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9.50\compartida  etapa precontractual  2017\ETAPA PRECONTRACTUAL 2019\INVITACION A COTIZAR\I.C. 044-2019 TERCER PISO TUNAL\"/>
    </mc:Choice>
  </mc:AlternateContent>
  <bookViews>
    <workbookView xWindow="0" yWindow="0" windowWidth="24000" windowHeight="9135"/>
  </bookViews>
  <sheets>
    <sheet name="ESTUDIO DE MERCADO" sheetId="1" r:id="rId1"/>
  </sheets>
  <definedNames>
    <definedName name="_xlnm.Print_Titles" localSheetId="0">'ESTUDIO DE MERCADO'!$5:$6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L55" i="1" l="1"/>
  <c r="O53" i="1"/>
  <c r="P53" i="1" s="1"/>
  <c r="O52" i="1"/>
  <c r="P52" i="1" s="1"/>
  <c r="O51" i="1"/>
  <c r="O49" i="1"/>
  <c r="P49" i="1" s="1"/>
  <c r="O48" i="1"/>
  <c r="P48" i="1" s="1"/>
  <c r="O47" i="1"/>
  <c r="O45" i="1"/>
  <c r="P45" i="1" s="1"/>
  <c r="O44" i="1"/>
  <c r="P44" i="1" s="1"/>
  <c r="O41" i="1"/>
  <c r="P41" i="1" s="1"/>
  <c r="O40" i="1"/>
  <c r="P40" i="1" s="1"/>
  <c r="O39" i="1"/>
  <c r="O37" i="1"/>
  <c r="P37" i="1" s="1"/>
  <c r="O36" i="1"/>
  <c r="P36" i="1" s="1"/>
  <c r="O33" i="1"/>
  <c r="P33" i="1" s="1"/>
  <c r="O32" i="1"/>
  <c r="P32" i="1" s="1"/>
  <c r="O29" i="1"/>
  <c r="P29" i="1" s="1"/>
  <c r="O28" i="1"/>
  <c r="P28" i="1" s="1"/>
  <c r="O25" i="1"/>
  <c r="P25" i="1" s="1"/>
  <c r="O24" i="1"/>
  <c r="P24" i="1" s="1"/>
  <c r="O21" i="1"/>
  <c r="P21" i="1" s="1"/>
  <c r="O20" i="1"/>
  <c r="P20" i="1" s="1"/>
  <c r="O19" i="1"/>
  <c r="O17" i="1"/>
  <c r="P17" i="1" s="1"/>
  <c r="O16" i="1"/>
  <c r="P16" i="1" s="1"/>
  <c r="O13" i="1"/>
  <c r="P13" i="1" s="1"/>
  <c r="O12" i="1"/>
  <c r="P12" i="1" s="1"/>
  <c r="O11" i="1"/>
  <c r="O9" i="1"/>
  <c r="P9" i="1" s="1"/>
  <c r="O8" i="1"/>
  <c r="P8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O7" i="1" l="1"/>
  <c r="P7" i="1" s="1"/>
  <c r="I55" i="1"/>
  <c r="O15" i="1"/>
  <c r="P15" i="1" s="1"/>
  <c r="O23" i="1"/>
  <c r="P23" i="1" s="1"/>
  <c r="O27" i="1"/>
  <c r="P27" i="1" s="1"/>
  <c r="O31" i="1"/>
  <c r="P31" i="1" s="1"/>
  <c r="O35" i="1"/>
  <c r="P35" i="1" s="1"/>
  <c r="O43" i="1"/>
  <c r="P43" i="1" s="1"/>
  <c r="O10" i="1"/>
  <c r="P10" i="1" s="1"/>
  <c r="P11" i="1"/>
  <c r="O14" i="1"/>
  <c r="P14" i="1" s="1"/>
  <c r="O18" i="1"/>
  <c r="P18" i="1" s="1"/>
  <c r="P19" i="1"/>
  <c r="O22" i="1"/>
  <c r="P22" i="1" s="1"/>
  <c r="O26" i="1"/>
  <c r="P26" i="1" s="1"/>
  <c r="O30" i="1"/>
  <c r="P30" i="1" s="1"/>
  <c r="O34" i="1"/>
  <c r="P34" i="1" s="1"/>
  <c r="O38" i="1"/>
  <c r="P38" i="1" s="1"/>
  <c r="P39" i="1"/>
  <c r="O42" i="1"/>
  <c r="P42" i="1" s="1"/>
  <c r="O46" i="1"/>
  <c r="P46" i="1" s="1"/>
  <c r="P47" i="1"/>
  <c r="O50" i="1"/>
  <c r="P50" i="1" s="1"/>
  <c r="P51" i="1"/>
  <c r="O54" i="1"/>
  <c r="P54" i="1" s="1"/>
  <c r="F55" i="1"/>
  <c r="P55" i="1" l="1"/>
</calcChain>
</file>

<file path=xl/sharedStrings.xml><?xml version="1.0" encoding="utf-8"?>
<sst xmlns="http://schemas.openxmlformats.org/spreadsheetml/2006/main" count="120" uniqueCount="66">
  <si>
    <t>DESCRIPCION</t>
  </si>
  <si>
    <t>UN</t>
  </si>
  <si>
    <t>M2</t>
  </si>
  <si>
    <t>ML</t>
  </si>
  <si>
    <t xml:space="preserve">UN </t>
  </si>
  <si>
    <t>M3</t>
  </si>
  <si>
    <t>VALOR TOTAL</t>
  </si>
  <si>
    <t>PAÑETE IMPERMEABILIZADO LISO MUROS 1:4</t>
  </si>
  <si>
    <t>FILOS Y DILATACIONES</t>
  </si>
  <si>
    <t>RESANE MUROS CON ESTUCO PLÁSTICO LIJADO Y SIN POROS</t>
  </si>
  <si>
    <t>PINTURA EN VINILO TIPO I, TRES MANOS</t>
  </si>
  <si>
    <t>PINTURA EPÓXICA A BASE DE AGUA CON CATALIZADOR, DOS MANOS</t>
  </si>
  <si>
    <t>PINTURA EPÓXICA A BASE DE ESMALTE CON CATALIZADOR Y DISOLVENTE, DOS MANOS (MUROS Y TECHOS)</t>
  </si>
  <si>
    <t>PINTURA EN ESMALTE PARA PUERTAS, INCLUYE LIJADO Y ENMASILLADA.</t>
  </si>
  <si>
    <t>PINTURA EN ESMALTE PARA MARCOS, INCLUYE LIJADO Y ENMASILLADA.</t>
  </si>
  <si>
    <t>SUMINISTRO E INSTALACIÓN DE CERRADURA</t>
  </si>
  <si>
    <t>SUMINISTRO E INSTALACIÓN DE BISAGRAS</t>
  </si>
  <si>
    <t>SUMINISTRO E INSTALACIÓN DE ESQUINERAS DE ALTO IMPACTO EN PVC</t>
  </si>
  <si>
    <t>SUMINISTRO E INSTALACIÓN DE GUARDA CAMILLAS DE ALTO IMPACTO EN PVC</t>
  </si>
  <si>
    <t>FIJACIÓN DE TOMAS DOBLES</t>
  </si>
  <si>
    <t>SUMINISTRO E INSTALACIÓN DE TOMAS DOBLES A UNA ALTURA DE 1,00 M</t>
  </si>
  <si>
    <t>RETIRO EN VINILO DE PISO EXISTENTE</t>
  </si>
  <si>
    <t>DESMONTE DE CIELORRASO EXISTENTE</t>
  </si>
  <si>
    <t>SUMINISTRO  E INSTALACIÓN DE CIELORRASO EN PVC</t>
  </si>
  <si>
    <t>RETIRO DE ENCHAPE DE MUROS Y PISO EXISTENTE</t>
  </si>
  <si>
    <t>SUMINISTRO E INSTALACIÓN DE PISO ANTIDESLIZANTE CERÁMICO 33X33</t>
  </si>
  <si>
    <t>SUMINISTRO E INSTALACIÓN DE ENCHAPE MUROS 20X20</t>
  </si>
  <si>
    <t>SUMINISTRO E INSTALACIÓN DE GRIFERÍA PARA DUCHAS CON DUCHA TELÉFONO</t>
  </si>
  <si>
    <t>SUMINISTRO E INSTALACIÓN DE LAVAMANOS DE SOBREPONER, INCLUYE GRIFERÍA TIPO PUSH, ACCESORIOS, MESÓN Y MUEBLE.</t>
  </si>
  <si>
    <t>SUMINISTRO E INSTALACIÓN DE APARATOS SANITARIOS INSTITUCIONAL "PUSH" ANTI VANDÁLICO, INCLUYE TODOS LOS ACCESORIOS</t>
  </si>
  <si>
    <t>SUMINISTRO E INSTALACIÓN PUERTA EN MADERA ENTAMBORADA, INCLUYE PINTURA Y CERRADURA.</t>
  </si>
  <si>
    <t>LÁMPARA 60X60 ACRICH 70W 4X16, 6W HIPERREFRIGERADA</t>
  </si>
  <si>
    <t>LÁMPARA 30X90 ACRICH 70W 4X16, 6W HIPERREFRIGERADA</t>
  </si>
  <si>
    <t>BALDOSÍN RETAL MÁRMOL Y GRANITO 33X33</t>
  </si>
  <si>
    <t>PULIDA PLOMO PISO GRANITO</t>
  </si>
  <si>
    <t>BOCA PUERTAS EN GRANITO</t>
  </si>
  <si>
    <t>SUMINISTRO E INSTALACIÓN DE GUARDA ESCOBA EN BALDOSÍN</t>
  </si>
  <si>
    <t>SALIDA LÁMPARA TOMA PARA LÁMPARA. TUB. EMT</t>
  </si>
  <si>
    <t>DESMONTE APARATOS SANITARIOS, LAVAMANOS</t>
  </si>
  <si>
    <t>PUNTO HIDRÁULICO DE 1/2" LAVAMANOS A.F</t>
  </si>
  <si>
    <t>PUNTO HIDRÁULICO DE 1/2" LAVAMANOS A.C COBRE</t>
  </si>
  <si>
    <t>PUNTO SANITARIOS 2"</t>
  </si>
  <si>
    <t>SUMINISTRO E INSTALACIÓN DE CHEQUE 2 1/2" TIPO CORTINA AL INGRESO DEL ALA SUR</t>
  </si>
  <si>
    <t>SUMINISTRO E INSTALACIÓN DE CHEQUE 3/4" TIPO CORTINA AL INGRESO DE CADA BAÑO DE HABITACIÓN</t>
  </si>
  <si>
    <t>TAPA REGISTRO 20X20 Y 25X25</t>
  </si>
  <si>
    <t>REGATAS SOBRE MURO, LADRILLO, BLOQUE</t>
  </si>
  <si>
    <t>SUMINISTRO E INSTALACIÓN LÁMPARA PLAFÓN LED. (DIAM= 30 CMS).</t>
  </si>
  <si>
    <t>SUMINISTRO E INSTALACIÓN MARCO PARA LÁMPARA EN PINTURA ELECTROSTÁTICA 60X60</t>
  </si>
  <si>
    <t>SUMINISTRO E INSTALACIÓN ENTREPAÑOS FORRADOS EN FÓRMICA</t>
  </si>
  <si>
    <t>SUMINISTRO E INSTALACIÓN BASCULANTE VENTANA EN ALUMINIO SEGÚN MUESTRA</t>
  </si>
  <si>
    <t>CANTIDAD ESTIMADA</t>
  </si>
  <si>
    <t>UNIDAD DE MEDIDA</t>
  </si>
  <si>
    <t>VALOR UNITARIO</t>
  </si>
  <si>
    <t>VALOR IVA</t>
  </si>
  <si>
    <t>OFERENTE No. 1 (BENJAMÍN SÁNCHEZ &amp; CÍA S.A)</t>
  </si>
  <si>
    <t>OFERENTE No. 2 (REMODELACIONES Y MANTENIMIENTO HOSPITALARIO S.A.S)</t>
  </si>
  <si>
    <t>COSTO PROMEDIO ESTUDIO DE MERCADO</t>
  </si>
  <si>
    <t>SUBRED INTEGRADA DE SERVICIOS DE SALUD SUR E.S.E.</t>
  </si>
  <si>
    <t>CONSOLIDADO ESTUDIO DE MERCADO
PROCESOS BIENES Y/O SERVICIOS
ETAPA PRECONTRACTUAL</t>
  </si>
  <si>
    <t>CO-BIS-FT-07 V1</t>
  </si>
  <si>
    <r>
      <t xml:space="preserve">FECHA: </t>
    </r>
    <r>
      <rPr>
        <sz val="8"/>
        <rFont val="Arial"/>
        <family val="2"/>
      </rPr>
      <t>07 DE MAYO DE 2019</t>
    </r>
  </si>
  <si>
    <r>
      <t xml:space="preserve">PROCESO: </t>
    </r>
    <r>
      <rPr>
        <sz val="8"/>
        <rFont val="Arial"/>
        <family val="2"/>
      </rPr>
      <t>MANTENIMIENTO Y CONSERVACIÓN DE LA INFRAESTRUCTURA FÍSICA DE LA UNIDAD DE SERVICIOS DE SALUD TUNAL, QUE HACE PARTE DE LA SUBRED INTEGRADA DE SERVICIOS DE SALUD SUR E.S.E.</t>
    </r>
  </si>
  <si>
    <t>ALISTADO (E=0.06 M)., INCLUYE CARGUE Y TPTE</t>
  </si>
  <si>
    <t>RETIRO PAÑETE (E=0,02 M.) INCLUYE CARGUE Y TRANSPORTE</t>
  </si>
  <si>
    <t>RETIRO MATERIAL ESCOMBROS DESDE EL SITIO DE MANTENIMIENTO A ESCOMBRERA AUTORIZADA POR LA SECRETARÍA DISTRITAL DE AMBIENTE, POSTERIOR PRESENTACIÓN DE CERTIFICACIÓN DE BOTADERO</t>
  </si>
  <si>
    <t>OFERENTE No. 3 (CONSULTORÍA Y PROCESOS CONSTRUCTIVOS S.A.S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</si>
</sst>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5" fontId="4" fillId="0" borderId="6" xfId="1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165" fontId="5" fillId="0" borderId="1" xfId="1" applyNumberFormat="1" applyFont="1" applyFill="1" applyBorder="1" applyAlignment="1">
      <alignment wrapText="1"/>
    </xf>
    <xf numFmtId="165" fontId="5" fillId="0" borderId="6" xfId="1" applyNumberFormat="1" applyFont="1" applyFill="1" applyBorder="1" applyAlignment="1">
      <alignment wrapText="1"/>
    </xf>
    <xf numFmtId="165" fontId="4" fillId="0" borderId="10" xfId="1" applyNumberFormat="1" applyFont="1" applyFill="1" applyBorder="1" applyAlignment="1">
      <alignment wrapText="1"/>
    </xf>
    <xf numFmtId="165" fontId="4" fillId="0" borderId="0" xfId="1" applyNumberFormat="1" applyFont="1" applyFill="1" applyAlignment="1">
      <alignment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165" fontId="5" fillId="0" borderId="9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28576</xdr:rowOff>
    </xdr:from>
    <xdr:to>
      <xdr:col>0</xdr:col>
      <xdr:colOff>619125</xdr:colOff>
      <xdr:row>1</xdr:row>
      <xdr:rowOff>447675</xdr:rowOff>
    </xdr:to>
    <xdr:pic>
      <xdr:nvPicPr>
        <xdr:cNvPr id="2" name="Imagen 1" descr="Descripción: escudo_subred_s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33"/>
        <a:stretch>
          <a:fillRect/>
        </a:stretch>
      </xdr:blipFill>
      <xdr:spPr bwMode="auto">
        <a:xfrm>
          <a:off x="0" y="28576"/>
          <a:ext cx="619125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workbookViewId="0">
      <pane xSplit="3" ySplit="6" topLeftCell="D7" activePane="bottomRight" state="frozen"/>
      <selection pane="topRight" activeCell="D1" sqref="D1"/>
      <selection pane="bottomLeft" activeCell="A3" sqref="A3"/>
      <selection pane="bottomRight" activeCell="D24" sqref="D24"/>
    </sheetView>
  </sheetViews>
  <sheetFormatPr baseColWidth="10" defaultRowHeight="11.25" x14ac:dyDescent="0.2"/>
  <cols>
    <col min="1" max="1" width="55.140625" style="13" customWidth="1"/>
    <col min="2" max="3" width="11.42578125" style="13"/>
    <col min="4" max="5" width="11.5703125" style="20" bestFit="1" customWidth="1"/>
    <col min="6" max="6" width="12.85546875" style="20" bestFit="1" customWidth="1"/>
    <col min="7" max="8" width="11.5703125" style="20" bestFit="1" customWidth="1"/>
    <col min="9" max="9" width="12.85546875" style="20" bestFit="1" customWidth="1"/>
    <col min="10" max="11" width="11.5703125" style="20" bestFit="1" customWidth="1"/>
    <col min="12" max="12" width="12.85546875" style="20" bestFit="1" customWidth="1"/>
    <col min="13" max="13" width="0.85546875" style="13" customWidth="1"/>
    <col min="14" max="14" width="9" style="20" customWidth="1"/>
    <col min="15" max="15" width="10" style="20" bestFit="1" customWidth="1"/>
    <col min="16" max="16" width="12.5703125" style="20" bestFit="1" customWidth="1"/>
    <col min="17" max="17" width="11.42578125" style="13"/>
    <col min="18" max="19" width="11.7109375" style="20" bestFit="1" customWidth="1"/>
    <col min="20" max="16384" width="11.42578125" style="13"/>
  </cols>
  <sheetData>
    <row r="1" spans="1:28" s="3" customFormat="1" ht="15.75" customHeight="1" x14ac:dyDescent="0.25">
      <c r="A1" s="34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R1" s="22"/>
      <c r="S1" s="22"/>
    </row>
    <row r="2" spans="1:28" s="4" customFormat="1" ht="38.25" customHeight="1" x14ac:dyDescent="0.25">
      <c r="A2" s="27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5" t="s">
        <v>59</v>
      </c>
      <c r="O2" s="25"/>
      <c r="P2" s="26"/>
      <c r="R2" s="23"/>
      <c r="S2" s="22"/>
      <c r="T2" s="3"/>
      <c r="U2" s="3"/>
      <c r="V2" s="3"/>
      <c r="W2" s="3"/>
      <c r="X2" s="3"/>
      <c r="Y2" s="3"/>
      <c r="Z2" s="3"/>
    </row>
    <row r="3" spans="1:28" s="4" customFormat="1" ht="15" customHeight="1" x14ac:dyDescent="0.25">
      <c r="A3" s="29" t="s">
        <v>60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  <c r="Q3" s="3"/>
      <c r="R3" s="22"/>
      <c r="S3" s="22"/>
      <c r="T3" s="3"/>
      <c r="U3" s="3"/>
      <c r="V3" s="3"/>
      <c r="W3" s="3"/>
      <c r="X3" s="3"/>
      <c r="Y3" s="3"/>
      <c r="Z3" s="3"/>
      <c r="AA3" s="3"/>
      <c r="AB3" s="3"/>
    </row>
    <row r="4" spans="1:28" s="4" customFormat="1" ht="32.25" customHeight="1" x14ac:dyDescent="0.25">
      <c r="A4" s="29" t="s">
        <v>61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"/>
      <c r="R4" s="22"/>
      <c r="S4" s="22"/>
    </row>
    <row r="5" spans="1:28" s="1" customFormat="1" ht="21" customHeight="1" x14ac:dyDescent="0.25">
      <c r="A5" s="37" t="s">
        <v>0</v>
      </c>
      <c r="B5" s="30" t="s">
        <v>51</v>
      </c>
      <c r="C5" s="30" t="s">
        <v>50</v>
      </c>
      <c r="D5" s="31" t="s">
        <v>54</v>
      </c>
      <c r="E5" s="31"/>
      <c r="F5" s="31"/>
      <c r="G5" s="31" t="s">
        <v>55</v>
      </c>
      <c r="H5" s="31"/>
      <c r="I5" s="31"/>
      <c r="J5" s="31" t="s">
        <v>65</v>
      </c>
      <c r="K5" s="31"/>
      <c r="L5" s="31"/>
      <c r="M5" s="5"/>
      <c r="N5" s="32" t="s">
        <v>56</v>
      </c>
      <c r="O5" s="32"/>
      <c r="P5" s="33"/>
      <c r="R5" s="24"/>
      <c r="S5" s="24"/>
    </row>
    <row r="6" spans="1:28" s="1" customFormat="1" ht="21" customHeight="1" x14ac:dyDescent="0.25">
      <c r="A6" s="37"/>
      <c r="B6" s="30"/>
      <c r="C6" s="30"/>
      <c r="D6" s="2" t="s">
        <v>52</v>
      </c>
      <c r="E6" s="2" t="s">
        <v>53</v>
      </c>
      <c r="F6" s="2" t="s">
        <v>6</v>
      </c>
      <c r="G6" s="2" t="s">
        <v>52</v>
      </c>
      <c r="H6" s="2" t="s">
        <v>53</v>
      </c>
      <c r="I6" s="2" t="s">
        <v>6</v>
      </c>
      <c r="J6" s="21" t="s">
        <v>52</v>
      </c>
      <c r="K6" s="21" t="s">
        <v>53</v>
      </c>
      <c r="L6" s="21" t="s">
        <v>6</v>
      </c>
      <c r="M6" s="5"/>
      <c r="N6" s="2" t="s">
        <v>52</v>
      </c>
      <c r="O6" s="2" t="s">
        <v>53</v>
      </c>
      <c r="P6" s="6" t="s">
        <v>6</v>
      </c>
      <c r="R6" s="24"/>
      <c r="S6" s="24"/>
    </row>
    <row r="7" spans="1:28" x14ac:dyDescent="0.2">
      <c r="A7" s="7" t="s">
        <v>7</v>
      </c>
      <c r="B7" s="9" t="s">
        <v>2</v>
      </c>
      <c r="C7" s="9">
        <v>295</v>
      </c>
      <c r="D7" s="10">
        <v>37700</v>
      </c>
      <c r="E7" s="10">
        <f>+D7*19%</f>
        <v>7163</v>
      </c>
      <c r="F7" s="10">
        <f>SUM(D7:E7)*C7</f>
        <v>13234585</v>
      </c>
      <c r="G7" s="10">
        <v>58000</v>
      </c>
      <c r="H7" s="10">
        <f>+G7*19%</f>
        <v>11020</v>
      </c>
      <c r="I7" s="10">
        <f>SUM(G7:H7)*C7</f>
        <v>20360900</v>
      </c>
      <c r="J7" s="10">
        <v>38350</v>
      </c>
      <c r="K7" s="10">
        <f>+J7*19%</f>
        <v>7286.5</v>
      </c>
      <c r="L7" s="10">
        <f>SUM(J7:K7)*C7</f>
        <v>13462767.5</v>
      </c>
      <c r="M7" s="11"/>
      <c r="N7" s="10">
        <f>AVERAGE(D7,G7,J7)</f>
        <v>44683.333333333336</v>
      </c>
      <c r="O7" s="10">
        <f>+N7*19%</f>
        <v>8489.8333333333339</v>
      </c>
      <c r="P7" s="12">
        <f>SUM(N7:O7)*C7</f>
        <v>15686084.166666668</v>
      </c>
    </row>
    <row r="8" spans="1:28" x14ac:dyDescent="0.2">
      <c r="A8" s="7" t="s">
        <v>7</v>
      </c>
      <c r="B8" s="9" t="s">
        <v>3</v>
      </c>
      <c r="C8" s="9">
        <v>40</v>
      </c>
      <c r="D8" s="10">
        <v>26300</v>
      </c>
      <c r="E8" s="10">
        <f t="shared" ref="E8:E54" si="0">+D8*19%</f>
        <v>4997</v>
      </c>
      <c r="F8" s="10">
        <f t="shared" ref="F8:F54" si="1">SUM(D8:E8)*C8</f>
        <v>1251880</v>
      </c>
      <c r="G8" s="10">
        <v>18000</v>
      </c>
      <c r="H8" s="10">
        <f t="shared" ref="H8:H54" si="2">+G8*19%</f>
        <v>3420</v>
      </c>
      <c r="I8" s="10">
        <f t="shared" ref="I8:I54" si="3">SUM(G8:H8)*C8</f>
        <v>856800</v>
      </c>
      <c r="J8" s="10">
        <v>38350</v>
      </c>
      <c r="K8" s="10">
        <f t="shared" ref="K8:K54" si="4">+J8*19%</f>
        <v>7286.5</v>
      </c>
      <c r="L8" s="10">
        <f t="shared" ref="L8:L54" si="5">SUM(J8:K8)*C8</f>
        <v>1825460</v>
      </c>
      <c r="M8" s="11"/>
      <c r="N8" s="10">
        <f t="shared" ref="N8:N54" si="6">AVERAGE(D8,G8,J8)</f>
        <v>27550</v>
      </c>
      <c r="O8" s="10">
        <f t="shared" ref="O8:O54" si="7">+N8*19%</f>
        <v>5234.5</v>
      </c>
      <c r="P8" s="12">
        <f t="shared" ref="P8:P54" si="8">SUM(N8:O8)*C8</f>
        <v>1311380</v>
      </c>
    </row>
    <row r="9" spans="1:28" x14ac:dyDescent="0.2">
      <c r="A9" s="7" t="s">
        <v>8</v>
      </c>
      <c r="B9" s="9" t="s">
        <v>3</v>
      </c>
      <c r="C9" s="9">
        <v>300</v>
      </c>
      <c r="D9" s="10">
        <v>18500</v>
      </c>
      <c r="E9" s="10">
        <f t="shared" si="0"/>
        <v>3515</v>
      </c>
      <c r="F9" s="10">
        <f t="shared" si="1"/>
        <v>6604500</v>
      </c>
      <c r="G9" s="10">
        <v>18000</v>
      </c>
      <c r="H9" s="10">
        <f t="shared" si="2"/>
        <v>3420</v>
      </c>
      <c r="I9" s="10">
        <f t="shared" si="3"/>
        <v>6426000</v>
      </c>
      <c r="J9" s="10">
        <v>22420</v>
      </c>
      <c r="K9" s="10">
        <f t="shared" si="4"/>
        <v>4259.8</v>
      </c>
      <c r="L9" s="10">
        <f t="shared" si="5"/>
        <v>8003940</v>
      </c>
      <c r="M9" s="11"/>
      <c r="N9" s="10">
        <f t="shared" si="6"/>
        <v>19640</v>
      </c>
      <c r="O9" s="10">
        <f t="shared" si="7"/>
        <v>3731.6</v>
      </c>
      <c r="P9" s="12">
        <f t="shared" si="8"/>
        <v>7011480</v>
      </c>
    </row>
    <row r="10" spans="1:28" x14ac:dyDescent="0.2">
      <c r="A10" s="7" t="s">
        <v>9</v>
      </c>
      <c r="B10" s="9" t="s">
        <v>2</v>
      </c>
      <c r="C10" s="9">
        <v>650</v>
      </c>
      <c r="D10" s="10">
        <v>15600</v>
      </c>
      <c r="E10" s="10">
        <f t="shared" si="0"/>
        <v>2964</v>
      </c>
      <c r="F10" s="10">
        <f t="shared" si="1"/>
        <v>12066600</v>
      </c>
      <c r="G10" s="10">
        <v>5800</v>
      </c>
      <c r="H10" s="10">
        <f t="shared" si="2"/>
        <v>1102</v>
      </c>
      <c r="I10" s="10">
        <f t="shared" si="3"/>
        <v>4486300</v>
      </c>
      <c r="J10" s="10">
        <v>14750</v>
      </c>
      <c r="K10" s="10">
        <f t="shared" si="4"/>
        <v>2802.5</v>
      </c>
      <c r="L10" s="10">
        <f t="shared" si="5"/>
        <v>11409125</v>
      </c>
      <c r="M10" s="11"/>
      <c r="N10" s="10">
        <f t="shared" si="6"/>
        <v>12050</v>
      </c>
      <c r="O10" s="10">
        <f t="shared" si="7"/>
        <v>2289.5</v>
      </c>
      <c r="P10" s="12">
        <f t="shared" si="8"/>
        <v>9320675</v>
      </c>
    </row>
    <row r="11" spans="1:28" x14ac:dyDescent="0.2">
      <c r="A11" s="7" t="s">
        <v>9</v>
      </c>
      <c r="B11" s="9" t="s">
        <v>3</v>
      </c>
      <c r="C11" s="9">
        <v>65</v>
      </c>
      <c r="D11" s="10">
        <v>10920</v>
      </c>
      <c r="E11" s="10">
        <f t="shared" si="0"/>
        <v>2074.8000000000002</v>
      </c>
      <c r="F11" s="10">
        <f t="shared" si="1"/>
        <v>844662</v>
      </c>
      <c r="G11" s="10">
        <v>3000</v>
      </c>
      <c r="H11" s="10">
        <f t="shared" si="2"/>
        <v>570</v>
      </c>
      <c r="I11" s="10">
        <f t="shared" si="3"/>
        <v>232050</v>
      </c>
      <c r="J11" s="10">
        <v>10030</v>
      </c>
      <c r="K11" s="10">
        <f t="shared" si="4"/>
        <v>1905.7</v>
      </c>
      <c r="L11" s="10">
        <f t="shared" si="5"/>
        <v>775820.5</v>
      </c>
      <c r="M11" s="11"/>
      <c r="N11" s="10">
        <f t="shared" si="6"/>
        <v>7983.333333333333</v>
      </c>
      <c r="O11" s="10">
        <f t="shared" si="7"/>
        <v>1516.8333333333333</v>
      </c>
      <c r="P11" s="12">
        <f t="shared" si="8"/>
        <v>617510.83333333326</v>
      </c>
    </row>
    <row r="12" spans="1:28" x14ac:dyDescent="0.2">
      <c r="A12" s="7" t="s">
        <v>10</v>
      </c>
      <c r="B12" s="9" t="s">
        <v>2</v>
      </c>
      <c r="C12" s="9">
        <v>850</v>
      </c>
      <c r="D12" s="10">
        <v>19760</v>
      </c>
      <c r="E12" s="10">
        <f t="shared" si="0"/>
        <v>3754.4</v>
      </c>
      <c r="F12" s="10">
        <f t="shared" si="1"/>
        <v>19987240</v>
      </c>
      <c r="G12" s="10">
        <v>14000</v>
      </c>
      <c r="H12" s="10">
        <f t="shared" si="2"/>
        <v>2660</v>
      </c>
      <c r="I12" s="10">
        <f t="shared" si="3"/>
        <v>14161000</v>
      </c>
      <c r="J12" s="10">
        <v>15458</v>
      </c>
      <c r="K12" s="10">
        <f t="shared" si="4"/>
        <v>2937.02</v>
      </c>
      <c r="L12" s="10">
        <f t="shared" si="5"/>
        <v>15635767</v>
      </c>
      <c r="M12" s="11"/>
      <c r="N12" s="10">
        <f t="shared" si="6"/>
        <v>16406</v>
      </c>
      <c r="O12" s="10">
        <f t="shared" si="7"/>
        <v>3117.14</v>
      </c>
      <c r="P12" s="12">
        <f t="shared" si="8"/>
        <v>16594669</v>
      </c>
    </row>
    <row r="13" spans="1:28" x14ac:dyDescent="0.2">
      <c r="A13" s="8" t="s">
        <v>11</v>
      </c>
      <c r="B13" s="14" t="s">
        <v>2</v>
      </c>
      <c r="C13" s="14">
        <v>1</v>
      </c>
      <c r="D13" s="10">
        <v>25200</v>
      </c>
      <c r="E13" s="10">
        <f t="shared" si="0"/>
        <v>4788</v>
      </c>
      <c r="F13" s="10">
        <f t="shared" si="1"/>
        <v>29988</v>
      </c>
      <c r="G13" s="10">
        <v>26000</v>
      </c>
      <c r="H13" s="10">
        <f t="shared" si="2"/>
        <v>4940</v>
      </c>
      <c r="I13" s="10">
        <f t="shared" si="3"/>
        <v>30940</v>
      </c>
      <c r="J13" s="10">
        <v>35046</v>
      </c>
      <c r="K13" s="10">
        <f t="shared" si="4"/>
        <v>6658.74</v>
      </c>
      <c r="L13" s="10">
        <f t="shared" si="5"/>
        <v>41704.74</v>
      </c>
      <c r="M13" s="11"/>
      <c r="N13" s="10">
        <f t="shared" si="6"/>
        <v>28748.666666666668</v>
      </c>
      <c r="O13" s="10">
        <f t="shared" si="7"/>
        <v>5462.2466666666669</v>
      </c>
      <c r="P13" s="12">
        <f t="shared" si="8"/>
        <v>34210.913333333338</v>
      </c>
    </row>
    <row r="14" spans="1:28" ht="22.5" x14ac:dyDescent="0.2">
      <c r="A14" s="8" t="s">
        <v>12</v>
      </c>
      <c r="B14" s="14" t="s">
        <v>2</v>
      </c>
      <c r="C14" s="14">
        <v>1</v>
      </c>
      <c r="D14" s="10">
        <v>32800</v>
      </c>
      <c r="E14" s="10">
        <f t="shared" si="0"/>
        <v>6232</v>
      </c>
      <c r="F14" s="10">
        <f t="shared" si="1"/>
        <v>39032</v>
      </c>
      <c r="G14" s="10">
        <v>19000</v>
      </c>
      <c r="H14" s="10">
        <f t="shared" si="2"/>
        <v>3610</v>
      </c>
      <c r="I14" s="10">
        <f t="shared" si="3"/>
        <v>22610</v>
      </c>
      <c r="J14" s="10">
        <v>38114</v>
      </c>
      <c r="K14" s="10">
        <f t="shared" si="4"/>
        <v>7241.66</v>
      </c>
      <c r="L14" s="10">
        <f t="shared" si="5"/>
        <v>45355.66</v>
      </c>
      <c r="M14" s="11"/>
      <c r="N14" s="10">
        <f t="shared" si="6"/>
        <v>29971.333333333332</v>
      </c>
      <c r="O14" s="10">
        <f t="shared" si="7"/>
        <v>5694.5533333333333</v>
      </c>
      <c r="P14" s="12">
        <f t="shared" si="8"/>
        <v>35665.886666666665</v>
      </c>
    </row>
    <row r="15" spans="1:28" x14ac:dyDescent="0.2">
      <c r="A15" s="7" t="s">
        <v>13</v>
      </c>
      <c r="B15" s="9" t="s">
        <v>1</v>
      </c>
      <c r="C15" s="9">
        <v>34</v>
      </c>
      <c r="D15" s="10">
        <v>52000</v>
      </c>
      <c r="E15" s="10">
        <f t="shared" si="0"/>
        <v>9880</v>
      </c>
      <c r="F15" s="10">
        <f t="shared" si="1"/>
        <v>2103920</v>
      </c>
      <c r="G15" s="10">
        <v>110000</v>
      </c>
      <c r="H15" s="10">
        <f t="shared" si="2"/>
        <v>20900</v>
      </c>
      <c r="I15" s="10">
        <f t="shared" si="3"/>
        <v>4450600</v>
      </c>
      <c r="J15" s="10">
        <v>59000</v>
      </c>
      <c r="K15" s="10">
        <f t="shared" si="4"/>
        <v>11210</v>
      </c>
      <c r="L15" s="10">
        <f t="shared" si="5"/>
        <v>2387140</v>
      </c>
      <c r="M15" s="11"/>
      <c r="N15" s="10">
        <f t="shared" si="6"/>
        <v>73666.666666666672</v>
      </c>
      <c r="O15" s="10">
        <f t="shared" si="7"/>
        <v>13996.666666666668</v>
      </c>
      <c r="P15" s="12">
        <f t="shared" si="8"/>
        <v>2980553.3333333335</v>
      </c>
    </row>
    <row r="16" spans="1:28" x14ac:dyDescent="0.2">
      <c r="A16" s="7" t="s">
        <v>14</v>
      </c>
      <c r="B16" s="9" t="s">
        <v>1</v>
      </c>
      <c r="C16" s="9">
        <v>34</v>
      </c>
      <c r="D16" s="10">
        <v>13000</v>
      </c>
      <c r="E16" s="10">
        <f t="shared" si="0"/>
        <v>2470</v>
      </c>
      <c r="F16" s="10">
        <f t="shared" si="1"/>
        <v>525980</v>
      </c>
      <c r="G16" s="10">
        <v>40000</v>
      </c>
      <c r="H16" s="10">
        <f t="shared" si="2"/>
        <v>7600</v>
      </c>
      <c r="I16" s="10">
        <f t="shared" si="3"/>
        <v>1618400</v>
      </c>
      <c r="J16" s="10">
        <v>41300</v>
      </c>
      <c r="K16" s="10">
        <f t="shared" si="4"/>
        <v>7847</v>
      </c>
      <c r="L16" s="10">
        <f t="shared" si="5"/>
        <v>1670998</v>
      </c>
      <c r="M16" s="11"/>
      <c r="N16" s="10">
        <f t="shared" si="6"/>
        <v>31433.333333333332</v>
      </c>
      <c r="O16" s="10">
        <f t="shared" si="7"/>
        <v>5972.333333333333</v>
      </c>
      <c r="P16" s="12">
        <f t="shared" si="8"/>
        <v>1271792.6666666665</v>
      </c>
    </row>
    <row r="17" spans="1:16" x14ac:dyDescent="0.2">
      <c r="A17" s="7" t="s">
        <v>15</v>
      </c>
      <c r="B17" s="9" t="s">
        <v>1</v>
      </c>
      <c r="C17" s="9">
        <v>34</v>
      </c>
      <c r="D17" s="10">
        <v>95200</v>
      </c>
      <c r="E17" s="10">
        <f t="shared" si="0"/>
        <v>18088</v>
      </c>
      <c r="F17" s="10">
        <f t="shared" si="1"/>
        <v>3851792</v>
      </c>
      <c r="G17" s="10">
        <v>90000</v>
      </c>
      <c r="H17" s="10">
        <f t="shared" si="2"/>
        <v>17100</v>
      </c>
      <c r="I17" s="10">
        <f t="shared" si="3"/>
        <v>3641400</v>
      </c>
      <c r="J17" s="10">
        <v>123900</v>
      </c>
      <c r="K17" s="10">
        <f t="shared" si="4"/>
        <v>23541</v>
      </c>
      <c r="L17" s="10">
        <f t="shared" si="5"/>
        <v>5012994</v>
      </c>
      <c r="M17" s="11"/>
      <c r="N17" s="10">
        <f t="shared" si="6"/>
        <v>103033.33333333333</v>
      </c>
      <c r="O17" s="10">
        <f t="shared" si="7"/>
        <v>19576.333333333332</v>
      </c>
      <c r="P17" s="12">
        <f t="shared" si="8"/>
        <v>4168728.6666666665</v>
      </c>
    </row>
    <row r="18" spans="1:16" x14ac:dyDescent="0.2">
      <c r="A18" s="8" t="s">
        <v>16</v>
      </c>
      <c r="B18" s="14" t="s">
        <v>1</v>
      </c>
      <c r="C18" s="14">
        <v>1</v>
      </c>
      <c r="D18" s="10">
        <v>22500</v>
      </c>
      <c r="E18" s="10">
        <f t="shared" si="0"/>
        <v>4275</v>
      </c>
      <c r="F18" s="10">
        <f t="shared" si="1"/>
        <v>26775</v>
      </c>
      <c r="G18" s="10">
        <v>30000</v>
      </c>
      <c r="H18" s="10">
        <f t="shared" si="2"/>
        <v>5700</v>
      </c>
      <c r="I18" s="10">
        <f t="shared" si="3"/>
        <v>35700</v>
      </c>
      <c r="J18" s="10">
        <v>23600</v>
      </c>
      <c r="K18" s="10">
        <f t="shared" si="4"/>
        <v>4484</v>
      </c>
      <c r="L18" s="10">
        <f t="shared" si="5"/>
        <v>28084</v>
      </c>
      <c r="M18" s="11"/>
      <c r="N18" s="10">
        <f t="shared" si="6"/>
        <v>25366.666666666668</v>
      </c>
      <c r="O18" s="10">
        <f t="shared" si="7"/>
        <v>4819.666666666667</v>
      </c>
      <c r="P18" s="12">
        <f t="shared" si="8"/>
        <v>30186.333333333336</v>
      </c>
    </row>
    <row r="19" spans="1:16" x14ac:dyDescent="0.2">
      <c r="A19" s="7" t="s">
        <v>17</v>
      </c>
      <c r="B19" s="9" t="s">
        <v>3</v>
      </c>
      <c r="C19" s="9">
        <v>30</v>
      </c>
      <c r="D19" s="10">
        <v>36400</v>
      </c>
      <c r="E19" s="10">
        <f t="shared" si="0"/>
        <v>6916</v>
      </c>
      <c r="F19" s="10">
        <f t="shared" si="1"/>
        <v>1299480</v>
      </c>
      <c r="G19" s="10">
        <v>60000</v>
      </c>
      <c r="H19" s="10">
        <f t="shared" si="2"/>
        <v>11400</v>
      </c>
      <c r="I19" s="10">
        <f t="shared" si="3"/>
        <v>2142000</v>
      </c>
      <c r="J19" s="10">
        <v>41300</v>
      </c>
      <c r="K19" s="10">
        <f t="shared" si="4"/>
        <v>7847</v>
      </c>
      <c r="L19" s="10">
        <f t="shared" si="5"/>
        <v>1474410</v>
      </c>
      <c r="M19" s="11"/>
      <c r="N19" s="10">
        <f t="shared" si="6"/>
        <v>45900</v>
      </c>
      <c r="O19" s="10">
        <f t="shared" si="7"/>
        <v>8721</v>
      </c>
      <c r="P19" s="12">
        <f t="shared" si="8"/>
        <v>1638630</v>
      </c>
    </row>
    <row r="20" spans="1:16" ht="22.5" x14ac:dyDescent="0.2">
      <c r="A20" s="7" t="s">
        <v>18</v>
      </c>
      <c r="B20" s="9" t="s">
        <v>3</v>
      </c>
      <c r="C20" s="9">
        <v>50</v>
      </c>
      <c r="D20" s="10">
        <v>91000</v>
      </c>
      <c r="E20" s="10">
        <f t="shared" si="0"/>
        <v>17290</v>
      </c>
      <c r="F20" s="10">
        <f t="shared" si="1"/>
        <v>5414500</v>
      </c>
      <c r="G20" s="10">
        <v>90000</v>
      </c>
      <c r="H20" s="10">
        <f t="shared" si="2"/>
        <v>17100</v>
      </c>
      <c r="I20" s="10">
        <f t="shared" si="3"/>
        <v>5355000</v>
      </c>
      <c r="J20" s="10">
        <v>100300</v>
      </c>
      <c r="K20" s="10">
        <f t="shared" si="4"/>
        <v>19057</v>
      </c>
      <c r="L20" s="10">
        <f t="shared" si="5"/>
        <v>5967850</v>
      </c>
      <c r="M20" s="11"/>
      <c r="N20" s="10">
        <f t="shared" si="6"/>
        <v>93766.666666666672</v>
      </c>
      <c r="O20" s="10">
        <f t="shared" si="7"/>
        <v>17815.666666666668</v>
      </c>
      <c r="P20" s="12">
        <f t="shared" si="8"/>
        <v>5579116.666666667</v>
      </c>
    </row>
    <row r="21" spans="1:16" x14ac:dyDescent="0.2">
      <c r="A21" s="7" t="s">
        <v>19</v>
      </c>
      <c r="B21" s="9" t="s">
        <v>1</v>
      </c>
      <c r="C21" s="9">
        <v>25</v>
      </c>
      <c r="D21" s="10">
        <v>7200</v>
      </c>
      <c r="E21" s="10">
        <f t="shared" si="0"/>
        <v>1368</v>
      </c>
      <c r="F21" s="10">
        <f t="shared" si="1"/>
        <v>214200</v>
      </c>
      <c r="G21" s="10">
        <v>12000</v>
      </c>
      <c r="H21" s="10">
        <f t="shared" si="2"/>
        <v>2280</v>
      </c>
      <c r="I21" s="10">
        <f t="shared" si="3"/>
        <v>357000</v>
      </c>
      <c r="J21" s="10">
        <v>100300</v>
      </c>
      <c r="K21" s="10">
        <f t="shared" si="4"/>
        <v>19057</v>
      </c>
      <c r="L21" s="10">
        <f t="shared" si="5"/>
        <v>2983925</v>
      </c>
      <c r="M21" s="11"/>
      <c r="N21" s="10">
        <f t="shared" si="6"/>
        <v>39833.333333333336</v>
      </c>
      <c r="O21" s="10">
        <f t="shared" si="7"/>
        <v>7568.3333333333339</v>
      </c>
      <c r="P21" s="12">
        <f t="shared" si="8"/>
        <v>1185041.6666666667</v>
      </c>
    </row>
    <row r="22" spans="1:16" ht="22.5" x14ac:dyDescent="0.2">
      <c r="A22" s="7" t="s">
        <v>20</v>
      </c>
      <c r="B22" s="9" t="s">
        <v>1</v>
      </c>
      <c r="C22" s="9">
        <v>15</v>
      </c>
      <c r="D22" s="10">
        <v>25200</v>
      </c>
      <c r="E22" s="10">
        <f t="shared" si="0"/>
        <v>4788</v>
      </c>
      <c r="F22" s="10">
        <f t="shared" si="1"/>
        <v>449820</v>
      </c>
      <c r="G22" s="10">
        <v>60000</v>
      </c>
      <c r="H22" s="10">
        <f t="shared" si="2"/>
        <v>11400</v>
      </c>
      <c r="I22" s="10">
        <f t="shared" si="3"/>
        <v>1071000</v>
      </c>
      <c r="J22" s="10">
        <v>100300</v>
      </c>
      <c r="K22" s="10">
        <f t="shared" si="4"/>
        <v>19057</v>
      </c>
      <c r="L22" s="10">
        <f t="shared" si="5"/>
        <v>1790355</v>
      </c>
      <c r="M22" s="11"/>
      <c r="N22" s="10">
        <f t="shared" si="6"/>
        <v>61833.333333333336</v>
      </c>
      <c r="O22" s="10">
        <f t="shared" si="7"/>
        <v>11748.333333333334</v>
      </c>
      <c r="P22" s="12">
        <f t="shared" si="8"/>
        <v>1103725</v>
      </c>
    </row>
    <row r="23" spans="1:16" x14ac:dyDescent="0.2">
      <c r="A23" s="7" t="s">
        <v>21</v>
      </c>
      <c r="B23" s="9" t="s">
        <v>2</v>
      </c>
      <c r="C23" s="9">
        <v>240</v>
      </c>
      <c r="D23" s="10">
        <v>18000</v>
      </c>
      <c r="E23" s="10">
        <f t="shared" si="0"/>
        <v>3420</v>
      </c>
      <c r="F23" s="10">
        <f t="shared" si="1"/>
        <v>5140800</v>
      </c>
      <c r="G23" s="10">
        <v>18000</v>
      </c>
      <c r="H23" s="10">
        <f t="shared" si="2"/>
        <v>3420</v>
      </c>
      <c r="I23" s="10">
        <f t="shared" si="3"/>
        <v>5140800</v>
      </c>
      <c r="J23" s="10">
        <v>27140</v>
      </c>
      <c r="K23" s="10">
        <f t="shared" si="4"/>
        <v>5156.6000000000004</v>
      </c>
      <c r="L23" s="10">
        <f t="shared" si="5"/>
        <v>7751184</v>
      </c>
      <c r="M23" s="11"/>
      <c r="N23" s="10">
        <f t="shared" si="6"/>
        <v>21046.666666666668</v>
      </c>
      <c r="O23" s="10">
        <f t="shared" si="7"/>
        <v>3998.8666666666668</v>
      </c>
      <c r="P23" s="12">
        <f t="shared" si="8"/>
        <v>6010928</v>
      </c>
    </row>
    <row r="24" spans="1:16" x14ac:dyDescent="0.2">
      <c r="A24" s="7" t="s">
        <v>22</v>
      </c>
      <c r="B24" s="9" t="s">
        <v>2</v>
      </c>
      <c r="C24" s="14">
        <v>400</v>
      </c>
      <c r="D24" s="10">
        <v>23400</v>
      </c>
      <c r="E24" s="10">
        <f t="shared" si="0"/>
        <v>4446</v>
      </c>
      <c r="F24" s="10">
        <f t="shared" si="1"/>
        <v>11138400</v>
      </c>
      <c r="G24" s="10">
        <v>18000</v>
      </c>
      <c r="H24" s="10">
        <f t="shared" si="2"/>
        <v>3420</v>
      </c>
      <c r="I24" s="10">
        <f t="shared" si="3"/>
        <v>8568000</v>
      </c>
      <c r="J24" s="10">
        <v>17700</v>
      </c>
      <c r="K24" s="10">
        <f t="shared" si="4"/>
        <v>3363</v>
      </c>
      <c r="L24" s="10">
        <f t="shared" si="5"/>
        <v>8425200</v>
      </c>
      <c r="M24" s="11"/>
      <c r="N24" s="10">
        <f t="shared" si="6"/>
        <v>19700</v>
      </c>
      <c r="O24" s="10">
        <f t="shared" si="7"/>
        <v>3743</v>
      </c>
      <c r="P24" s="12">
        <f t="shared" si="8"/>
        <v>9377200</v>
      </c>
    </row>
    <row r="25" spans="1:16" x14ac:dyDescent="0.2">
      <c r="A25" s="7" t="s">
        <v>23</v>
      </c>
      <c r="B25" s="9" t="s">
        <v>2</v>
      </c>
      <c r="C25" s="9">
        <v>400</v>
      </c>
      <c r="D25" s="10">
        <v>52000</v>
      </c>
      <c r="E25" s="10">
        <f t="shared" si="0"/>
        <v>9880</v>
      </c>
      <c r="F25" s="10">
        <f t="shared" si="1"/>
        <v>24752000</v>
      </c>
      <c r="G25" s="10">
        <v>70000</v>
      </c>
      <c r="H25" s="10">
        <f t="shared" si="2"/>
        <v>13300</v>
      </c>
      <c r="I25" s="10">
        <f t="shared" si="3"/>
        <v>33320000</v>
      </c>
      <c r="J25" s="10">
        <v>70446</v>
      </c>
      <c r="K25" s="10">
        <f t="shared" si="4"/>
        <v>13384.74</v>
      </c>
      <c r="L25" s="10">
        <f t="shared" si="5"/>
        <v>33532296.000000004</v>
      </c>
      <c r="M25" s="11"/>
      <c r="N25" s="10">
        <f t="shared" si="6"/>
        <v>64148.666666666664</v>
      </c>
      <c r="O25" s="10">
        <f t="shared" si="7"/>
        <v>12188.246666666666</v>
      </c>
      <c r="P25" s="12">
        <f t="shared" si="8"/>
        <v>30534765.333333332</v>
      </c>
    </row>
    <row r="26" spans="1:16" x14ac:dyDescent="0.2">
      <c r="A26" s="7" t="s">
        <v>24</v>
      </c>
      <c r="B26" s="9" t="s">
        <v>2</v>
      </c>
      <c r="C26" s="9">
        <v>335</v>
      </c>
      <c r="D26" s="10">
        <v>28600</v>
      </c>
      <c r="E26" s="10">
        <f t="shared" si="0"/>
        <v>5434</v>
      </c>
      <c r="F26" s="10">
        <f t="shared" si="1"/>
        <v>11401390</v>
      </c>
      <c r="G26" s="10">
        <v>18000</v>
      </c>
      <c r="H26" s="10">
        <f t="shared" si="2"/>
        <v>3420</v>
      </c>
      <c r="I26" s="10">
        <f t="shared" si="3"/>
        <v>7175700</v>
      </c>
      <c r="J26" s="10">
        <v>20650</v>
      </c>
      <c r="K26" s="10">
        <f t="shared" si="4"/>
        <v>3923.5</v>
      </c>
      <c r="L26" s="10">
        <f t="shared" si="5"/>
        <v>8232122.5</v>
      </c>
      <c r="M26" s="11"/>
      <c r="N26" s="10">
        <f t="shared" si="6"/>
        <v>22416.666666666668</v>
      </c>
      <c r="O26" s="10">
        <f t="shared" si="7"/>
        <v>4259.166666666667</v>
      </c>
      <c r="P26" s="12">
        <f t="shared" si="8"/>
        <v>8936404.1666666679</v>
      </c>
    </row>
    <row r="27" spans="1:16" x14ac:dyDescent="0.2">
      <c r="A27" s="7" t="s">
        <v>25</v>
      </c>
      <c r="B27" s="9" t="s">
        <v>2</v>
      </c>
      <c r="C27" s="9">
        <v>35</v>
      </c>
      <c r="D27" s="10">
        <v>67600</v>
      </c>
      <c r="E27" s="10">
        <f t="shared" si="0"/>
        <v>12844</v>
      </c>
      <c r="F27" s="10">
        <f t="shared" si="1"/>
        <v>2815540</v>
      </c>
      <c r="G27" s="10">
        <v>85000</v>
      </c>
      <c r="H27" s="10">
        <f t="shared" si="2"/>
        <v>16150</v>
      </c>
      <c r="I27" s="10">
        <f t="shared" si="3"/>
        <v>3540250</v>
      </c>
      <c r="J27" s="10">
        <v>120360</v>
      </c>
      <c r="K27" s="10">
        <f t="shared" si="4"/>
        <v>22868.400000000001</v>
      </c>
      <c r="L27" s="10">
        <f t="shared" si="5"/>
        <v>5012994</v>
      </c>
      <c r="M27" s="11"/>
      <c r="N27" s="10">
        <f t="shared" si="6"/>
        <v>90986.666666666672</v>
      </c>
      <c r="O27" s="10">
        <f t="shared" si="7"/>
        <v>17287.466666666667</v>
      </c>
      <c r="P27" s="12">
        <f t="shared" si="8"/>
        <v>3789594.6666666665</v>
      </c>
    </row>
    <row r="28" spans="1:16" x14ac:dyDescent="0.2">
      <c r="A28" s="8" t="s">
        <v>26</v>
      </c>
      <c r="B28" s="14" t="s">
        <v>2</v>
      </c>
      <c r="C28" s="14">
        <v>300</v>
      </c>
      <c r="D28" s="10">
        <v>58500</v>
      </c>
      <c r="E28" s="10">
        <f t="shared" si="0"/>
        <v>11115</v>
      </c>
      <c r="F28" s="10">
        <f t="shared" si="1"/>
        <v>20884500</v>
      </c>
      <c r="G28" s="10">
        <v>70000</v>
      </c>
      <c r="H28" s="10">
        <f t="shared" si="2"/>
        <v>13300</v>
      </c>
      <c r="I28" s="10">
        <f t="shared" si="3"/>
        <v>24990000</v>
      </c>
      <c r="J28" s="10">
        <v>68440</v>
      </c>
      <c r="K28" s="10">
        <f t="shared" si="4"/>
        <v>13003.6</v>
      </c>
      <c r="L28" s="10">
        <f t="shared" si="5"/>
        <v>24433080</v>
      </c>
      <c r="M28" s="11"/>
      <c r="N28" s="10">
        <f t="shared" si="6"/>
        <v>65646.666666666672</v>
      </c>
      <c r="O28" s="10">
        <f t="shared" si="7"/>
        <v>12472.866666666669</v>
      </c>
      <c r="P28" s="12">
        <f t="shared" si="8"/>
        <v>23435860.000000004</v>
      </c>
    </row>
    <row r="29" spans="1:16" ht="22.5" x14ac:dyDescent="0.2">
      <c r="A29" s="7" t="s">
        <v>27</v>
      </c>
      <c r="B29" s="9" t="s">
        <v>1</v>
      </c>
      <c r="C29" s="9">
        <v>9</v>
      </c>
      <c r="D29" s="10">
        <v>123500</v>
      </c>
      <c r="E29" s="10">
        <f t="shared" si="0"/>
        <v>23465</v>
      </c>
      <c r="F29" s="10">
        <f t="shared" si="1"/>
        <v>1322685</v>
      </c>
      <c r="G29" s="10">
        <v>170000</v>
      </c>
      <c r="H29" s="10">
        <f t="shared" si="2"/>
        <v>32300</v>
      </c>
      <c r="I29" s="10">
        <f t="shared" si="3"/>
        <v>1820700</v>
      </c>
      <c r="J29" s="10">
        <v>106200</v>
      </c>
      <c r="K29" s="10">
        <f t="shared" si="4"/>
        <v>20178</v>
      </c>
      <c r="L29" s="10">
        <f t="shared" si="5"/>
        <v>1137402</v>
      </c>
      <c r="M29" s="11"/>
      <c r="N29" s="10">
        <f t="shared" si="6"/>
        <v>133233.33333333334</v>
      </c>
      <c r="O29" s="10">
        <f t="shared" si="7"/>
        <v>25314.333333333336</v>
      </c>
      <c r="P29" s="12">
        <f t="shared" si="8"/>
        <v>1426929.0000000002</v>
      </c>
    </row>
    <row r="30" spans="1:16" ht="22.5" x14ac:dyDescent="0.2">
      <c r="A30" s="7" t="s">
        <v>28</v>
      </c>
      <c r="B30" s="9" t="s">
        <v>1</v>
      </c>
      <c r="C30" s="9">
        <v>10</v>
      </c>
      <c r="D30" s="10">
        <v>962000</v>
      </c>
      <c r="E30" s="10">
        <f t="shared" si="0"/>
        <v>182780</v>
      </c>
      <c r="F30" s="10">
        <f t="shared" si="1"/>
        <v>11447800</v>
      </c>
      <c r="G30" s="10">
        <v>1150000</v>
      </c>
      <c r="H30" s="10">
        <f t="shared" si="2"/>
        <v>218500</v>
      </c>
      <c r="I30" s="10">
        <f t="shared" si="3"/>
        <v>13685000</v>
      </c>
      <c r="J30" s="10">
        <v>755200</v>
      </c>
      <c r="K30" s="10">
        <f t="shared" si="4"/>
        <v>143488</v>
      </c>
      <c r="L30" s="10">
        <f t="shared" si="5"/>
        <v>8986880</v>
      </c>
      <c r="M30" s="11"/>
      <c r="N30" s="10">
        <f t="shared" si="6"/>
        <v>955733.33333333337</v>
      </c>
      <c r="O30" s="10">
        <f t="shared" si="7"/>
        <v>181589.33333333334</v>
      </c>
      <c r="P30" s="12">
        <f t="shared" si="8"/>
        <v>11373226.666666668</v>
      </c>
    </row>
    <row r="31" spans="1:16" ht="22.5" x14ac:dyDescent="0.2">
      <c r="A31" s="7" t="s">
        <v>29</v>
      </c>
      <c r="B31" s="9" t="s">
        <v>1</v>
      </c>
      <c r="C31" s="9">
        <v>10</v>
      </c>
      <c r="D31" s="10">
        <v>1245300</v>
      </c>
      <c r="E31" s="10">
        <f t="shared" si="0"/>
        <v>236607</v>
      </c>
      <c r="F31" s="10">
        <f t="shared" si="1"/>
        <v>14819070</v>
      </c>
      <c r="G31" s="10">
        <v>950000</v>
      </c>
      <c r="H31" s="10">
        <f t="shared" si="2"/>
        <v>180500</v>
      </c>
      <c r="I31" s="10">
        <f t="shared" si="3"/>
        <v>11305000</v>
      </c>
      <c r="J31" s="10">
        <v>802400</v>
      </c>
      <c r="K31" s="10">
        <f t="shared" si="4"/>
        <v>152456</v>
      </c>
      <c r="L31" s="10">
        <f t="shared" si="5"/>
        <v>9548560</v>
      </c>
      <c r="M31" s="11"/>
      <c r="N31" s="10">
        <f t="shared" si="6"/>
        <v>999233.33333333337</v>
      </c>
      <c r="O31" s="10">
        <f t="shared" si="7"/>
        <v>189854.33333333334</v>
      </c>
      <c r="P31" s="12">
        <f t="shared" si="8"/>
        <v>11890876.666666668</v>
      </c>
    </row>
    <row r="32" spans="1:16" ht="22.5" x14ac:dyDescent="0.2">
      <c r="A32" s="7" t="s">
        <v>30</v>
      </c>
      <c r="B32" s="9" t="s">
        <v>1</v>
      </c>
      <c r="C32" s="9">
        <v>1</v>
      </c>
      <c r="D32" s="10">
        <v>676000</v>
      </c>
      <c r="E32" s="10">
        <f t="shared" si="0"/>
        <v>128440</v>
      </c>
      <c r="F32" s="10">
        <f t="shared" si="1"/>
        <v>804440</v>
      </c>
      <c r="G32" s="10">
        <v>750000</v>
      </c>
      <c r="H32" s="10">
        <f t="shared" si="2"/>
        <v>142500</v>
      </c>
      <c r="I32" s="10">
        <f t="shared" si="3"/>
        <v>892500</v>
      </c>
      <c r="J32" s="10">
        <v>637200</v>
      </c>
      <c r="K32" s="10">
        <f t="shared" si="4"/>
        <v>121068</v>
      </c>
      <c r="L32" s="10">
        <f t="shared" si="5"/>
        <v>758268</v>
      </c>
      <c r="M32" s="11"/>
      <c r="N32" s="10">
        <f t="shared" si="6"/>
        <v>687733.33333333337</v>
      </c>
      <c r="O32" s="10">
        <f t="shared" si="7"/>
        <v>130669.33333333334</v>
      </c>
      <c r="P32" s="12">
        <f t="shared" si="8"/>
        <v>818402.66666666674</v>
      </c>
    </row>
    <row r="33" spans="1:16" x14ac:dyDescent="0.2">
      <c r="A33" s="7" t="s">
        <v>31</v>
      </c>
      <c r="B33" s="9" t="s">
        <v>4</v>
      </c>
      <c r="C33" s="9">
        <v>65</v>
      </c>
      <c r="D33" s="10">
        <v>468000</v>
      </c>
      <c r="E33" s="10">
        <f t="shared" si="0"/>
        <v>88920</v>
      </c>
      <c r="F33" s="10">
        <f t="shared" si="1"/>
        <v>36199800</v>
      </c>
      <c r="G33" s="10">
        <v>190000</v>
      </c>
      <c r="H33" s="10">
        <f t="shared" si="2"/>
        <v>36100</v>
      </c>
      <c r="I33" s="10">
        <f t="shared" si="3"/>
        <v>14696500</v>
      </c>
      <c r="J33" s="10">
        <v>277300</v>
      </c>
      <c r="K33" s="10">
        <f t="shared" si="4"/>
        <v>52687</v>
      </c>
      <c r="L33" s="10">
        <f t="shared" si="5"/>
        <v>21449155</v>
      </c>
      <c r="M33" s="11"/>
      <c r="N33" s="10">
        <f t="shared" si="6"/>
        <v>311766.66666666669</v>
      </c>
      <c r="O33" s="10">
        <f t="shared" si="7"/>
        <v>59235.666666666672</v>
      </c>
      <c r="P33" s="12">
        <f t="shared" si="8"/>
        <v>24115151.666666668</v>
      </c>
    </row>
    <row r="34" spans="1:16" x14ac:dyDescent="0.2">
      <c r="A34" s="7" t="s">
        <v>32</v>
      </c>
      <c r="B34" s="9" t="s">
        <v>1</v>
      </c>
      <c r="C34" s="9">
        <v>24</v>
      </c>
      <c r="D34" s="10">
        <v>253500</v>
      </c>
      <c r="E34" s="10">
        <f t="shared" si="0"/>
        <v>48165</v>
      </c>
      <c r="F34" s="10">
        <f t="shared" si="1"/>
        <v>7239960</v>
      </c>
      <c r="G34" s="10">
        <v>170000</v>
      </c>
      <c r="H34" s="10">
        <f t="shared" si="2"/>
        <v>32300</v>
      </c>
      <c r="I34" s="10">
        <f t="shared" si="3"/>
        <v>4855200</v>
      </c>
      <c r="J34" s="10">
        <v>233640</v>
      </c>
      <c r="K34" s="10">
        <f t="shared" si="4"/>
        <v>44391.6</v>
      </c>
      <c r="L34" s="10">
        <f t="shared" si="5"/>
        <v>6672758.3999999994</v>
      </c>
      <c r="M34" s="11"/>
      <c r="N34" s="10">
        <f t="shared" si="6"/>
        <v>219046.66666666666</v>
      </c>
      <c r="O34" s="10">
        <f t="shared" si="7"/>
        <v>41618.866666666669</v>
      </c>
      <c r="P34" s="12">
        <f t="shared" si="8"/>
        <v>6255972.7999999998</v>
      </c>
    </row>
    <row r="35" spans="1:16" x14ac:dyDescent="0.2">
      <c r="A35" s="7" t="s">
        <v>62</v>
      </c>
      <c r="B35" s="9" t="s">
        <v>2</v>
      </c>
      <c r="C35" s="9">
        <v>240</v>
      </c>
      <c r="D35" s="10">
        <v>45500</v>
      </c>
      <c r="E35" s="10">
        <f t="shared" si="0"/>
        <v>8645</v>
      </c>
      <c r="F35" s="10">
        <f t="shared" si="1"/>
        <v>12994800</v>
      </c>
      <c r="G35" s="10">
        <v>75000</v>
      </c>
      <c r="H35" s="10">
        <f t="shared" si="2"/>
        <v>14250</v>
      </c>
      <c r="I35" s="10">
        <f t="shared" si="3"/>
        <v>21420000</v>
      </c>
      <c r="J35" s="10">
        <v>15222</v>
      </c>
      <c r="K35" s="10">
        <f t="shared" si="4"/>
        <v>2892.18</v>
      </c>
      <c r="L35" s="10">
        <f t="shared" si="5"/>
        <v>4347403.2</v>
      </c>
      <c r="M35" s="11"/>
      <c r="N35" s="10">
        <f t="shared" si="6"/>
        <v>45240.666666666664</v>
      </c>
      <c r="O35" s="10">
        <f t="shared" si="7"/>
        <v>8595.7266666666656</v>
      </c>
      <c r="P35" s="12">
        <f t="shared" si="8"/>
        <v>12920734.399999999</v>
      </c>
    </row>
    <row r="36" spans="1:16" x14ac:dyDescent="0.2">
      <c r="A36" s="7" t="s">
        <v>33</v>
      </c>
      <c r="B36" s="9" t="s">
        <v>2</v>
      </c>
      <c r="C36" s="9">
        <v>240</v>
      </c>
      <c r="D36" s="10">
        <v>125000</v>
      </c>
      <c r="E36" s="10">
        <f t="shared" si="0"/>
        <v>23750</v>
      </c>
      <c r="F36" s="10">
        <f t="shared" si="1"/>
        <v>35700000</v>
      </c>
      <c r="G36" s="10">
        <v>95000</v>
      </c>
      <c r="H36" s="10">
        <f t="shared" si="2"/>
        <v>18050</v>
      </c>
      <c r="I36" s="10">
        <f t="shared" si="3"/>
        <v>27132000</v>
      </c>
      <c r="J36" s="10">
        <v>138060</v>
      </c>
      <c r="K36" s="10">
        <f t="shared" si="4"/>
        <v>26231.4</v>
      </c>
      <c r="L36" s="10">
        <f t="shared" si="5"/>
        <v>39429936</v>
      </c>
      <c r="M36" s="11"/>
      <c r="N36" s="10">
        <f t="shared" si="6"/>
        <v>119353.33333333333</v>
      </c>
      <c r="O36" s="10">
        <f t="shared" si="7"/>
        <v>22677.133333333331</v>
      </c>
      <c r="P36" s="12">
        <f t="shared" si="8"/>
        <v>34087312</v>
      </c>
    </row>
    <row r="37" spans="1:16" x14ac:dyDescent="0.2">
      <c r="A37" s="7" t="s">
        <v>34</v>
      </c>
      <c r="B37" s="9" t="s">
        <v>2</v>
      </c>
      <c r="C37" s="9">
        <v>392</v>
      </c>
      <c r="D37" s="10">
        <v>9100</v>
      </c>
      <c r="E37" s="10">
        <f t="shared" si="0"/>
        <v>1729</v>
      </c>
      <c r="F37" s="10">
        <f t="shared" si="1"/>
        <v>4244968</v>
      </c>
      <c r="G37" s="10">
        <v>70000</v>
      </c>
      <c r="H37" s="10">
        <f t="shared" si="2"/>
        <v>13300</v>
      </c>
      <c r="I37" s="10">
        <f t="shared" si="3"/>
        <v>32653600</v>
      </c>
      <c r="J37" s="10">
        <v>34220</v>
      </c>
      <c r="K37" s="10">
        <f t="shared" si="4"/>
        <v>6501.8</v>
      </c>
      <c r="L37" s="10">
        <f t="shared" si="5"/>
        <v>15962945.600000001</v>
      </c>
      <c r="M37" s="11"/>
      <c r="N37" s="10">
        <f t="shared" si="6"/>
        <v>37773.333333333336</v>
      </c>
      <c r="O37" s="10">
        <f t="shared" si="7"/>
        <v>7176.9333333333343</v>
      </c>
      <c r="P37" s="12">
        <f t="shared" si="8"/>
        <v>17620504.533333335</v>
      </c>
    </row>
    <row r="38" spans="1:16" x14ac:dyDescent="0.2">
      <c r="A38" s="7" t="s">
        <v>35</v>
      </c>
      <c r="B38" s="9" t="s">
        <v>3</v>
      </c>
      <c r="C38" s="9">
        <v>10</v>
      </c>
      <c r="D38" s="10">
        <v>92000</v>
      </c>
      <c r="E38" s="10">
        <f t="shared" si="0"/>
        <v>17480</v>
      </c>
      <c r="F38" s="10">
        <f t="shared" si="1"/>
        <v>1094800</v>
      </c>
      <c r="G38" s="10">
        <v>45000</v>
      </c>
      <c r="H38" s="10">
        <f t="shared" si="2"/>
        <v>8550</v>
      </c>
      <c r="I38" s="10">
        <f t="shared" si="3"/>
        <v>535500</v>
      </c>
      <c r="J38" s="10">
        <v>69620</v>
      </c>
      <c r="K38" s="10">
        <f t="shared" si="4"/>
        <v>13227.8</v>
      </c>
      <c r="L38" s="10">
        <f t="shared" si="5"/>
        <v>828478</v>
      </c>
      <c r="M38" s="11"/>
      <c r="N38" s="10">
        <f t="shared" si="6"/>
        <v>68873.333333333328</v>
      </c>
      <c r="O38" s="10">
        <f t="shared" si="7"/>
        <v>13085.933333333332</v>
      </c>
      <c r="P38" s="12">
        <f t="shared" si="8"/>
        <v>819592.66666666663</v>
      </c>
    </row>
    <row r="39" spans="1:16" x14ac:dyDescent="0.2">
      <c r="A39" s="7" t="s">
        <v>36</v>
      </c>
      <c r="B39" s="9" t="s">
        <v>3</v>
      </c>
      <c r="C39" s="9">
        <v>200</v>
      </c>
      <c r="D39" s="10">
        <v>47320</v>
      </c>
      <c r="E39" s="10">
        <f t="shared" si="0"/>
        <v>8990.7999999999993</v>
      </c>
      <c r="F39" s="10">
        <f t="shared" si="1"/>
        <v>11262160</v>
      </c>
      <c r="G39" s="10">
        <v>15000</v>
      </c>
      <c r="H39" s="10">
        <f t="shared" si="2"/>
        <v>2850</v>
      </c>
      <c r="I39" s="10">
        <f t="shared" si="3"/>
        <v>3570000</v>
      </c>
      <c r="J39" s="10">
        <v>41300</v>
      </c>
      <c r="K39" s="10">
        <f t="shared" si="4"/>
        <v>7847</v>
      </c>
      <c r="L39" s="10">
        <f t="shared" si="5"/>
        <v>9829400</v>
      </c>
      <c r="M39" s="11"/>
      <c r="N39" s="10">
        <f t="shared" si="6"/>
        <v>34540</v>
      </c>
      <c r="O39" s="10">
        <f t="shared" si="7"/>
        <v>6562.6</v>
      </c>
      <c r="P39" s="12">
        <f t="shared" si="8"/>
        <v>8220520</v>
      </c>
    </row>
    <row r="40" spans="1:16" x14ac:dyDescent="0.2">
      <c r="A40" s="7" t="s">
        <v>37</v>
      </c>
      <c r="B40" s="9" t="s">
        <v>1</v>
      </c>
      <c r="C40" s="9">
        <v>89</v>
      </c>
      <c r="D40" s="10">
        <v>130000</v>
      </c>
      <c r="E40" s="10">
        <f t="shared" si="0"/>
        <v>24700</v>
      </c>
      <c r="F40" s="10">
        <f t="shared" si="1"/>
        <v>13768300</v>
      </c>
      <c r="G40" s="10">
        <v>120000</v>
      </c>
      <c r="H40" s="10">
        <f t="shared" si="2"/>
        <v>22800</v>
      </c>
      <c r="I40" s="10">
        <f t="shared" si="3"/>
        <v>12709200</v>
      </c>
      <c r="J40" s="10">
        <v>100300</v>
      </c>
      <c r="K40" s="10">
        <f t="shared" si="4"/>
        <v>19057</v>
      </c>
      <c r="L40" s="10">
        <f t="shared" si="5"/>
        <v>10622773</v>
      </c>
      <c r="M40" s="11"/>
      <c r="N40" s="10">
        <f t="shared" si="6"/>
        <v>116766.66666666667</v>
      </c>
      <c r="O40" s="10">
        <f t="shared" si="7"/>
        <v>22185.666666666668</v>
      </c>
      <c r="P40" s="12">
        <f t="shared" si="8"/>
        <v>12366757.666666668</v>
      </c>
    </row>
    <row r="41" spans="1:16" x14ac:dyDescent="0.2">
      <c r="A41" s="7" t="s">
        <v>38</v>
      </c>
      <c r="B41" s="9" t="s">
        <v>1</v>
      </c>
      <c r="C41" s="9">
        <v>20</v>
      </c>
      <c r="D41" s="10">
        <v>32500</v>
      </c>
      <c r="E41" s="10">
        <f t="shared" si="0"/>
        <v>6175</v>
      </c>
      <c r="F41" s="10">
        <f t="shared" si="1"/>
        <v>773500</v>
      </c>
      <c r="G41" s="10">
        <v>35000</v>
      </c>
      <c r="H41" s="10">
        <f t="shared" si="2"/>
        <v>6650</v>
      </c>
      <c r="I41" s="10">
        <f t="shared" si="3"/>
        <v>833000</v>
      </c>
      <c r="J41" s="10">
        <v>29500</v>
      </c>
      <c r="K41" s="10">
        <f t="shared" si="4"/>
        <v>5605</v>
      </c>
      <c r="L41" s="10">
        <f t="shared" si="5"/>
        <v>702100</v>
      </c>
      <c r="M41" s="11"/>
      <c r="N41" s="10">
        <f t="shared" si="6"/>
        <v>32333.333333333332</v>
      </c>
      <c r="O41" s="10">
        <f t="shared" si="7"/>
        <v>6143.333333333333</v>
      </c>
      <c r="P41" s="12">
        <f t="shared" si="8"/>
        <v>769533.33333333326</v>
      </c>
    </row>
    <row r="42" spans="1:16" x14ac:dyDescent="0.2">
      <c r="A42" s="7" t="s">
        <v>39</v>
      </c>
      <c r="B42" s="9" t="s">
        <v>1</v>
      </c>
      <c r="C42" s="9">
        <v>1</v>
      </c>
      <c r="D42" s="10">
        <v>71500</v>
      </c>
      <c r="E42" s="10">
        <f t="shared" si="0"/>
        <v>13585</v>
      </c>
      <c r="F42" s="10">
        <f t="shared" si="1"/>
        <v>85085</v>
      </c>
      <c r="G42" s="10">
        <v>140000</v>
      </c>
      <c r="H42" s="10">
        <f t="shared" si="2"/>
        <v>26600</v>
      </c>
      <c r="I42" s="10">
        <f t="shared" si="3"/>
        <v>166600</v>
      </c>
      <c r="J42" s="10">
        <v>54162</v>
      </c>
      <c r="K42" s="10">
        <f t="shared" si="4"/>
        <v>10290.780000000001</v>
      </c>
      <c r="L42" s="10">
        <f t="shared" si="5"/>
        <v>64452.78</v>
      </c>
      <c r="M42" s="11"/>
      <c r="N42" s="10">
        <f t="shared" si="6"/>
        <v>88554</v>
      </c>
      <c r="O42" s="10">
        <f t="shared" si="7"/>
        <v>16825.259999999998</v>
      </c>
      <c r="P42" s="12">
        <f t="shared" si="8"/>
        <v>105379.26</v>
      </c>
    </row>
    <row r="43" spans="1:16" x14ac:dyDescent="0.2">
      <c r="A43" s="7" t="s">
        <v>40</v>
      </c>
      <c r="B43" s="9" t="s">
        <v>1</v>
      </c>
      <c r="C43" s="9">
        <v>1</v>
      </c>
      <c r="D43" s="10">
        <v>85800</v>
      </c>
      <c r="E43" s="10">
        <f t="shared" si="0"/>
        <v>16302</v>
      </c>
      <c r="F43" s="10">
        <f t="shared" si="1"/>
        <v>102102</v>
      </c>
      <c r="G43" s="10">
        <v>190000</v>
      </c>
      <c r="H43" s="10">
        <f t="shared" si="2"/>
        <v>36100</v>
      </c>
      <c r="I43" s="10">
        <f t="shared" si="3"/>
        <v>226100</v>
      </c>
      <c r="J43" s="10">
        <v>76700</v>
      </c>
      <c r="K43" s="10">
        <f t="shared" si="4"/>
        <v>14573</v>
      </c>
      <c r="L43" s="10">
        <f t="shared" si="5"/>
        <v>91273</v>
      </c>
      <c r="M43" s="11"/>
      <c r="N43" s="10">
        <f t="shared" si="6"/>
        <v>117500</v>
      </c>
      <c r="O43" s="10">
        <f t="shared" si="7"/>
        <v>22325</v>
      </c>
      <c r="P43" s="12">
        <f t="shared" si="8"/>
        <v>139825</v>
      </c>
    </row>
    <row r="44" spans="1:16" x14ac:dyDescent="0.2">
      <c r="A44" s="7" t="s">
        <v>41</v>
      </c>
      <c r="B44" s="9" t="s">
        <v>1</v>
      </c>
      <c r="C44" s="9">
        <v>1</v>
      </c>
      <c r="D44" s="10">
        <v>91000</v>
      </c>
      <c r="E44" s="10">
        <f t="shared" si="0"/>
        <v>17290</v>
      </c>
      <c r="F44" s="10">
        <f t="shared" si="1"/>
        <v>108290</v>
      </c>
      <c r="G44" s="10">
        <v>220000</v>
      </c>
      <c r="H44" s="10">
        <f t="shared" si="2"/>
        <v>41800</v>
      </c>
      <c r="I44" s="10">
        <f t="shared" si="3"/>
        <v>261800</v>
      </c>
      <c r="J44" s="10">
        <v>76700</v>
      </c>
      <c r="K44" s="10">
        <f t="shared" si="4"/>
        <v>14573</v>
      </c>
      <c r="L44" s="10">
        <f t="shared" si="5"/>
        <v>91273</v>
      </c>
      <c r="M44" s="11"/>
      <c r="N44" s="10">
        <f t="shared" si="6"/>
        <v>129233.33333333333</v>
      </c>
      <c r="O44" s="10">
        <f t="shared" si="7"/>
        <v>24554.333333333332</v>
      </c>
      <c r="P44" s="12">
        <f t="shared" si="8"/>
        <v>153787.66666666666</v>
      </c>
    </row>
    <row r="45" spans="1:16" ht="22.5" x14ac:dyDescent="0.2">
      <c r="A45" s="8" t="s">
        <v>42</v>
      </c>
      <c r="B45" s="14" t="s">
        <v>1</v>
      </c>
      <c r="C45" s="14">
        <v>1</v>
      </c>
      <c r="D45" s="10">
        <v>416000</v>
      </c>
      <c r="E45" s="10">
        <f t="shared" si="0"/>
        <v>79040</v>
      </c>
      <c r="F45" s="10">
        <f t="shared" si="1"/>
        <v>495040</v>
      </c>
      <c r="G45" s="10">
        <v>190000</v>
      </c>
      <c r="H45" s="10">
        <f t="shared" si="2"/>
        <v>36100</v>
      </c>
      <c r="I45" s="10">
        <f t="shared" si="3"/>
        <v>226100</v>
      </c>
      <c r="J45" s="10">
        <v>292640</v>
      </c>
      <c r="K45" s="10">
        <f t="shared" si="4"/>
        <v>55601.599999999999</v>
      </c>
      <c r="L45" s="10">
        <f t="shared" si="5"/>
        <v>348241.6</v>
      </c>
      <c r="M45" s="11"/>
      <c r="N45" s="10">
        <f t="shared" si="6"/>
        <v>299546.66666666669</v>
      </c>
      <c r="O45" s="10">
        <f t="shared" si="7"/>
        <v>56913.866666666669</v>
      </c>
      <c r="P45" s="12">
        <f t="shared" si="8"/>
        <v>356460.53333333333</v>
      </c>
    </row>
    <row r="46" spans="1:16" ht="22.5" x14ac:dyDescent="0.2">
      <c r="A46" s="8" t="s">
        <v>43</v>
      </c>
      <c r="B46" s="14" t="s">
        <v>1</v>
      </c>
      <c r="C46" s="14">
        <v>9</v>
      </c>
      <c r="D46" s="10">
        <v>182000</v>
      </c>
      <c r="E46" s="10">
        <f t="shared" si="0"/>
        <v>34580</v>
      </c>
      <c r="F46" s="10">
        <f t="shared" si="1"/>
        <v>1949220</v>
      </c>
      <c r="G46" s="10">
        <v>170000</v>
      </c>
      <c r="H46" s="10">
        <f t="shared" si="2"/>
        <v>32300</v>
      </c>
      <c r="I46" s="10">
        <f t="shared" si="3"/>
        <v>1820700</v>
      </c>
      <c r="J46" s="10">
        <v>101362</v>
      </c>
      <c r="K46" s="10">
        <f t="shared" si="4"/>
        <v>19258.78</v>
      </c>
      <c r="L46" s="10">
        <f t="shared" si="5"/>
        <v>1085587.02</v>
      </c>
      <c r="M46" s="11"/>
      <c r="N46" s="10">
        <f t="shared" si="6"/>
        <v>151120.66666666666</v>
      </c>
      <c r="O46" s="10">
        <f t="shared" si="7"/>
        <v>28712.926666666666</v>
      </c>
      <c r="P46" s="12">
        <f t="shared" si="8"/>
        <v>1618502.3399999999</v>
      </c>
    </row>
    <row r="47" spans="1:16" x14ac:dyDescent="0.2">
      <c r="A47" s="7" t="s">
        <v>44</v>
      </c>
      <c r="B47" s="9" t="s">
        <v>1</v>
      </c>
      <c r="C47" s="9">
        <v>9</v>
      </c>
      <c r="D47" s="10">
        <v>45500</v>
      </c>
      <c r="E47" s="10">
        <f t="shared" si="0"/>
        <v>8645</v>
      </c>
      <c r="F47" s="10">
        <f t="shared" si="1"/>
        <v>487305</v>
      </c>
      <c r="G47" s="10">
        <v>45000</v>
      </c>
      <c r="H47" s="10">
        <f t="shared" si="2"/>
        <v>8550</v>
      </c>
      <c r="I47" s="10">
        <f t="shared" si="3"/>
        <v>481950</v>
      </c>
      <c r="J47" s="10">
        <v>29500</v>
      </c>
      <c r="K47" s="10">
        <f t="shared" si="4"/>
        <v>5605</v>
      </c>
      <c r="L47" s="10">
        <f t="shared" si="5"/>
        <v>315945</v>
      </c>
      <c r="M47" s="11"/>
      <c r="N47" s="10">
        <f t="shared" si="6"/>
        <v>40000</v>
      </c>
      <c r="O47" s="10">
        <f t="shared" si="7"/>
        <v>7600</v>
      </c>
      <c r="P47" s="12">
        <f t="shared" si="8"/>
        <v>428400</v>
      </c>
    </row>
    <row r="48" spans="1:16" x14ac:dyDescent="0.2">
      <c r="A48" s="7" t="s">
        <v>45</v>
      </c>
      <c r="B48" s="9" t="s">
        <v>3</v>
      </c>
      <c r="C48" s="9">
        <v>25</v>
      </c>
      <c r="D48" s="10">
        <v>23400</v>
      </c>
      <c r="E48" s="10">
        <f t="shared" si="0"/>
        <v>4446</v>
      </c>
      <c r="F48" s="10">
        <f t="shared" si="1"/>
        <v>696150</v>
      </c>
      <c r="G48" s="10">
        <v>20000</v>
      </c>
      <c r="H48" s="10">
        <f t="shared" si="2"/>
        <v>3800</v>
      </c>
      <c r="I48" s="10">
        <f t="shared" si="3"/>
        <v>595000</v>
      </c>
      <c r="J48" s="10">
        <v>97350</v>
      </c>
      <c r="K48" s="10">
        <f t="shared" si="4"/>
        <v>18496.5</v>
      </c>
      <c r="L48" s="10">
        <f t="shared" si="5"/>
        <v>2896162.5</v>
      </c>
      <c r="M48" s="11"/>
      <c r="N48" s="10">
        <f t="shared" si="6"/>
        <v>46916.666666666664</v>
      </c>
      <c r="O48" s="10">
        <f t="shared" si="7"/>
        <v>8914.1666666666661</v>
      </c>
      <c r="P48" s="12">
        <f t="shared" si="8"/>
        <v>1395770.8333333333</v>
      </c>
    </row>
    <row r="49" spans="1:16" x14ac:dyDescent="0.2">
      <c r="A49" s="7" t="s">
        <v>63</v>
      </c>
      <c r="B49" s="9" t="s">
        <v>2</v>
      </c>
      <c r="C49" s="9">
        <v>140</v>
      </c>
      <c r="D49" s="10">
        <v>36400</v>
      </c>
      <c r="E49" s="10">
        <f t="shared" si="0"/>
        <v>6916</v>
      </c>
      <c r="F49" s="10">
        <f t="shared" si="1"/>
        <v>6064240</v>
      </c>
      <c r="G49" s="10">
        <v>40000</v>
      </c>
      <c r="H49" s="10">
        <f t="shared" si="2"/>
        <v>7600</v>
      </c>
      <c r="I49" s="10">
        <f t="shared" si="3"/>
        <v>6664000</v>
      </c>
      <c r="J49" s="10">
        <v>14750</v>
      </c>
      <c r="K49" s="10">
        <f t="shared" si="4"/>
        <v>2802.5</v>
      </c>
      <c r="L49" s="10">
        <f t="shared" si="5"/>
        <v>2457350</v>
      </c>
      <c r="M49" s="11"/>
      <c r="N49" s="10">
        <f t="shared" si="6"/>
        <v>30383.333333333332</v>
      </c>
      <c r="O49" s="10">
        <f t="shared" si="7"/>
        <v>5772.833333333333</v>
      </c>
      <c r="P49" s="12">
        <f t="shared" si="8"/>
        <v>5061863.333333333</v>
      </c>
    </row>
    <row r="50" spans="1:16" x14ac:dyDescent="0.2">
      <c r="A50" s="7" t="s">
        <v>46</v>
      </c>
      <c r="B50" s="9" t="s">
        <v>1</v>
      </c>
      <c r="C50" s="9">
        <v>9</v>
      </c>
      <c r="D50" s="10">
        <v>78000</v>
      </c>
      <c r="E50" s="10">
        <f t="shared" si="0"/>
        <v>14820</v>
      </c>
      <c r="F50" s="10">
        <f t="shared" si="1"/>
        <v>835380</v>
      </c>
      <c r="G50" s="10">
        <v>90000</v>
      </c>
      <c r="H50" s="10">
        <f t="shared" si="2"/>
        <v>17100</v>
      </c>
      <c r="I50" s="10">
        <f t="shared" si="3"/>
        <v>963900</v>
      </c>
      <c r="J50" s="10">
        <v>283200</v>
      </c>
      <c r="K50" s="10">
        <f t="shared" si="4"/>
        <v>53808</v>
      </c>
      <c r="L50" s="10">
        <f t="shared" si="5"/>
        <v>3033072</v>
      </c>
      <c r="M50" s="11"/>
      <c r="N50" s="10">
        <f t="shared" si="6"/>
        <v>150400</v>
      </c>
      <c r="O50" s="10">
        <f t="shared" si="7"/>
        <v>28576</v>
      </c>
      <c r="P50" s="12">
        <f t="shared" si="8"/>
        <v>1610784</v>
      </c>
    </row>
    <row r="51" spans="1:16" ht="33.75" x14ac:dyDescent="0.2">
      <c r="A51" s="7" t="s">
        <v>64</v>
      </c>
      <c r="B51" s="9" t="s">
        <v>5</v>
      </c>
      <c r="C51" s="9">
        <v>60</v>
      </c>
      <c r="D51" s="10">
        <v>120000</v>
      </c>
      <c r="E51" s="10">
        <f t="shared" si="0"/>
        <v>22800</v>
      </c>
      <c r="F51" s="10">
        <f t="shared" si="1"/>
        <v>8568000</v>
      </c>
      <c r="G51" s="10">
        <v>190000</v>
      </c>
      <c r="H51" s="10">
        <f t="shared" si="2"/>
        <v>36100</v>
      </c>
      <c r="I51" s="10">
        <f t="shared" si="3"/>
        <v>13566000</v>
      </c>
      <c r="J51" s="10">
        <v>64900</v>
      </c>
      <c r="K51" s="10">
        <f t="shared" si="4"/>
        <v>12331</v>
      </c>
      <c r="L51" s="10">
        <f t="shared" si="5"/>
        <v>4633860</v>
      </c>
      <c r="M51" s="11"/>
      <c r="N51" s="10">
        <f t="shared" si="6"/>
        <v>124966.66666666667</v>
      </c>
      <c r="O51" s="10">
        <f t="shared" si="7"/>
        <v>23743.666666666668</v>
      </c>
      <c r="P51" s="12">
        <f t="shared" si="8"/>
        <v>8922620</v>
      </c>
    </row>
    <row r="52" spans="1:16" ht="22.5" x14ac:dyDescent="0.2">
      <c r="A52" s="7" t="s">
        <v>47</v>
      </c>
      <c r="B52" s="9" t="s">
        <v>1</v>
      </c>
      <c r="C52" s="9">
        <v>65</v>
      </c>
      <c r="D52" s="10">
        <v>26000</v>
      </c>
      <c r="E52" s="10">
        <f t="shared" si="0"/>
        <v>4940</v>
      </c>
      <c r="F52" s="10">
        <f t="shared" si="1"/>
        <v>2011100</v>
      </c>
      <c r="G52" s="10">
        <v>55000</v>
      </c>
      <c r="H52" s="10">
        <f t="shared" si="2"/>
        <v>10450</v>
      </c>
      <c r="I52" s="10">
        <f t="shared" si="3"/>
        <v>4254250</v>
      </c>
      <c r="J52" s="10">
        <v>173460</v>
      </c>
      <c r="K52" s="10">
        <f t="shared" si="4"/>
        <v>32957.4</v>
      </c>
      <c r="L52" s="10">
        <f t="shared" si="5"/>
        <v>13417131</v>
      </c>
      <c r="M52" s="11"/>
      <c r="N52" s="10">
        <f t="shared" si="6"/>
        <v>84820</v>
      </c>
      <c r="O52" s="10">
        <f t="shared" si="7"/>
        <v>16115.800000000001</v>
      </c>
      <c r="P52" s="12">
        <f t="shared" si="8"/>
        <v>6560827</v>
      </c>
    </row>
    <row r="53" spans="1:16" x14ac:dyDescent="0.2">
      <c r="A53" s="7" t="s">
        <v>48</v>
      </c>
      <c r="B53" s="9" t="s">
        <v>1</v>
      </c>
      <c r="C53" s="9">
        <v>1</v>
      </c>
      <c r="D53" s="10">
        <v>455500</v>
      </c>
      <c r="E53" s="10">
        <f t="shared" si="0"/>
        <v>86545</v>
      </c>
      <c r="F53" s="10">
        <f t="shared" si="1"/>
        <v>542045</v>
      </c>
      <c r="G53" s="10">
        <v>90000</v>
      </c>
      <c r="H53" s="10">
        <f t="shared" si="2"/>
        <v>17100</v>
      </c>
      <c r="I53" s="10">
        <f t="shared" si="3"/>
        <v>107100</v>
      </c>
      <c r="J53" s="10">
        <v>377600</v>
      </c>
      <c r="K53" s="10">
        <f t="shared" si="4"/>
        <v>71744</v>
      </c>
      <c r="L53" s="10">
        <f t="shared" si="5"/>
        <v>449344</v>
      </c>
      <c r="M53" s="11"/>
      <c r="N53" s="10">
        <f t="shared" si="6"/>
        <v>307700</v>
      </c>
      <c r="O53" s="10">
        <f t="shared" si="7"/>
        <v>58463</v>
      </c>
      <c r="P53" s="12">
        <f t="shared" si="8"/>
        <v>366163</v>
      </c>
    </row>
    <row r="54" spans="1:16" ht="22.5" x14ac:dyDescent="0.2">
      <c r="A54" s="7" t="s">
        <v>49</v>
      </c>
      <c r="B54" s="9" t="s">
        <v>1</v>
      </c>
      <c r="C54" s="9">
        <v>12</v>
      </c>
      <c r="D54" s="10">
        <v>162500</v>
      </c>
      <c r="E54" s="10">
        <f t="shared" si="0"/>
        <v>30875</v>
      </c>
      <c r="F54" s="10">
        <f t="shared" si="1"/>
        <v>2320500</v>
      </c>
      <c r="G54" s="10">
        <v>160000</v>
      </c>
      <c r="H54" s="10">
        <f t="shared" si="2"/>
        <v>30400</v>
      </c>
      <c r="I54" s="10">
        <f t="shared" si="3"/>
        <v>2284800</v>
      </c>
      <c r="J54" s="10">
        <v>566400</v>
      </c>
      <c r="K54" s="10">
        <f t="shared" si="4"/>
        <v>107616</v>
      </c>
      <c r="L54" s="10">
        <f t="shared" si="5"/>
        <v>8088192</v>
      </c>
      <c r="M54" s="11"/>
      <c r="N54" s="10">
        <f t="shared" si="6"/>
        <v>296300</v>
      </c>
      <c r="O54" s="10">
        <f t="shared" si="7"/>
        <v>56297</v>
      </c>
      <c r="P54" s="12">
        <f t="shared" si="8"/>
        <v>4231164</v>
      </c>
    </row>
    <row r="55" spans="1:16" x14ac:dyDescent="0.2">
      <c r="A55" s="15"/>
      <c r="B55" s="11"/>
      <c r="C55" s="11"/>
      <c r="D55" s="16"/>
      <c r="E55" s="16"/>
      <c r="F55" s="17">
        <f>SUM(F7:F54)</f>
        <v>320014324</v>
      </c>
      <c r="G55" s="16"/>
      <c r="H55" s="16"/>
      <c r="I55" s="17">
        <f>SUM(I7:I54)</f>
        <v>325708950</v>
      </c>
      <c r="J55" s="16"/>
      <c r="K55" s="16"/>
      <c r="L55" s="17">
        <f>SUM(L7:L54)</f>
        <v>327150516</v>
      </c>
      <c r="M55" s="11"/>
      <c r="N55" s="16"/>
      <c r="O55" s="16"/>
      <c r="P55" s="18">
        <f>SUM(P7:P54)</f>
        <v>324291263.33333331</v>
      </c>
    </row>
    <row r="56" spans="1:16" x14ac:dyDescent="0.2">
      <c r="A56" s="15"/>
      <c r="B56" s="11"/>
      <c r="C56" s="11"/>
      <c r="D56" s="16"/>
      <c r="E56" s="16"/>
      <c r="F56" s="16"/>
      <c r="G56" s="16"/>
      <c r="H56" s="16"/>
      <c r="I56" s="16"/>
      <c r="J56" s="16"/>
      <c r="K56" s="16"/>
      <c r="L56" s="16"/>
      <c r="M56" s="11"/>
      <c r="N56" s="16"/>
      <c r="O56" s="16"/>
      <c r="P56" s="19"/>
    </row>
  </sheetData>
  <mergeCells count="12">
    <mergeCell ref="A1:P1"/>
    <mergeCell ref="A5:A6"/>
    <mergeCell ref="B5:B6"/>
    <mergeCell ref="N2:P2"/>
    <mergeCell ref="A2:M2"/>
    <mergeCell ref="A3:P3"/>
    <mergeCell ref="A4:P4"/>
    <mergeCell ref="C5:C6"/>
    <mergeCell ref="D5:F5"/>
    <mergeCell ref="G5:I5"/>
    <mergeCell ref="N5:P5"/>
    <mergeCell ref="J5:L5"/>
  </mergeCells>
  <pageMargins left="0.19685039370078741" right="0.19685039370078741" top="0.74803149606299213" bottom="0.74803149606299213" header="0.31496062992125984" footer="0.31496062992125984"/>
  <pageSetup paperSize="14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ESTUDIO DE MERCADO</vt:lpstr>
      <vt:lpstr>'ESTUDIO DE MERCADO'!Títulos_a_imprimir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ADMCTR19</dc:creator>
  <cp:lastModifiedBy>ADMCTR13</cp:lastModifiedBy>
  <cp:lastPrinted>2019-05-08T18:01:45Z</cp:lastPrinted>
  <dcterms:created xsi:type="dcterms:W3CDTF">2019-05-07T16:43:30Z</dcterms:created>
  <dcterms:modified xsi:type="dcterms:W3CDTF">2019-05-13T21:30:16Z</dcterms:modified>
</cp:coreProperties>
</file>