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nvenios 2019\Administrativo\CUADROS FINANCIEROS\"/>
    </mc:Choice>
  </mc:AlternateContent>
  <bookViews>
    <workbookView xWindow="0" yWindow="0" windowWidth="24000" windowHeight="742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O13" i="1"/>
  <c r="O12" i="1"/>
  <c r="N11" i="1"/>
  <c r="O11" i="1" s="1"/>
  <c r="H11" i="1"/>
  <c r="O10" i="1"/>
  <c r="Q7" i="1"/>
  <c r="P6" i="1"/>
  <c r="O5" i="1"/>
  <c r="P5" i="1" s="1"/>
  <c r="Q4" i="1"/>
  <c r="Q5" i="1"/>
  <c r="Q8" i="1" l="1"/>
  <c r="Q9" i="1" s="1"/>
  <c r="O14" i="1"/>
  <c r="Q14" i="1" s="1"/>
  <c r="Q6" i="1"/>
  <c r="R6" i="1" s="1"/>
  <c r="O17" i="1" l="1"/>
</calcChain>
</file>

<file path=xl/sharedStrings.xml><?xml version="1.0" encoding="utf-8"?>
<sst xmlns="http://schemas.openxmlformats.org/spreadsheetml/2006/main" count="44" uniqueCount="43">
  <si>
    <t>FDL</t>
  </si>
  <si>
    <t>CONVENIO</t>
  </si>
  <si>
    <t>Proyecto plan de desarrollo</t>
  </si>
  <si>
    <t>FECHA DE SUSCRIPCION</t>
  </si>
  <si>
    <t>ACTA DE INICIO</t>
  </si>
  <si>
    <t>FECHA DE TERMINACION</t>
  </si>
  <si>
    <t>PLAZO DE EJECUCION</t>
  </si>
  <si>
    <t>VALOR CONVENIO</t>
  </si>
  <si>
    <t>APORTE FDL</t>
  </si>
  <si>
    <t>COFINANCIACION</t>
  </si>
  <si>
    <t>POBLACION BENEFICIARIA</t>
  </si>
  <si>
    <t>SUMAPAZ</t>
  </si>
  <si>
    <t>103-2019</t>
  </si>
  <si>
    <t xml:space="preserve">Proyecto 1334 denominado: “Mejores oportunidades para la población vulnerable” </t>
  </si>
  <si>
    <t>Junio 26 de 2019</t>
  </si>
  <si>
    <t>Septiembre 18 de2019</t>
  </si>
  <si>
    <t>Mayo 17 de 2020</t>
  </si>
  <si>
    <t>8 Meses</t>
  </si>
  <si>
    <t>*20 PERSONAS CON DISCAPACIDAD CON EL OTORGAMIENTO DE AYUDAS TECNICAS.
*6 NIÑOSCON DISCAPACIDAD Y SUS CUIDADORES EN EL COMPONENTE DE HIPOTERAPIA</t>
  </si>
  <si>
    <t>USME</t>
  </si>
  <si>
    <t>182-2019</t>
  </si>
  <si>
    <t xml:space="preserve"> Proyecto 1404 denominado: "Apoyo oportuno a personas en situación de discapacidad"</t>
  </si>
  <si>
    <t>Septiembre 13 de2019</t>
  </si>
  <si>
    <t>Junio 12 de 2020</t>
  </si>
  <si>
    <t>9 Meses</t>
  </si>
  <si>
    <t>*210 PERSONAS CON DISCAPACIDAD CON EL OTORGAMIENTO DE AYUDAS TECNICAS.
*30 PERSONAS CON DISCAPACIDAD Y SUS CUIDADORES EN EL COMPONENTE DE HIPOTERAPIA</t>
  </si>
  <si>
    <t>TRANSPORTE</t>
  </si>
  <si>
    <t>CIUDAD BOLIVAR</t>
  </si>
  <si>
    <t>345 - 2019</t>
  </si>
  <si>
    <t>Desarrollo en Salud para una SONRISA nueva mejor para todos</t>
  </si>
  <si>
    <t>Diciembre 26 de 2019</t>
  </si>
  <si>
    <t>Enero 27 de 2020</t>
  </si>
  <si>
    <t>Octubre 26 de 2020</t>
  </si>
  <si>
    <t>8 meses</t>
  </si>
  <si>
    <t>*280 PERSONAS CON DISCAPACIDAD CON EL OTORGAMIENTO DE AYUDAS TECNICAS.
*30 PERSONAS CON DISCAPACIDAD Y SUS CUIDADORES EN EL COMPONENTE DE HIPOTERAPIA</t>
  </si>
  <si>
    <t>SESION</t>
  </si>
  <si>
    <t>VALORACION</t>
  </si>
  <si>
    <t>REFRIGERIO</t>
  </si>
  <si>
    <t>ALMUERZO</t>
  </si>
  <si>
    <t>TOTAL</t>
  </si>
  <si>
    <t>Claudia Segura Vera</t>
  </si>
  <si>
    <t xml:space="preserve">Referente Convenios </t>
  </si>
  <si>
    <t>CONVENIOS INTERADMINISTRATIVOS SUSCRITOS CON LOS FDL - VIGENCIA 2019 ENE EJCUCION EN EL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</si>
</sst>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left" vertical="center" wrapText="1"/>
    </xf>
    <xf numFmtId="44" fontId="0" fillId="0" borderId="0" xfId="0" applyNumberFormat="1"/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0" fontId="0" fillId="0" borderId="15" xfId="0" applyBorder="1"/>
    <xf numFmtId="0" fontId="0" fillId="0" borderId="16" xfId="0" applyBorder="1"/>
    <xf numFmtId="0" fontId="1" fillId="0" borderId="16" xfId="0" applyFont="1" applyBorder="1"/>
    <xf numFmtId="164" fontId="1" fillId="0" borderId="16" xfId="0" applyNumberFormat="1" applyFont="1" applyBorder="1"/>
    <xf numFmtId="164" fontId="1" fillId="0" borderId="17" xfId="0" applyNumberFormat="1" applyFont="1" applyBorder="1"/>
    <xf numFmtId="0" fontId="0" fillId="0" borderId="18" xfId="0" applyBorder="1"/>
    <xf numFmtId="0" fontId="0" fillId="0" borderId="0" xfId="0" applyBorder="1"/>
    <xf numFmtId="0" fontId="1" fillId="0" borderId="0" xfId="0" applyFont="1" applyBorder="1"/>
    <xf numFmtId="164" fontId="1" fillId="0" borderId="0" xfId="0" applyNumberFormat="1" applyFont="1" applyBorder="1"/>
    <xf numFmtId="0" fontId="1" fillId="0" borderId="0" xfId="0" applyFont="1"/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workbookViewId="0">
      <selection activeCell="E24" sqref="E24"/>
    </sheetView>
  </sheetViews>
  <sheetFormatPr baseColWidth="10" defaultColWidth="14.5703125" defaultRowHeight="15" x14ac:dyDescent="0.25"/>
  <cols>
    <col min="3" max="3" width="23.7109375" customWidth="1"/>
    <col min="9" max="9" width="22.7109375" customWidth="1"/>
    <col min="11" max="11" width="33.28515625" customWidth="1"/>
  </cols>
  <sheetData>
    <row r="1" spans="1:18" ht="16.5" thickBot="1" x14ac:dyDescent="0.3">
      <c r="A1" s="1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8" ht="33.75" thickBot="1" x14ac:dyDescent="0.35">
      <c r="A2" s="3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</row>
    <row r="3" spans="1:18" ht="30.75" customHeight="1" x14ac:dyDescent="0.25">
      <c r="A3" s="6" t="s">
        <v>11</v>
      </c>
      <c r="B3" s="7" t="s">
        <v>12</v>
      </c>
      <c r="C3" s="8" t="s">
        <v>13</v>
      </c>
      <c r="D3" s="9" t="s">
        <v>14</v>
      </c>
      <c r="E3" s="9" t="s">
        <v>15</v>
      </c>
      <c r="F3" s="10" t="s">
        <v>16</v>
      </c>
      <c r="G3" s="9" t="s">
        <v>17</v>
      </c>
      <c r="H3" s="11">
        <v>89004722</v>
      </c>
      <c r="I3" s="11">
        <v>81354722</v>
      </c>
      <c r="J3" s="11">
        <v>7650000</v>
      </c>
      <c r="K3" s="12" t="s">
        <v>18</v>
      </c>
    </row>
    <row r="4" spans="1:18" ht="30.75" customHeight="1" x14ac:dyDescent="0.25">
      <c r="A4" s="13"/>
      <c r="B4" s="14"/>
      <c r="C4" s="15"/>
      <c r="D4" s="16"/>
      <c r="E4" s="16"/>
      <c r="F4" s="10"/>
      <c r="G4" s="16"/>
      <c r="H4" s="17"/>
      <c r="I4" s="17"/>
      <c r="J4" s="17"/>
      <c r="K4" s="12"/>
      <c r="N4">
        <v>12</v>
      </c>
      <c r="O4">
        <v>14</v>
      </c>
      <c r="P4">
        <v>64000</v>
      </c>
      <c r="Q4">
        <f>+N4*P7</f>
        <v>324000</v>
      </c>
    </row>
    <row r="5" spans="1:18" ht="30.75" customHeight="1" x14ac:dyDescent="0.25">
      <c r="A5" s="13"/>
      <c r="B5" s="14"/>
      <c r="C5" s="15"/>
      <c r="D5" s="16"/>
      <c r="E5" s="16"/>
      <c r="F5" s="10"/>
      <c r="G5" s="16"/>
      <c r="H5" s="17"/>
      <c r="I5" s="17"/>
      <c r="J5" s="17"/>
      <c r="K5" s="12"/>
      <c r="O5">
        <f>+O4*12</f>
        <v>168</v>
      </c>
      <c r="P5">
        <f>+O5*11500</f>
        <v>1932000</v>
      </c>
      <c r="Q5">
        <f>+M4*P4</f>
        <v>0</v>
      </c>
    </row>
    <row r="6" spans="1:18" ht="31.5" customHeight="1" thickBot="1" x14ac:dyDescent="0.3">
      <c r="A6" s="13"/>
      <c r="B6" s="14"/>
      <c r="C6" s="15"/>
      <c r="D6" s="16"/>
      <c r="E6" s="18"/>
      <c r="F6" s="19"/>
      <c r="G6" s="16"/>
      <c r="H6" s="17"/>
      <c r="I6" s="17"/>
      <c r="J6" s="17"/>
      <c r="K6" s="20"/>
      <c r="O6">
        <v>72</v>
      </c>
      <c r="P6">
        <f>+O6*P4</f>
        <v>4608000</v>
      </c>
      <c r="Q6">
        <f>+Q4+Q5+P5</f>
        <v>2256000</v>
      </c>
      <c r="R6" s="21" t="e">
        <f>+#REF!-Q6</f>
        <v>#REF!</v>
      </c>
    </row>
    <row r="7" spans="1:18" ht="30.75" customHeight="1" x14ac:dyDescent="0.25">
      <c r="A7" s="22" t="s">
        <v>19</v>
      </c>
      <c r="B7" s="23" t="s">
        <v>20</v>
      </c>
      <c r="C7" s="24" t="s">
        <v>21</v>
      </c>
      <c r="D7" s="24" t="s">
        <v>14</v>
      </c>
      <c r="E7" s="24" t="s">
        <v>22</v>
      </c>
      <c r="F7" s="25" t="s">
        <v>23</v>
      </c>
      <c r="G7" s="24" t="s">
        <v>24</v>
      </c>
      <c r="H7" s="26">
        <v>661912636</v>
      </c>
      <c r="I7" s="26">
        <v>617024636</v>
      </c>
      <c r="J7" s="26">
        <v>44888000</v>
      </c>
      <c r="K7" s="12" t="s">
        <v>25</v>
      </c>
      <c r="O7">
        <v>12</v>
      </c>
      <c r="P7">
        <v>27000</v>
      </c>
      <c r="Q7">
        <f>+O7*P7</f>
        <v>324000</v>
      </c>
    </row>
    <row r="8" spans="1:18" ht="30.75" customHeight="1" x14ac:dyDescent="0.25">
      <c r="A8" s="13"/>
      <c r="B8" s="14"/>
      <c r="C8" s="16"/>
      <c r="D8" s="16"/>
      <c r="E8" s="16"/>
      <c r="F8" s="10"/>
      <c r="G8" s="16"/>
      <c r="H8" s="17"/>
      <c r="I8" s="17"/>
      <c r="J8" s="17"/>
      <c r="K8" s="12"/>
      <c r="Q8">
        <f>+Q7+P6</f>
        <v>4932000</v>
      </c>
    </row>
    <row r="9" spans="1:18" ht="30.75" customHeight="1" x14ac:dyDescent="0.25">
      <c r="A9" s="13"/>
      <c r="B9" s="14"/>
      <c r="C9" s="16"/>
      <c r="D9" s="16"/>
      <c r="E9" s="16"/>
      <c r="F9" s="10"/>
      <c r="G9" s="16"/>
      <c r="H9" s="17"/>
      <c r="I9" s="17"/>
      <c r="J9" s="17"/>
      <c r="K9" s="12"/>
      <c r="Q9">
        <f>+P5+Q8</f>
        <v>6864000</v>
      </c>
    </row>
    <row r="10" spans="1:18" ht="30.75" customHeight="1" thickBot="1" x14ac:dyDescent="0.3">
      <c r="A10" s="27"/>
      <c r="B10" s="28"/>
      <c r="C10" s="18"/>
      <c r="D10" s="18"/>
      <c r="E10" s="18"/>
      <c r="F10" s="9"/>
      <c r="G10" s="18"/>
      <c r="H10" s="29"/>
      <c r="I10" s="29"/>
      <c r="J10" s="29"/>
      <c r="K10" s="20"/>
      <c r="N10">
        <v>22</v>
      </c>
      <c r="O10">
        <f>+N10*L10</f>
        <v>0</v>
      </c>
      <c r="P10" t="s">
        <v>26</v>
      </c>
    </row>
    <row r="11" spans="1:18" ht="27" customHeight="1" x14ac:dyDescent="0.25">
      <c r="A11" s="14" t="s">
        <v>27</v>
      </c>
      <c r="B11" s="14" t="s">
        <v>28</v>
      </c>
      <c r="C11" s="16" t="s">
        <v>29</v>
      </c>
      <c r="D11" s="16" t="s">
        <v>30</v>
      </c>
      <c r="E11" s="16" t="s">
        <v>31</v>
      </c>
      <c r="F11" s="18" t="s">
        <v>32</v>
      </c>
      <c r="G11" s="16" t="s">
        <v>33</v>
      </c>
      <c r="H11" s="17">
        <f>+I11+J11</f>
        <v>814348000</v>
      </c>
      <c r="I11" s="17">
        <v>763630000</v>
      </c>
      <c r="J11" s="17">
        <v>50718000</v>
      </c>
      <c r="K11" s="12" t="s">
        <v>34</v>
      </c>
      <c r="N11">
        <f>120*5</f>
        <v>600</v>
      </c>
      <c r="O11">
        <f>+N11*P4</f>
        <v>38400000</v>
      </c>
      <c r="P11" t="s">
        <v>35</v>
      </c>
    </row>
    <row r="12" spans="1:18" ht="27" customHeight="1" x14ac:dyDescent="0.25">
      <c r="A12" s="14"/>
      <c r="B12" s="14"/>
      <c r="C12" s="16"/>
      <c r="D12" s="16"/>
      <c r="E12" s="16"/>
      <c r="F12" s="10"/>
      <c r="G12" s="16"/>
      <c r="H12" s="17"/>
      <c r="I12" s="17"/>
      <c r="J12" s="17"/>
      <c r="K12" s="12"/>
      <c r="N12">
        <v>60</v>
      </c>
      <c r="O12">
        <f>+N12*P7</f>
        <v>1620000</v>
      </c>
      <c r="P12" t="s">
        <v>36</v>
      </c>
    </row>
    <row r="13" spans="1:18" ht="27" customHeight="1" x14ac:dyDescent="0.25">
      <c r="A13" s="14"/>
      <c r="B13" s="14"/>
      <c r="C13" s="16"/>
      <c r="D13" s="16"/>
      <c r="E13" s="16"/>
      <c r="F13" s="10"/>
      <c r="G13" s="16"/>
      <c r="H13" s="17"/>
      <c r="I13" s="17"/>
      <c r="J13" s="17"/>
      <c r="K13" s="12"/>
      <c r="N13">
        <v>1320</v>
      </c>
      <c r="O13">
        <f>+N13*L13</f>
        <v>0</v>
      </c>
      <c r="P13" t="s">
        <v>37</v>
      </c>
    </row>
    <row r="14" spans="1:18" ht="27" customHeight="1" thickBot="1" x14ac:dyDescent="0.3">
      <c r="A14" s="28"/>
      <c r="B14" s="28"/>
      <c r="C14" s="18"/>
      <c r="D14" s="18"/>
      <c r="E14" s="18"/>
      <c r="F14" s="10"/>
      <c r="G14" s="18"/>
      <c r="H14" s="29"/>
      <c r="I14" s="29"/>
      <c r="J14" s="29"/>
      <c r="K14" s="12"/>
      <c r="O14">
        <f>SUM(O10:O13)</f>
        <v>40020000</v>
      </c>
      <c r="P14" t="s">
        <v>38</v>
      </c>
      <c r="Q14" s="21" t="e">
        <f>+O14-#REF!</f>
        <v>#REF!</v>
      </c>
    </row>
    <row r="15" spans="1:18" ht="17.25" thickBot="1" x14ac:dyDescent="0.3">
      <c r="A15" s="44"/>
      <c r="B15" s="45"/>
      <c r="C15" s="46"/>
      <c r="D15" s="46"/>
      <c r="E15" s="46"/>
      <c r="F15" s="46"/>
      <c r="G15" s="46"/>
      <c r="H15" s="47"/>
      <c r="I15" s="47"/>
      <c r="J15" s="47"/>
      <c r="K15" s="48"/>
    </row>
    <row r="16" spans="1:18" ht="17.25" thickBot="1" x14ac:dyDescent="0.3">
      <c r="A16" s="30"/>
      <c r="B16" s="31"/>
      <c r="C16" s="32"/>
      <c r="D16" s="32"/>
      <c r="E16" s="32"/>
      <c r="F16" s="32"/>
      <c r="G16" s="32"/>
      <c r="H16" s="33"/>
      <c r="I16" s="33"/>
      <c r="J16" s="33"/>
      <c r="K16" s="49"/>
    </row>
    <row r="17" spans="1:15" ht="15.75" thickBot="1" x14ac:dyDescent="0.3">
      <c r="A17" s="34"/>
      <c r="B17" s="35"/>
      <c r="C17" s="36" t="s">
        <v>39</v>
      </c>
      <c r="D17" s="36"/>
      <c r="E17" s="36"/>
      <c r="F17" s="36"/>
      <c r="G17" s="36"/>
      <c r="H17" s="37"/>
      <c r="I17" s="38">
        <f>SUM(I3:I14)</f>
        <v>1462009358</v>
      </c>
      <c r="J17" s="39"/>
      <c r="K17" s="39"/>
      <c r="O17" s="21" t="e">
        <f>+#REF!-O14</f>
        <v>#REF!</v>
      </c>
    </row>
    <row r="18" spans="1:15" x14ac:dyDescent="0.25">
      <c r="A18" s="40"/>
      <c r="B18" s="40"/>
      <c r="C18" s="41"/>
      <c r="D18" s="41"/>
      <c r="E18" s="41"/>
      <c r="F18" s="41"/>
      <c r="G18" s="41"/>
      <c r="H18" s="42"/>
      <c r="I18" s="40"/>
      <c r="J18" s="40"/>
      <c r="K18" s="40"/>
    </row>
    <row r="19" spans="1:15" x14ac:dyDescent="0.25">
      <c r="A19" s="40"/>
      <c r="B19" s="40"/>
      <c r="C19" s="41"/>
      <c r="D19" s="41"/>
      <c r="E19" s="41"/>
      <c r="F19" s="41"/>
      <c r="G19" s="41"/>
      <c r="H19" s="42"/>
      <c r="I19" s="40"/>
      <c r="J19" s="40"/>
      <c r="K19" s="40"/>
    </row>
    <row r="20" spans="1:15" x14ac:dyDescent="0.25">
      <c r="A20" s="40"/>
      <c r="B20" s="40"/>
      <c r="C20" s="41"/>
      <c r="D20" s="41"/>
      <c r="E20" s="41"/>
      <c r="F20" s="41"/>
      <c r="G20" s="41"/>
      <c r="H20" s="42"/>
      <c r="I20" s="40"/>
      <c r="J20" s="40"/>
      <c r="K20" s="40"/>
    </row>
    <row r="22" spans="1:15" x14ac:dyDescent="0.25">
      <c r="C22" s="43" t="s">
        <v>40</v>
      </c>
      <c r="D22" s="43"/>
      <c r="E22" s="43"/>
      <c r="F22" s="43"/>
      <c r="G22" s="43"/>
    </row>
    <row r="23" spans="1:15" x14ac:dyDescent="0.25">
      <c r="C23" s="43" t="s">
        <v>41</v>
      </c>
      <c r="D23" s="43"/>
      <c r="E23" s="43"/>
      <c r="F23" s="43"/>
      <c r="G23" s="43"/>
    </row>
  </sheetData>
  <mergeCells count="34">
    <mergeCell ref="H11:H14"/>
    <mergeCell ref="I11:I14"/>
    <mergeCell ref="J11:J14"/>
    <mergeCell ref="K11:K14"/>
    <mergeCell ref="K7:K10"/>
    <mergeCell ref="A11:A14"/>
    <mergeCell ref="B11:B14"/>
    <mergeCell ref="C11:C14"/>
    <mergeCell ref="D11:D14"/>
    <mergeCell ref="E11:E14"/>
    <mergeCell ref="F11:F14"/>
    <mergeCell ref="G11:G14"/>
    <mergeCell ref="E7:E10"/>
    <mergeCell ref="F7:F10"/>
    <mergeCell ref="G7:G10"/>
    <mergeCell ref="H7:H10"/>
    <mergeCell ref="I7:I10"/>
    <mergeCell ref="J7:J10"/>
    <mergeCell ref="H3:H6"/>
    <mergeCell ref="I3:I6"/>
    <mergeCell ref="J3:J6"/>
    <mergeCell ref="K3:K6"/>
    <mergeCell ref="A7:A10"/>
    <mergeCell ref="B7:B10"/>
    <mergeCell ref="C7:C10"/>
    <mergeCell ref="D7:D10"/>
    <mergeCell ref="A1:K1"/>
    <mergeCell ref="A3:A6"/>
    <mergeCell ref="B3:B6"/>
    <mergeCell ref="C3:C6"/>
    <mergeCell ref="D3:D6"/>
    <mergeCell ref="E3:E6"/>
    <mergeCell ref="F3:F6"/>
    <mergeCell ref="G3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AD1PLA09</dc:creator>
  <cp:lastModifiedBy>AD1PLA09</cp:lastModifiedBy>
  <dcterms:created xsi:type="dcterms:W3CDTF">2020-01-29T18:04:59Z</dcterms:created>
  <dcterms:modified xsi:type="dcterms:W3CDTF">2020-01-29T18:13:45Z</dcterms:modified>
</cp:coreProperties>
</file>