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45" yWindow="-45" windowWidth="21675" windowHeight="13875" tabRatio="918" firstSheet="1" activeTab="1"/>
  </bookViews>
  <sheets>
    <sheet name="6-MAPA DE RIESGOS CORRUPCION" sheetId="1" state="hidden" r:id="rId1"/>
    <sheet name="Mapa Riesgos Institucional" sheetId="28" r:id="rId2"/>
    <sheet name="lista desplegabe " sheetId="17" state="hidden" r:id="rId3"/>
    <sheet name="6-RIESGOSINSTITUCI (3)" sheetId="25" state="hidden" r:id="rId4"/>
    <sheet name="Hoja4" sheetId="27" state="hidden" r:id="rId5"/>
  </sheets>
  <externalReferences>
    <externalReference r:id="rId6"/>
    <externalReference r:id="rId7"/>
    <externalReference r:id="rId8"/>
    <externalReference r:id="rId9"/>
    <externalReference r:id="rId10"/>
  </externalReferences>
  <definedNames>
    <definedName name="_xlnm._FilterDatabase" localSheetId="0" hidden="1">'6-MAPA DE RIESGOS CORRUPCION'!#REF!</definedName>
    <definedName name="_xlnm._FilterDatabase" localSheetId="3" hidden="1">'6-RIESGOSINSTITUCI (3)'!$A$50:$U$101</definedName>
    <definedName name="bb">'[1]Tipos de Riesgos'!$G$2:$G$7</definedName>
    <definedName name="Periocidad_control">'[2]Tipos de Riesgos'!$G$2:$G$7</definedName>
    <definedName name="Tipologia_Imp">'[1]Tabla Proba-Impa'!$B$11:$B$15</definedName>
    <definedName name="Tipologia_Pro">'[1]Tabla Proba-Impa'!$B$3:$B$7</definedName>
    <definedName name="Tipologia_Riesgos">'[2]Tipos de Riesgos'!$A$2:$A$15</definedName>
  </definedNames>
  <calcPr calcId="162913"/>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1" i="25" l="1"/>
  <c r="N101" i="25"/>
  <c r="M101" i="25"/>
  <c r="L101" i="25"/>
  <c r="J101" i="25"/>
  <c r="G101" i="25"/>
  <c r="R100" i="25"/>
  <c r="Q100" i="25"/>
  <c r="P100" i="25"/>
  <c r="O100" i="25"/>
  <c r="K100" i="25"/>
  <c r="G100" i="25"/>
  <c r="F100" i="25"/>
  <c r="D100" i="25"/>
  <c r="R99" i="25"/>
  <c r="Q99" i="25"/>
  <c r="P99" i="25"/>
  <c r="O99" i="25"/>
  <c r="N99" i="25"/>
  <c r="K99" i="25"/>
  <c r="G99" i="25"/>
  <c r="F99" i="25"/>
  <c r="D99" i="25"/>
  <c r="R98" i="25"/>
  <c r="Q98" i="25"/>
  <c r="P98" i="25"/>
  <c r="O98" i="25"/>
  <c r="N98" i="25"/>
  <c r="K98" i="25"/>
  <c r="G98" i="25"/>
  <c r="F98" i="25"/>
  <c r="D98" i="25"/>
  <c r="A98" i="25"/>
  <c r="A99" i="25"/>
  <c r="A100" i="25"/>
  <c r="A101" i="25" s="1"/>
  <c r="R97" i="25"/>
  <c r="Q97" i="25"/>
  <c r="P97" i="25"/>
  <c r="O97" i="25"/>
  <c r="N97" i="25"/>
  <c r="K97" i="25"/>
  <c r="G97" i="25"/>
  <c r="F97" i="25"/>
  <c r="D97" i="25"/>
  <c r="R96" i="25"/>
  <c r="Q96" i="25"/>
  <c r="P96" i="25"/>
  <c r="O96" i="25"/>
  <c r="N96" i="25"/>
  <c r="K96" i="25"/>
  <c r="G96" i="25"/>
  <c r="F96" i="25"/>
  <c r="D96" i="25"/>
  <c r="R95" i="25"/>
  <c r="Q95" i="25"/>
  <c r="P95" i="25"/>
  <c r="O95" i="25"/>
  <c r="N95" i="25"/>
  <c r="K95" i="25"/>
  <c r="G95" i="25"/>
  <c r="F95" i="25"/>
  <c r="D95" i="25"/>
  <c r="R94" i="25"/>
  <c r="Q94" i="25"/>
  <c r="P94" i="25"/>
  <c r="O94" i="25"/>
  <c r="N94" i="25"/>
  <c r="K94" i="25"/>
  <c r="G94" i="25"/>
  <c r="F94" i="25"/>
  <c r="D94" i="25"/>
  <c r="B94" i="25"/>
  <c r="R93" i="25"/>
  <c r="Q93" i="25"/>
  <c r="P93" i="25"/>
  <c r="O93" i="25"/>
  <c r="N93" i="25"/>
  <c r="K93" i="25"/>
  <c r="G93" i="25"/>
  <c r="F93" i="25"/>
  <c r="D93" i="25"/>
  <c r="B93" i="25"/>
  <c r="R92" i="25"/>
  <c r="Q92" i="25"/>
  <c r="P92" i="25"/>
  <c r="O92" i="25"/>
  <c r="N92" i="25"/>
  <c r="I92" i="25"/>
  <c r="K92" i="25"/>
  <c r="H92" i="25"/>
  <c r="G92" i="25"/>
  <c r="F92" i="25"/>
  <c r="D92" i="25"/>
  <c r="B92" i="25"/>
  <c r="R91" i="25"/>
  <c r="Q91" i="25"/>
  <c r="P91" i="25"/>
  <c r="O91" i="25"/>
  <c r="N91" i="25"/>
  <c r="K91" i="25"/>
  <c r="G91" i="25"/>
  <c r="F91" i="25"/>
  <c r="D91" i="25"/>
  <c r="B91" i="25"/>
  <c r="A91" i="25"/>
  <c r="A92" i="25"/>
  <c r="A93" i="25" s="1"/>
  <c r="A94" i="25" s="1"/>
  <c r="A95" i="25" s="1"/>
  <c r="A96" i="25" s="1"/>
  <c r="P90" i="25"/>
  <c r="O90" i="25"/>
  <c r="N90" i="25"/>
  <c r="K90" i="25"/>
  <c r="G90" i="25"/>
  <c r="F90" i="25"/>
  <c r="D90" i="25"/>
  <c r="B90" i="25"/>
  <c r="R89" i="25"/>
  <c r="Q89" i="25"/>
  <c r="P89" i="25"/>
  <c r="O89" i="25"/>
  <c r="N89" i="25"/>
  <c r="K89" i="25"/>
  <c r="G89" i="25"/>
  <c r="F89" i="25"/>
  <c r="D89" i="25"/>
  <c r="B89" i="25"/>
  <c r="R88" i="25"/>
  <c r="Q88" i="25"/>
  <c r="P88" i="25"/>
  <c r="O88" i="25"/>
  <c r="R87" i="25"/>
  <c r="Q87" i="25"/>
  <c r="P87" i="25"/>
  <c r="O87" i="25"/>
  <c r="N87" i="25"/>
  <c r="K87" i="25"/>
  <c r="G87" i="25"/>
  <c r="F87" i="25"/>
  <c r="D87" i="25"/>
  <c r="B87" i="25"/>
  <c r="R86" i="25"/>
  <c r="Q86" i="25"/>
  <c r="P86" i="25"/>
  <c r="O86" i="25"/>
  <c r="N86" i="25"/>
  <c r="K86" i="25"/>
  <c r="G86" i="25"/>
  <c r="F86" i="25"/>
  <c r="D86" i="25"/>
  <c r="B86" i="25"/>
  <c r="R85" i="25"/>
  <c r="Q85" i="25"/>
  <c r="P85" i="25"/>
  <c r="O85" i="25"/>
  <c r="N85" i="25"/>
  <c r="K85" i="25"/>
  <c r="G85" i="25"/>
  <c r="F85" i="25"/>
  <c r="D85" i="25"/>
  <c r="B85" i="25"/>
  <c r="R84" i="25"/>
  <c r="Q84" i="25"/>
  <c r="P84" i="25"/>
  <c r="O84" i="25"/>
  <c r="N84" i="25"/>
  <c r="K84" i="25"/>
  <c r="G84" i="25"/>
  <c r="F84" i="25"/>
  <c r="D84" i="25"/>
  <c r="B84" i="25"/>
  <c r="R83" i="25"/>
  <c r="Q83" i="25"/>
  <c r="P83" i="25"/>
  <c r="O83" i="25"/>
  <c r="N83" i="25"/>
  <c r="K83" i="25"/>
  <c r="G83" i="25"/>
  <c r="F83" i="25"/>
  <c r="D83" i="25"/>
  <c r="B83" i="25"/>
  <c r="A83" i="25"/>
  <c r="A84" i="25"/>
  <c r="A85" i="25" s="1"/>
  <c r="A86" i="25" s="1"/>
  <c r="A87" i="25" s="1"/>
  <c r="A89" i="25" s="1"/>
  <c r="T82" i="25"/>
  <c r="R82" i="25"/>
  <c r="Q82" i="25"/>
  <c r="P82" i="25"/>
  <c r="O82" i="25"/>
  <c r="N82" i="25"/>
  <c r="L82" i="25"/>
  <c r="K82" i="25"/>
  <c r="G82" i="25"/>
  <c r="F82" i="25"/>
  <c r="D82" i="25"/>
  <c r="B82" i="25"/>
  <c r="R81" i="25"/>
  <c r="Q81" i="25"/>
  <c r="P81" i="25"/>
  <c r="O81" i="25"/>
  <c r="N81" i="25"/>
  <c r="K81" i="25"/>
  <c r="G81" i="25"/>
  <c r="F81" i="25"/>
  <c r="D81" i="25"/>
  <c r="B81" i="25"/>
  <c r="R80" i="25"/>
  <c r="Q80" i="25"/>
  <c r="P80" i="25"/>
  <c r="O80" i="25"/>
  <c r="N80" i="25"/>
  <c r="K80" i="25"/>
  <c r="G80" i="25"/>
  <c r="F80" i="25"/>
  <c r="D80" i="25"/>
  <c r="B80" i="25"/>
  <c r="R79" i="25"/>
  <c r="Q79" i="25"/>
  <c r="P79" i="25"/>
  <c r="O79" i="25"/>
  <c r="N79" i="25"/>
  <c r="K79" i="25"/>
  <c r="G79" i="25"/>
  <c r="F79" i="25"/>
  <c r="D79" i="25"/>
  <c r="B79" i="25"/>
  <c r="R78" i="25"/>
  <c r="Q78" i="25"/>
  <c r="P78" i="25"/>
  <c r="O78" i="25"/>
  <c r="N78" i="25"/>
  <c r="K78" i="25"/>
  <c r="G78" i="25"/>
  <c r="F78" i="25"/>
  <c r="D78" i="25"/>
  <c r="B78" i="25"/>
  <c r="R77" i="25"/>
  <c r="Q77" i="25"/>
  <c r="P77" i="25"/>
  <c r="O77" i="25"/>
  <c r="N77" i="25"/>
  <c r="K77" i="25"/>
  <c r="G77" i="25"/>
  <c r="F77" i="25"/>
  <c r="D77" i="25"/>
  <c r="B77" i="25"/>
  <c r="R76" i="25"/>
  <c r="Q76" i="25"/>
  <c r="P76" i="25"/>
  <c r="O76" i="25"/>
  <c r="N76" i="25"/>
  <c r="K76" i="25"/>
  <c r="G76" i="25"/>
  <c r="D76" i="25"/>
  <c r="B76" i="25"/>
  <c r="A76" i="25"/>
  <c r="A77" i="25" s="1"/>
  <c r="A78" i="25" s="1"/>
  <c r="A79" i="25" s="1"/>
  <c r="A80" i="25" s="1"/>
  <c r="A81" i="25" s="1"/>
  <c r="R75" i="25"/>
  <c r="Q75" i="25"/>
  <c r="P75" i="25"/>
  <c r="O75" i="25"/>
  <c r="N75" i="25"/>
  <c r="K75" i="25"/>
  <c r="G75" i="25"/>
  <c r="D75" i="25"/>
  <c r="B75" i="25"/>
  <c r="R74" i="25"/>
  <c r="Q74" i="25"/>
  <c r="P74" i="25"/>
  <c r="O74" i="25"/>
  <c r="N74" i="25"/>
  <c r="K74" i="25"/>
  <c r="G74" i="25"/>
  <c r="D74" i="25"/>
  <c r="B74" i="25"/>
  <c r="R73" i="25"/>
  <c r="Q73" i="25"/>
  <c r="P73" i="25"/>
  <c r="O73" i="25"/>
  <c r="N73" i="25"/>
  <c r="K73" i="25"/>
  <c r="G73" i="25"/>
  <c r="D73" i="25"/>
  <c r="B73" i="25"/>
  <c r="R72" i="25"/>
  <c r="Q72" i="25"/>
  <c r="P72" i="25"/>
  <c r="O72" i="25"/>
  <c r="N72" i="25"/>
  <c r="K72" i="25"/>
  <c r="G72" i="25"/>
  <c r="F72" i="25"/>
  <c r="D72" i="25"/>
  <c r="C72" i="25"/>
  <c r="B72" i="25"/>
  <c r="R71" i="25"/>
  <c r="Q71" i="25"/>
  <c r="P71" i="25"/>
  <c r="O71" i="25"/>
  <c r="N71" i="25"/>
  <c r="K71" i="25"/>
  <c r="G71" i="25"/>
  <c r="F71" i="25"/>
  <c r="D71" i="25"/>
  <c r="C71" i="25"/>
  <c r="B71" i="25"/>
  <c r="R70" i="25"/>
  <c r="Q70" i="25"/>
  <c r="P70" i="25"/>
  <c r="O70" i="25"/>
  <c r="N70" i="25"/>
  <c r="K70" i="25"/>
  <c r="G70" i="25"/>
  <c r="F70" i="25"/>
  <c r="C70" i="25"/>
  <c r="B70" i="25"/>
  <c r="R69" i="25"/>
  <c r="Q69" i="25"/>
  <c r="P69" i="25"/>
  <c r="O69" i="25"/>
  <c r="K69" i="25"/>
  <c r="G69" i="25"/>
  <c r="F69" i="25"/>
  <c r="D69" i="25"/>
  <c r="C69" i="25"/>
  <c r="B69" i="25"/>
  <c r="A69" i="25"/>
  <c r="A70" i="25"/>
  <c r="A71" i="25" s="1"/>
  <c r="A72" i="25" s="1"/>
  <c r="A73" i="25" s="1"/>
  <c r="A74" i="25" s="1"/>
  <c r="R68" i="25"/>
  <c r="Q68" i="25"/>
  <c r="P68" i="25"/>
  <c r="O68" i="25"/>
  <c r="N68" i="25"/>
  <c r="K68" i="25"/>
  <c r="G68" i="25"/>
  <c r="C68" i="25"/>
  <c r="B68" i="25"/>
  <c r="R67" i="25"/>
  <c r="Q67" i="25"/>
  <c r="P67" i="25"/>
  <c r="O67" i="25"/>
  <c r="N67" i="25"/>
  <c r="K67" i="25"/>
  <c r="G67" i="25"/>
  <c r="F67" i="25"/>
  <c r="C67" i="25"/>
  <c r="B67" i="25"/>
  <c r="R66" i="25"/>
  <c r="Q66" i="25"/>
  <c r="P66" i="25"/>
  <c r="O66" i="25"/>
  <c r="N66" i="25"/>
  <c r="L66" i="25"/>
  <c r="K66" i="25"/>
  <c r="G66" i="25"/>
  <c r="F66" i="25"/>
  <c r="D66" i="25"/>
  <c r="C66" i="25"/>
  <c r="B66" i="25"/>
  <c r="R65" i="25"/>
  <c r="Q65" i="25"/>
  <c r="P65" i="25"/>
  <c r="O65" i="25"/>
  <c r="N65" i="25"/>
  <c r="K65" i="25"/>
  <c r="G65" i="25"/>
  <c r="D65" i="25"/>
  <c r="C65" i="25"/>
  <c r="B65" i="25"/>
  <c r="R64" i="25"/>
  <c r="Q64" i="25"/>
  <c r="P64" i="25"/>
  <c r="O64" i="25"/>
  <c r="N64" i="25"/>
  <c r="K64" i="25"/>
  <c r="G64" i="25"/>
  <c r="F64" i="25"/>
  <c r="D64" i="25"/>
  <c r="C64" i="25"/>
  <c r="B64" i="25"/>
  <c r="A64" i="25"/>
  <c r="A65" i="25"/>
  <c r="A66" i="25"/>
  <c r="A67" i="25" s="1"/>
  <c r="R63" i="25"/>
  <c r="Q63" i="25"/>
  <c r="P63" i="25"/>
  <c r="O63" i="25"/>
  <c r="N63" i="25"/>
  <c r="K63" i="25"/>
  <c r="G63" i="25"/>
  <c r="F63" i="25"/>
  <c r="D63" i="25"/>
  <c r="C63" i="25"/>
  <c r="B63" i="25"/>
  <c r="R62" i="25"/>
  <c r="Q62" i="25"/>
  <c r="P62" i="25"/>
  <c r="O62" i="25"/>
  <c r="N62" i="25"/>
  <c r="K62" i="25"/>
  <c r="G62" i="25"/>
  <c r="F62" i="25"/>
  <c r="D62" i="25"/>
  <c r="R61" i="25"/>
  <c r="Q61" i="25"/>
  <c r="P61" i="25"/>
  <c r="O61" i="25"/>
  <c r="N61" i="25"/>
  <c r="K61" i="25"/>
  <c r="G61" i="25"/>
  <c r="F61" i="25"/>
  <c r="D61" i="25"/>
  <c r="R60" i="25"/>
  <c r="Q60" i="25"/>
  <c r="P60" i="25"/>
  <c r="O60" i="25"/>
  <c r="N60" i="25"/>
  <c r="K60" i="25"/>
  <c r="G60" i="25"/>
  <c r="F60" i="25"/>
  <c r="D60" i="25"/>
  <c r="A60" i="25"/>
  <c r="A61" i="25" s="1"/>
  <c r="A62" i="25" s="1"/>
  <c r="R59" i="25"/>
  <c r="Q59" i="25"/>
  <c r="P59" i="25"/>
  <c r="O59" i="25"/>
  <c r="N59" i="25"/>
  <c r="K59" i="25"/>
  <c r="G59" i="25"/>
  <c r="F59" i="25"/>
  <c r="D59" i="25"/>
  <c r="R58" i="25"/>
  <c r="Q58" i="25"/>
  <c r="P58" i="25"/>
  <c r="O58" i="25"/>
  <c r="N58" i="25"/>
  <c r="K58" i="25"/>
  <c r="G58" i="25"/>
  <c r="F58" i="25"/>
  <c r="D58" i="25"/>
  <c r="R57" i="25"/>
  <c r="Q57" i="25"/>
  <c r="P57" i="25"/>
  <c r="O57" i="25"/>
  <c r="N57" i="25"/>
  <c r="K57" i="25"/>
  <c r="G57" i="25"/>
  <c r="F57" i="25"/>
  <c r="D57" i="25"/>
  <c r="R56" i="25"/>
  <c r="Q56" i="25"/>
  <c r="P56" i="25"/>
  <c r="O56" i="25"/>
  <c r="N56" i="25"/>
  <c r="K56" i="25"/>
  <c r="G56" i="25"/>
  <c r="F56" i="25"/>
  <c r="D56" i="25"/>
  <c r="R55" i="25"/>
  <c r="Q55" i="25"/>
  <c r="P55" i="25"/>
  <c r="O55" i="25"/>
  <c r="N55" i="25"/>
  <c r="K55" i="25"/>
  <c r="G55" i="25"/>
  <c r="F55" i="25"/>
  <c r="D55" i="25"/>
  <c r="R54" i="25"/>
  <c r="Q54" i="25"/>
  <c r="P54" i="25"/>
  <c r="O54" i="25"/>
  <c r="N54" i="25"/>
  <c r="K54" i="25"/>
  <c r="G54" i="25"/>
  <c r="F54" i="25"/>
  <c r="D54" i="25"/>
  <c r="R53" i="25"/>
  <c r="Q53" i="25"/>
  <c r="P53" i="25"/>
  <c r="O53" i="25"/>
  <c r="N53" i="25"/>
  <c r="K53" i="25"/>
  <c r="G53" i="25"/>
  <c r="F53" i="25"/>
  <c r="D53" i="25"/>
  <c r="A53" i="25"/>
  <c r="A54" i="25" s="1"/>
  <c r="A55" i="25" s="1"/>
  <c r="A56" i="25" s="1"/>
  <c r="A57" i="25" s="1"/>
  <c r="A58" i="25" s="1"/>
  <c r="R52" i="25"/>
  <c r="Q52" i="25"/>
  <c r="P52" i="25"/>
  <c r="O52" i="25"/>
  <c r="N52" i="25"/>
  <c r="L52" i="25"/>
  <c r="K52" i="25"/>
  <c r="G52" i="25"/>
  <c r="F52" i="25"/>
  <c r="D52" i="25"/>
  <c r="R51" i="25"/>
  <c r="Q51" i="25"/>
  <c r="P51" i="25"/>
  <c r="O51" i="25"/>
  <c r="N51" i="25"/>
  <c r="K51" i="25"/>
  <c r="G51" i="25"/>
  <c r="F51" i="25"/>
  <c r="D51" i="25"/>
  <c r="A51" i="25"/>
  <c r="R50" i="25"/>
  <c r="Q50" i="25"/>
  <c r="P50" i="25"/>
  <c r="O50" i="25"/>
  <c r="N50" i="25"/>
  <c r="K50" i="25"/>
  <c r="G50" i="25"/>
  <c r="F50" i="25"/>
  <c r="D50" i="25"/>
  <c r="R49" i="25"/>
  <c r="Q49" i="25"/>
  <c r="P49" i="25"/>
  <c r="O49" i="25"/>
  <c r="N49" i="25"/>
  <c r="K49" i="25"/>
  <c r="H49" i="25"/>
  <c r="G49" i="25"/>
  <c r="F49" i="25"/>
  <c r="D49" i="25"/>
  <c r="R48" i="25"/>
  <c r="Q48" i="25"/>
  <c r="P48" i="25"/>
  <c r="O48" i="25"/>
  <c r="N48" i="25"/>
  <c r="K48" i="25"/>
  <c r="G48" i="25"/>
  <c r="F48" i="25"/>
  <c r="D48" i="25"/>
  <c r="R47" i="25"/>
  <c r="Q47" i="25"/>
  <c r="P47" i="25"/>
  <c r="O47" i="25"/>
  <c r="N47" i="25"/>
  <c r="K47" i="25"/>
  <c r="G47" i="25"/>
  <c r="F47" i="25"/>
  <c r="D47" i="25"/>
  <c r="R46" i="25"/>
  <c r="Q46" i="25"/>
  <c r="P46" i="25"/>
  <c r="O46" i="25"/>
  <c r="N46" i="25"/>
  <c r="K46" i="25"/>
  <c r="G46" i="25"/>
  <c r="F46" i="25"/>
  <c r="D46" i="25"/>
  <c r="R45" i="25"/>
  <c r="Q45" i="25"/>
  <c r="P45" i="25"/>
  <c r="O45" i="25"/>
  <c r="N45" i="25"/>
  <c r="K45" i="25"/>
  <c r="G45" i="25"/>
  <c r="F45" i="25"/>
  <c r="D45" i="25"/>
  <c r="P44" i="25"/>
  <c r="O44" i="25"/>
  <c r="K44" i="25"/>
  <c r="H44" i="25"/>
  <c r="G44" i="25"/>
  <c r="F44" i="25"/>
  <c r="D44" i="25"/>
  <c r="P43" i="25"/>
  <c r="O43" i="25"/>
  <c r="K43" i="25"/>
  <c r="H43" i="25"/>
  <c r="G43" i="25"/>
  <c r="F43" i="25"/>
  <c r="D43" i="25"/>
  <c r="P42" i="25"/>
  <c r="O42" i="25"/>
  <c r="K42" i="25"/>
  <c r="H42" i="25"/>
  <c r="G42" i="25"/>
  <c r="F42" i="25"/>
  <c r="D42" i="25"/>
  <c r="P41" i="25"/>
  <c r="O41" i="25"/>
  <c r="K41" i="25"/>
  <c r="H41" i="25"/>
  <c r="G41" i="25"/>
  <c r="F41" i="25"/>
  <c r="D41" i="25"/>
  <c r="P40" i="25"/>
  <c r="O40" i="25"/>
  <c r="K40" i="25"/>
  <c r="H40" i="25"/>
  <c r="G40" i="25"/>
  <c r="F40" i="25"/>
  <c r="D40" i="25"/>
  <c r="R39" i="25"/>
  <c r="Q39" i="25"/>
  <c r="P39" i="25"/>
  <c r="O39" i="25"/>
  <c r="N39" i="25"/>
  <c r="K39" i="25"/>
  <c r="G39" i="25"/>
  <c r="F39" i="25"/>
  <c r="D39" i="25"/>
  <c r="R38" i="25"/>
  <c r="Q38" i="25"/>
  <c r="P38" i="25"/>
  <c r="O38" i="25"/>
  <c r="N38" i="25"/>
  <c r="K38" i="25"/>
  <c r="G38" i="25"/>
  <c r="F38" i="25"/>
  <c r="D38" i="25"/>
  <c r="R37" i="25"/>
  <c r="Q37" i="25"/>
  <c r="P37" i="25"/>
  <c r="O37" i="25"/>
  <c r="N37" i="25"/>
  <c r="K37" i="25"/>
  <c r="G37" i="25"/>
  <c r="F37" i="25"/>
  <c r="D37" i="25"/>
  <c r="R36" i="25"/>
  <c r="Q36" i="25"/>
  <c r="P36" i="25"/>
  <c r="O36" i="25"/>
  <c r="N36" i="25"/>
  <c r="K36" i="25"/>
  <c r="G36" i="25"/>
  <c r="F36" i="25"/>
  <c r="D36" i="25"/>
  <c r="R35" i="25"/>
  <c r="Q35" i="25"/>
  <c r="P35" i="25"/>
  <c r="O35" i="25"/>
  <c r="N35" i="25"/>
  <c r="L35" i="25"/>
  <c r="K35" i="25"/>
  <c r="G35" i="25"/>
  <c r="F35" i="25"/>
  <c r="D35" i="25"/>
  <c r="R34" i="25"/>
  <c r="Q34" i="25"/>
  <c r="P34" i="25"/>
  <c r="O34" i="25"/>
  <c r="N34" i="25"/>
  <c r="K34" i="25"/>
  <c r="H34" i="25"/>
  <c r="G34" i="25"/>
  <c r="F34" i="25"/>
  <c r="D34" i="25"/>
  <c r="R33" i="25"/>
  <c r="Q33" i="25"/>
  <c r="P33" i="25"/>
  <c r="O33" i="25"/>
  <c r="N33" i="25"/>
  <c r="K33" i="25"/>
  <c r="G33" i="25"/>
  <c r="F33" i="25"/>
  <c r="R32" i="25"/>
  <c r="Q32" i="25"/>
  <c r="P32" i="25"/>
  <c r="O32" i="25"/>
  <c r="N32" i="25"/>
  <c r="L32" i="25"/>
  <c r="K32" i="25"/>
  <c r="G32" i="25"/>
  <c r="F32" i="25"/>
  <c r="D32" i="25"/>
  <c r="R31" i="25"/>
  <c r="Q31" i="25"/>
  <c r="P31" i="25"/>
  <c r="O31" i="25"/>
  <c r="N31" i="25"/>
  <c r="K31" i="25"/>
  <c r="G31" i="25"/>
  <c r="F31" i="25"/>
  <c r="D31" i="25"/>
  <c r="R30" i="25"/>
  <c r="Q30" i="25"/>
  <c r="P30" i="25"/>
  <c r="O30" i="25"/>
  <c r="N30" i="25"/>
  <c r="K30" i="25"/>
  <c r="G30" i="25"/>
  <c r="F30" i="25"/>
  <c r="D30" i="25"/>
  <c r="R29" i="25"/>
  <c r="Q29" i="25"/>
  <c r="P29" i="25"/>
  <c r="O29" i="25"/>
  <c r="N29" i="25"/>
  <c r="K29" i="25"/>
  <c r="G29" i="25"/>
  <c r="F29" i="25"/>
  <c r="D29" i="25"/>
  <c r="R28" i="25"/>
  <c r="Q28" i="25"/>
  <c r="P28" i="25"/>
  <c r="O28" i="25"/>
  <c r="N28" i="25"/>
  <c r="L28" i="25"/>
  <c r="K28" i="25"/>
  <c r="G28" i="25"/>
  <c r="F28" i="25"/>
  <c r="D28" i="25"/>
  <c r="R27" i="25"/>
  <c r="Q27" i="25"/>
  <c r="P27" i="25"/>
  <c r="O27" i="25"/>
  <c r="N27" i="25"/>
  <c r="K27" i="25"/>
  <c r="G27" i="25"/>
  <c r="F27" i="25"/>
  <c r="D27" i="25"/>
  <c r="R26" i="25"/>
  <c r="Q26" i="25"/>
  <c r="P26" i="25"/>
  <c r="O26" i="25"/>
  <c r="N26" i="25"/>
  <c r="L26" i="25"/>
  <c r="K26" i="25"/>
  <c r="G26" i="25"/>
  <c r="F26" i="25"/>
  <c r="R25" i="25"/>
  <c r="Q25" i="25"/>
  <c r="P25" i="25"/>
  <c r="O25" i="25"/>
  <c r="N25" i="25"/>
  <c r="L25" i="25"/>
  <c r="K25" i="25"/>
  <c r="G25" i="25"/>
  <c r="F25" i="25"/>
  <c r="D25" i="25"/>
  <c r="R24" i="25"/>
  <c r="Q24" i="25"/>
  <c r="P24" i="25"/>
  <c r="O24" i="25"/>
  <c r="N24" i="25"/>
  <c r="L24" i="25"/>
  <c r="K24" i="25"/>
  <c r="G24" i="25"/>
  <c r="F24" i="25"/>
  <c r="D24" i="25"/>
  <c r="R23" i="25"/>
  <c r="Q23" i="25"/>
  <c r="P23" i="25"/>
  <c r="O23" i="25"/>
  <c r="N23" i="25"/>
  <c r="K23" i="25"/>
  <c r="G23" i="25"/>
  <c r="F23" i="25"/>
  <c r="D23" i="25"/>
  <c r="R22" i="25"/>
  <c r="Q22" i="25"/>
  <c r="P22" i="25"/>
  <c r="O22" i="25"/>
  <c r="N22" i="25"/>
  <c r="L22" i="25"/>
  <c r="K22" i="25"/>
  <c r="G22" i="25"/>
  <c r="F22" i="25"/>
  <c r="R21" i="25"/>
  <c r="Q21" i="25"/>
  <c r="P21" i="25"/>
  <c r="O21" i="25"/>
  <c r="N21" i="25"/>
  <c r="K21" i="25"/>
  <c r="G21" i="25"/>
  <c r="F21" i="25"/>
  <c r="A21" i="25"/>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R20" i="25"/>
  <c r="Q20" i="25"/>
  <c r="P20" i="25"/>
  <c r="O20" i="25"/>
  <c r="N20" i="25"/>
  <c r="K20" i="25"/>
  <c r="G20" i="25"/>
  <c r="F20" i="25"/>
  <c r="D20" i="25"/>
  <c r="R19" i="25"/>
  <c r="Q19" i="25"/>
  <c r="P19" i="25"/>
  <c r="O19" i="25"/>
  <c r="N19" i="25"/>
  <c r="K19" i="25"/>
  <c r="G19" i="25"/>
  <c r="F19" i="25"/>
  <c r="D19" i="25"/>
  <c r="R18" i="25"/>
  <c r="Q18" i="25"/>
  <c r="P18" i="25"/>
  <c r="O18" i="25"/>
  <c r="N18" i="25"/>
  <c r="I18" i="25"/>
  <c r="K18" i="25"/>
  <c r="G18" i="25"/>
  <c r="F18" i="25"/>
  <c r="D18" i="25"/>
  <c r="R17" i="25"/>
  <c r="Q17" i="25"/>
  <c r="P17" i="25"/>
  <c r="O17" i="25"/>
  <c r="N17" i="25"/>
  <c r="M17" i="25"/>
  <c r="K17" i="25"/>
  <c r="H17" i="25"/>
  <c r="G17" i="25"/>
  <c r="F17" i="25"/>
  <c r="D17" i="25"/>
  <c r="R16" i="25"/>
  <c r="Q16" i="25"/>
  <c r="P16" i="25"/>
  <c r="O16" i="25"/>
  <c r="N16" i="25"/>
  <c r="K16" i="25"/>
  <c r="G16" i="25"/>
  <c r="F16" i="25"/>
  <c r="D16" i="25"/>
  <c r="R15" i="25"/>
  <c r="Q15" i="25"/>
  <c r="P15" i="25"/>
  <c r="O15" i="25"/>
  <c r="N15" i="25"/>
  <c r="K15" i="25"/>
  <c r="G15" i="25"/>
  <c r="F15" i="25"/>
  <c r="D15" i="25"/>
  <c r="R14" i="25"/>
  <c r="Q14" i="25"/>
  <c r="P14" i="25"/>
  <c r="O14" i="25"/>
  <c r="N14" i="25"/>
  <c r="K14" i="25"/>
  <c r="G14" i="25"/>
  <c r="F14" i="25"/>
  <c r="D14" i="25"/>
  <c r="A14" i="25"/>
  <c r="A15" i="25" s="1"/>
  <c r="A16" i="25" s="1"/>
  <c r="A17" i="25" s="1"/>
  <c r="A18" i="25" s="1"/>
  <c r="A19" i="25" s="1"/>
  <c r="R13" i="25"/>
  <c r="Q13" i="25"/>
  <c r="P13" i="25"/>
  <c r="O13" i="25"/>
  <c r="N13" i="25"/>
  <c r="L13" i="25"/>
  <c r="K13" i="25"/>
  <c r="G13" i="25"/>
  <c r="F13" i="25"/>
  <c r="D13" i="25"/>
  <c r="R12" i="25"/>
  <c r="Q12" i="25"/>
  <c r="P12" i="25"/>
  <c r="O12" i="25"/>
  <c r="N12" i="25"/>
  <c r="K12" i="25"/>
  <c r="H12" i="25"/>
  <c r="G12" i="25"/>
  <c r="F12" i="25"/>
  <c r="D12" i="25"/>
  <c r="R11" i="25"/>
  <c r="Q11" i="25"/>
  <c r="P11" i="25"/>
  <c r="O11" i="25"/>
  <c r="N11" i="25"/>
  <c r="K11" i="25"/>
  <c r="G11" i="25"/>
  <c r="F11" i="25"/>
  <c r="D11" i="25"/>
  <c r="B99" i="25"/>
  <c r="AC91" i="1"/>
  <c r="A14" i="1"/>
  <c r="A15" i="1" s="1"/>
  <c r="J91" i="1"/>
  <c r="K91" i="1" s="1"/>
  <c r="AC90" i="1"/>
  <c r="J90" i="1"/>
  <c r="K90" i="1"/>
  <c r="AC89" i="1"/>
  <c r="J89" i="1"/>
  <c r="K89" i="1" s="1"/>
  <c r="AC88" i="1"/>
  <c r="J88" i="1"/>
  <c r="K88" i="1" s="1"/>
  <c r="AC87" i="1"/>
  <c r="J87" i="1"/>
  <c r="K87" i="1" s="1"/>
  <c r="AC86" i="1"/>
  <c r="J86" i="1"/>
  <c r="K86" i="1"/>
  <c r="AC85" i="1"/>
  <c r="J85" i="1"/>
  <c r="K85" i="1"/>
  <c r="AC84" i="1"/>
  <c r="J84" i="1"/>
  <c r="K84" i="1"/>
  <c r="AC83" i="1"/>
  <c r="J83" i="1"/>
  <c r="K83" i="1" s="1"/>
  <c r="AC82" i="1"/>
  <c r="J82" i="1"/>
  <c r="K82" i="1"/>
  <c r="AC81" i="1"/>
  <c r="J81" i="1"/>
  <c r="K81" i="1" s="1"/>
  <c r="AC80" i="1"/>
  <c r="AB80" i="1"/>
  <c r="J80" i="1"/>
  <c r="K80" i="1"/>
  <c r="AC79" i="1"/>
  <c r="AB79" i="1"/>
  <c r="J79" i="1"/>
  <c r="K79" i="1" s="1"/>
  <c r="AC78" i="1"/>
  <c r="AB78" i="1"/>
  <c r="J78" i="1"/>
  <c r="K78" i="1"/>
  <c r="AC77" i="1"/>
  <c r="AB77" i="1"/>
  <c r="J77" i="1"/>
  <c r="K77" i="1" s="1"/>
  <c r="AC76" i="1"/>
  <c r="AB76" i="1"/>
  <c r="J76" i="1"/>
  <c r="K76" i="1"/>
  <c r="AC75" i="1"/>
  <c r="AB75" i="1"/>
  <c r="J75" i="1"/>
  <c r="K75" i="1" s="1"/>
  <c r="AC74" i="1"/>
  <c r="AB74" i="1"/>
  <c r="J74" i="1"/>
  <c r="K74" i="1"/>
  <c r="AC73" i="1"/>
  <c r="AB73" i="1"/>
  <c r="J73" i="1"/>
  <c r="K73" i="1" s="1"/>
  <c r="AC72" i="1"/>
  <c r="AB72" i="1"/>
  <c r="J72" i="1"/>
  <c r="K72" i="1"/>
  <c r="AC71" i="1"/>
  <c r="AB71" i="1"/>
  <c r="J71" i="1"/>
  <c r="K71" i="1" s="1"/>
  <c r="AC70" i="1"/>
  <c r="AB70" i="1"/>
  <c r="J70" i="1"/>
  <c r="K70" i="1"/>
  <c r="AC69" i="1"/>
  <c r="AB69" i="1"/>
  <c r="J69" i="1"/>
  <c r="K69" i="1" s="1"/>
  <c r="AC68" i="1"/>
  <c r="AB68" i="1"/>
  <c r="J68" i="1"/>
  <c r="K68" i="1"/>
  <c r="AC67" i="1"/>
  <c r="AB67" i="1"/>
  <c r="J67" i="1"/>
  <c r="K67" i="1" s="1"/>
  <c r="AC66" i="1"/>
  <c r="AB66" i="1"/>
  <c r="J66" i="1"/>
  <c r="K66" i="1"/>
  <c r="AC65" i="1"/>
  <c r="AB65" i="1"/>
  <c r="J65" i="1"/>
  <c r="K65" i="1" s="1"/>
  <c r="AC64" i="1"/>
  <c r="AB64" i="1"/>
  <c r="J64" i="1"/>
  <c r="K64" i="1"/>
  <c r="AC63" i="1"/>
  <c r="AB63" i="1"/>
  <c r="J63" i="1"/>
  <c r="K63" i="1" s="1"/>
  <c r="AC62" i="1"/>
  <c r="AB62" i="1"/>
  <c r="J62" i="1"/>
  <c r="K62" i="1"/>
  <c r="AC61" i="1"/>
  <c r="AB61" i="1"/>
  <c r="J61" i="1"/>
  <c r="K61" i="1" s="1"/>
  <c r="AC60" i="1"/>
  <c r="AB60" i="1"/>
  <c r="J60" i="1"/>
  <c r="K60" i="1"/>
  <c r="AC59" i="1"/>
  <c r="AB59" i="1"/>
  <c r="J59" i="1"/>
  <c r="K59" i="1" s="1"/>
  <c r="AC58" i="1"/>
  <c r="AB58" i="1"/>
  <c r="J58" i="1"/>
  <c r="K58" i="1"/>
  <c r="AC57" i="1"/>
  <c r="AB57" i="1"/>
  <c r="J57" i="1"/>
  <c r="K57" i="1" s="1"/>
  <c r="AC56" i="1"/>
  <c r="AB56" i="1"/>
  <c r="J56" i="1"/>
  <c r="K56" i="1"/>
  <c r="AC55" i="1"/>
  <c r="AB55" i="1"/>
  <c r="J55" i="1"/>
  <c r="K55" i="1" s="1"/>
  <c r="AC54" i="1"/>
  <c r="AB54" i="1"/>
  <c r="J54" i="1"/>
  <c r="K54" i="1"/>
  <c r="AC53" i="1"/>
  <c r="AB53" i="1"/>
  <c r="J53" i="1"/>
  <c r="K53" i="1" s="1"/>
  <c r="AC52" i="1"/>
  <c r="AB52" i="1"/>
  <c r="J52" i="1"/>
  <c r="K52" i="1"/>
  <c r="AC51" i="1"/>
  <c r="AB51" i="1"/>
  <c r="J51" i="1"/>
  <c r="K51" i="1" s="1"/>
  <c r="AC50" i="1"/>
  <c r="AB50" i="1"/>
  <c r="J50" i="1"/>
  <c r="K50" i="1"/>
  <c r="AC49" i="1"/>
  <c r="AB49" i="1"/>
  <c r="J49" i="1"/>
  <c r="K49" i="1" s="1"/>
  <c r="AC48" i="1"/>
  <c r="AB48" i="1"/>
  <c r="J48" i="1"/>
  <c r="K48" i="1"/>
  <c r="AC47" i="1"/>
  <c r="AB47" i="1"/>
  <c r="J47" i="1"/>
  <c r="K47" i="1" s="1"/>
  <c r="AC46" i="1"/>
  <c r="AB46" i="1"/>
  <c r="J46" i="1"/>
  <c r="K46" i="1"/>
  <c r="AC45" i="1"/>
  <c r="AB45" i="1"/>
  <c r="J45" i="1"/>
  <c r="K45" i="1" s="1"/>
  <c r="AC44" i="1"/>
  <c r="AB44" i="1"/>
  <c r="J44" i="1"/>
  <c r="K44" i="1"/>
  <c r="AC43" i="1"/>
  <c r="AB43" i="1"/>
  <c r="J43" i="1"/>
  <c r="K43" i="1" s="1"/>
  <c r="AC42" i="1"/>
  <c r="J42" i="1"/>
  <c r="K42" i="1" s="1"/>
  <c r="AC41" i="1"/>
  <c r="J41" i="1"/>
  <c r="K41" i="1" s="1"/>
  <c r="AC40" i="1"/>
  <c r="J40" i="1"/>
  <c r="K40" i="1"/>
  <c r="AC39" i="1"/>
  <c r="J39" i="1"/>
  <c r="K39" i="1"/>
  <c r="AC38" i="1"/>
  <c r="J38" i="1"/>
  <c r="K38" i="1"/>
  <c r="AC37" i="1"/>
  <c r="J37" i="1"/>
  <c r="K37" i="1" s="1"/>
  <c r="AC36" i="1"/>
  <c r="J36" i="1"/>
  <c r="K36" i="1"/>
  <c r="AC35" i="1"/>
  <c r="J35" i="1"/>
  <c r="K35" i="1" s="1"/>
  <c r="AC34" i="1"/>
  <c r="J34" i="1"/>
  <c r="K34" i="1" s="1"/>
  <c r="AC33" i="1"/>
  <c r="J33" i="1"/>
  <c r="K33" i="1" s="1"/>
  <c r="AC32" i="1"/>
  <c r="J32" i="1"/>
  <c r="K32" i="1"/>
  <c r="AC31" i="1"/>
  <c r="J31" i="1"/>
  <c r="K31" i="1"/>
  <c r="AC30" i="1"/>
  <c r="J30" i="1"/>
  <c r="K30" i="1"/>
  <c r="AC29" i="1"/>
  <c r="J29" i="1"/>
  <c r="K29" i="1" s="1"/>
  <c r="AC28" i="1"/>
  <c r="J28" i="1"/>
  <c r="K28" i="1"/>
  <c r="AC27" i="1"/>
  <c r="J27" i="1"/>
  <c r="K27" i="1" s="1"/>
  <c r="AC26" i="1"/>
  <c r="J26" i="1"/>
  <c r="K26" i="1" s="1"/>
  <c r="AC25" i="1"/>
  <c r="J25" i="1"/>
  <c r="K25" i="1" s="1"/>
  <c r="AC24" i="1"/>
  <c r="J24" i="1"/>
  <c r="K24" i="1"/>
  <c r="AC23" i="1"/>
  <c r="J23" i="1"/>
  <c r="K23" i="1"/>
  <c r="AC22" i="1"/>
  <c r="J22" i="1"/>
  <c r="K22" i="1"/>
  <c r="AC21" i="1"/>
  <c r="J21" i="1"/>
  <c r="K21" i="1" s="1"/>
  <c r="AC20" i="1"/>
  <c r="J20" i="1"/>
  <c r="K20" i="1"/>
  <c r="AC19" i="1"/>
  <c r="J19" i="1"/>
  <c r="K19" i="1" s="1"/>
  <c r="AC18" i="1"/>
  <c r="J18" i="1"/>
  <c r="K18" i="1" s="1"/>
  <c r="AC17" i="1"/>
  <c r="J17" i="1"/>
  <c r="K17" i="1" s="1"/>
  <c r="AC16" i="1"/>
  <c r="J16" i="1"/>
  <c r="K16" i="1"/>
  <c r="AC15" i="1"/>
  <c r="J15" i="1"/>
  <c r="K15" i="1"/>
  <c r="AC14" i="1"/>
  <c r="J14" i="1"/>
  <c r="K14" i="1"/>
  <c r="AC13" i="1"/>
  <c r="J13" i="1"/>
  <c r="K13" i="1" s="1"/>
  <c r="AC12" i="1"/>
  <c r="K12" i="1"/>
  <c r="AB22" i="1" l="1"/>
  <c r="AB13" i="1"/>
  <c r="AB85" i="1"/>
  <c r="AB33" i="1"/>
  <c r="AB17" i="1"/>
  <c r="AB81"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B19" i="1"/>
  <c r="AB87" i="1"/>
  <c r="AB16" i="1"/>
  <c r="AB34" i="1"/>
  <c r="AB23" i="1"/>
  <c r="AB84" i="1"/>
  <c r="H16" i="25"/>
  <c r="H21" i="25"/>
  <c r="H25" i="25"/>
  <c r="H33" i="25"/>
  <c r="H57" i="25"/>
  <c r="H64" i="25"/>
  <c r="H71" i="25"/>
  <c r="H73" i="25"/>
  <c r="H13" i="25"/>
  <c r="H19" i="25"/>
  <c r="H28" i="25"/>
  <c r="H31" i="25"/>
  <c r="H39" i="25"/>
  <c r="H48" i="25"/>
  <c r="H87" i="25"/>
  <c r="H14" i="25"/>
  <c r="H55" i="25"/>
  <c r="H66" i="25"/>
  <c r="H83" i="25"/>
  <c r="H85" i="25"/>
  <c r="H91" i="25"/>
  <c r="H11" i="25"/>
  <c r="H26" i="25"/>
  <c r="H37" i="25"/>
  <c r="H52" i="25"/>
  <c r="H58" i="25"/>
  <c r="H70" i="25"/>
  <c r="H74" i="25"/>
  <c r="H77" i="25"/>
  <c r="H79" i="25"/>
  <c r="H81" i="25"/>
  <c r="H20" i="25"/>
  <c r="H29" i="25"/>
  <c r="H68" i="25"/>
  <c r="I11" i="25"/>
  <c r="J11" i="25" s="1"/>
  <c r="H15" i="25"/>
  <c r="H24" i="25"/>
  <c r="H32" i="25"/>
  <c r="H35" i="25"/>
  <c r="H56" i="25"/>
  <c r="H65" i="25"/>
  <c r="H72" i="25"/>
  <c r="H18" i="25"/>
  <c r="H27" i="25"/>
  <c r="H38" i="25"/>
  <c r="H47" i="25"/>
  <c r="H50" i="25"/>
  <c r="H75" i="25"/>
  <c r="H84" i="25"/>
  <c r="H86" i="25"/>
  <c r="H22" i="25"/>
  <c r="H30" i="25"/>
  <c r="H53" i="25"/>
  <c r="H54" i="25"/>
  <c r="H63" i="25"/>
  <c r="H67" i="25"/>
  <c r="H69" i="25"/>
  <c r="H76" i="25"/>
  <c r="H80" i="25"/>
  <c r="H82" i="25"/>
  <c r="H95" i="25"/>
  <c r="H99" i="25"/>
  <c r="H93" i="25"/>
  <c r="H96" i="25"/>
  <c r="H100" i="25"/>
  <c r="H94" i="25"/>
  <c r="H98" i="25"/>
  <c r="I13" i="25"/>
  <c r="M13" i="25"/>
  <c r="H90" i="25"/>
  <c r="H89" i="25"/>
  <c r="I77" i="25"/>
  <c r="J77" i="25" s="1"/>
  <c r="L34" i="25"/>
  <c r="L76" i="25"/>
  <c r="L94" i="25"/>
  <c r="H60" i="25"/>
  <c r="M11" i="25"/>
  <c r="S49" i="25"/>
  <c r="L23" i="25"/>
  <c r="L96" i="25"/>
  <c r="L60" i="25"/>
  <c r="L100" i="25"/>
  <c r="M14" i="25"/>
  <c r="L98" i="25"/>
  <c r="L16" i="25"/>
  <c r="L83" i="25"/>
  <c r="L42" i="25"/>
  <c r="L63" i="25"/>
  <c r="L68" i="25"/>
  <c r="M67" i="25"/>
  <c r="I80" i="25"/>
  <c r="J80" i="25" s="1"/>
  <c r="M21" i="25"/>
  <c r="L38" i="25"/>
  <c r="I19" i="25"/>
  <c r="J19" i="25" s="1"/>
  <c r="L27" i="25"/>
  <c r="L36" i="25"/>
  <c r="L11" i="25"/>
  <c r="L18" i="25"/>
  <c r="H23" i="25"/>
  <c r="H36" i="25"/>
  <c r="H97" i="25"/>
  <c r="L12" i="25"/>
  <c r="L20" i="25"/>
  <c r="L54" i="25"/>
  <c r="L65" i="25"/>
  <c r="L78" i="25"/>
  <c r="L87" i="25"/>
  <c r="L89" i="25"/>
  <c r="L99" i="25"/>
  <c r="L53" i="25"/>
  <c r="L81" i="25"/>
  <c r="L29" i="25"/>
  <c r="L62" i="25"/>
  <c r="L84" i="25"/>
  <c r="L92" i="25"/>
  <c r="L59" i="25"/>
  <c r="L75" i="25"/>
  <c r="L19" i="25"/>
  <c r="L40" i="25"/>
  <c r="L41" i="25"/>
  <c r="L56" i="25"/>
  <c r="L69" i="25"/>
  <c r="L80" i="25"/>
  <c r="L90" i="25"/>
  <c r="L95" i="25"/>
  <c r="L14" i="25"/>
  <c r="L58" i="25"/>
  <c r="H61" i="25"/>
  <c r="L72" i="25"/>
  <c r="L74" i="25"/>
  <c r="L97" i="25"/>
  <c r="L37" i="25"/>
  <c r="L55" i="25"/>
  <c r="L17" i="25"/>
  <c r="L21" i="25"/>
  <c r="L30" i="25"/>
  <c r="L61" i="25"/>
  <c r="L67" i="25"/>
  <c r="L71" i="25"/>
  <c r="L79" i="25"/>
  <c r="L70" i="25"/>
  <c r="L15" i="25"/>
  <c r="L39" i="25"/>
  <c r="L43" i="25"/>
  <c r="L44" i="25"/>
  <c r="I60" i="25"/>
  <c r="H78" i="25"/>
  <c r="L85" i="25"/>
  <c r="L93" i="25"/>
  <c r="L91" i="25"/>
  <c r="L86" i="25"/>
  <c r="L57" i="25"/>
  <c r="L73" i="25"/>
  <c r="L77" i="25"/>
  <c r="H59" i="25"/>
  <c r="H62" i="25"/>
  <c r="H46" i="25"/>
  <c r="L47" i="25"/>
  <c r="L64" i="25"/>
  <c r="H45" i="25"/>
  <c r="J92" i="25"/>
  <c r="J13" i="25"/>
  <c r="J18" i="25"/>
  <c r="B97" i="25"/>
  <c r="B96" i="25"/>
  <c r="B95" i="25"/>
  <c r="B98" i="25"/>
  <c r="D70" i="25"/>
  <c r="D67" i="25"/>
  <c r="D68" i="25"/>
  <c r="D26" i="25"/>
  <c r="F101" i="25"/>
  <c r="F65" i="25"/>
  <c r="D21" i="25"/>
  <c r="D22" i="25"/>
  <c r="D33" i="25"/>
  <c r="F68" i="25"/>
  <c r="M46" i="25"/>
  <c r="I48" i="25"/>
  <c r="J48" i="25" s="1"/>
  <c r="M45" i="25"/>
  <c r="I51" i="25"/>
  <c r="I49" i="25"/>
  <c r="J49" i="25" s="1"/>
  <c r="I50" i="25"/>
  <c r="J50" i="25" s="1"/>
  <c r="L48" i="25"/>
  <c r="L50" i="25"/>
  <c r="L51" i="25"/>
  <c r="M48" i="25"/>
  <c r="L49" i="25"/>
  <c r="M49" i="25"/>
  <c r="L45" i="25"/>
  <c r="L46" i="25"/>
  <c r="H51" i="25"/>
  <c r="L33" i="25"/>
  <c r="L31" i="25"/>
  <c r="AB39" i="1" l="1"/>
  <c r="AB20" i="1"/>
  <c r="AB12" i="1"/>
  <c r="AB37" i="1"/>
  <c r="AB31" i="1"/>
  <c r="AB89" i="1"/>
  <c r="AB91" i="1"/>
  <c r="AB26" i="1"/>
  <c r="AB88" i="1"/>
  <c r="AB28" i="1"/>
  <c r="AB27" i="1"/>
  <c r="AB36" i="1"/>
  <c r="AB30" i="1"/>
  <c r="AB15" i="1"/>
  <c r="AB35" i="1"/>
  <c r="AB41" i="1"/>
  <c r="AB14" i="1"/>
  <c r="AB42" i="1"/>
  <c r="AB83" i="1"/>
  <c r="AB40" i="1"/>
  <c r="AB32" i="1"/>
  <c r="AB82" i="1"/>
  <c r="AB86" i="1"/>
  <c r="AB21" i="1"/>
  <c r="M36" i="25"/>
  <c r="AB38" i="1"/>
  <c r="AB24" i="1"/>
  <c r="AB90" i="1"/>
  <c r="AB18" i="1"/>
  <c r="AB29" i="1"/>
  <c r="AB25" i="1"/>
  <c r="S18" i="25"/>
  <c r="S27" i="25"/>
  <c r="M99" i="25"/>
  <c r="M91" i="25"/>
  <c r="M96" i="25"/>
  <c r="I95" i="25"/>
  <c r="J95" i="25" s="1"/>
  <c r="S35" i="25"/>
  <c r="S33" i="25"/>
  <c r="J60" i="25"/>
  <c r="S47" i="25"/>
  <c r="I45" i="25"/>
  <c r="J45" i="25" s="1"/>
  <c r="S24" i="25"/>
  <c r="S42" i="25"/>
  <c r="S12" i="25"/>
  <c r="S34" i="25"/>
  <c r="I34" i="25"/>
  <c r="J34" i="25" s="1"/>
  <c r="I94" i="25"/>
  <c r="J94" i="25" s="1"/>
  <c r="M34" i="25"/>
  <c r="S19" i="25"/>
  <c r="I76" i="25"/>
  <c r="J76" i="25" s="1"/>
  <c r="M76" i="25"/>
  <c r="S17" i="25"/>
  <c r="I68" i="25"/>
  <c r="J68" i="25" s="1"/>
  <c r="I57" i="25"/>
  <c r="J57" i="25" s="1"/>
  <c r="M60" i="25"/>
  <c r="I36" i="25"/>
  <c r="J36" i="25" s="1"/>
  <c r="S36" i="25"/>
  <c r="I16" i="25"/>
  <c r="J16" i="25" s="1"/>
  <c r="S15" i="25"/>
  <c r="M68" i="25"/>
  <c r="M16" i="25"/>
  <c r="M98" i="25"/>
  <c r="I100" i="25"/>
  <c r="J100" i="25" s="1"/>
  <c r="M63" i="25"/>
  <c r="I73" i="25"/>
  <c r="J73" i="25" s="1"/>
  <c r="I42" i="25"/>
  <c r="J42" i="25" s="1"/>
  <c r="M42" i="25" s="1"/>
  <c r="I23" i="25"/>
  <c r="J23" i="25" s="1"/>
  <c r="M25" i="25"/>
  <c r="I25" i="25"/>
  <c r="J25" i="25" s="1"/>
  <c r="S25" i="25"/>
  <c r="I83" i="25"/>
  <c r="J83" i="25" s="1"/>
  <c r="M23" i="25"/>
  <c r="I27" i="25"/>
  <c r="J27" i="25" s="1"/>
  <c r="I38" i="25"/>
  <c r="J38" i="25" s="1"/>
  <c r="S38" i="25"/>
  <c r="M27" i="25"/>
  <c r="M38" i="25"/>
  <c r="M83" i="25"/>
  <c r="J51" i="25"/>
  <c r="I63" i="25"/>
  <c r="J63" i="25" s="1"/>
  <c r="I43" i="25"/>
  <c r="J43" i="25" s="1"/>
  <c r="M43" i="25" s="1"/>
  <c r="S43" i="25"/>
  <c r="M94" i="25"/>
  <c r="I64" i="25"/>
  <c r="J64" i="25" s="1"/>
  <c r="I82" i="25"/>
  <c r="J82" i="25" s="1"/>
  <c r="M71" i="25"/>
  <c r="I56" i="25"/>
  <c r="J56" i="25" s="1"/>
  <c r="M24" i="25"/>
  <c r="M92" i="25"/>
  <c r="M30" i="25"/>
  <c r="S16" i="25"/>
  <c r="I17" i="25"/>
  <c r="J17" i="25" s="1"/>
  <c r="M35" i="25"/>
  <c r="I29" i="25"/>
  <c r="J29" i="25" s="1"/>
  <c r="S29" i="25"/>
  <c r="I81" i="25"/>
  <c r="J81" i="25" s="1"/>
  <c r="I89" i="25"/>
  <c r="J89" i="25" s="1"/>
  <c r="I65" i="25"/>
  <c r="J65" i="25" s="1"/>
  <c r="I24" i="25"/>
  <c r="J24" i="25" s="1"/>
  <c r="M86" i="25"/>
  <c r="M66" i="25"/>
  <c r="I31" i="25"/>
  <c r="J31" i="25" s="1"/>
  <c r="I58" i="25"/>
  <c r="J58" i="25" s="1"/>
  <c r="M93" i="25"/>
  <c r="M80" i="25"/>
  <c r="M52" i="25"/>
  <c r="I35" i="25"/>
  <c r="J35" i="25" s="1"/>
  <c r="I75" i="25"/>
  <c r="J75" i="25" s="1"/>
  <c r="M90" i="25"/>
  <c r="I87" i="25"/>
  <c r="J87" i="25" s="1"/>
  <c r="M64" i="25"/>
  <c r="S20" i="25"/>
  <c r="I20" i="25"/>
  <c r="J20" i="25" s="1"/>
  <c r="M55" i="25"/>
  <c r="M77" i="25"/>
  <c r="M18" i="25"/>
  <c r="I86" i="25"/>
  <c r="J86" i="25" s="1"/>
  <c r="M70" i="25"/>
  <c r="I79" i="25"/>
  <c r="J79" i="25" s="1"/>
  <c r="I37" i="25"/>
  <c r="J37" i="25" s="1"/>
  <c r="S37" i="25"/>
  <c r="M74" i="25"/>
  <c r="I69" i="25"/>
  <c r="J69" i="25" s="1"/>
  <c r="I52" i="25"/>
  <c r="J52" i="25" s="1"/>
  <c r="I84" i="25"/>
  <c r="J84" i="25" s="1"/>
  <c r="M29" i="25"/>
  <c r="M81" i="25"/>
  <c r="M97" i="25"/>
  <c r="M79" i="25"/>
  <c r="I67" i="25"/>
  <c r="J67" i="25" s="1"/>
  <c r="I46" i="25"/>
  <c r="J46" i="25" s="1"/>
  <c r="S46" i="25"/>
  <c r="M73" i="25"/>
  <c r="I98" i="25"/>
  <c r="J98" i="25" s="1"/>
  <c r="I70" i="25"/>
  <c r="J70" i="25" s="1"/>
  <c r="I61" i="25"/>
  <c r="J61" i="25" s="1"/>
  <c r="I74" i="25"/>
  <c r="J74" i="25" s="1"/>
  <c r="M58" i="25"/>
  <c r="I41" i="25"/>
  <c r="J41" i="25" s="1"/>
  <c r="M41" i="25" s="1"/>
  <c r="S41" i="25"/>
  <c r="M75" i="25"/>
  <c r="I26" i="25"/>
  <c r="J26" i="25" s="1"/>
  <c r="S26" i="25"/>
  <c r="I53" i="25"/>
  <c r="J53" i="25" s="1"/>
  <c r="M87" i="25"/>
  <c r="M20" i="25"/>
  <c r="M65" i="25"/>
  <c r="I96" i="25"/>
  <c r="J96" i="25" s="1"/>
  <c r="I71" i="25"/>
  <c r="J71" i="25" s="1"/>
  <c r="I22" i="25"/>
  <c r="J22" i="25" s="1"/>
  <c r="S22" i="25"/>
  <c r="M37" i="25"/>
  <c r="I97" i="25"/>
  <c r="J97" i="25" s="1"/>
  <c r="M72" i="25"/>
  <c r="M32" i="25"/>
  <c r="M15" i="25"/>
  <c r="M89" i="25"/>
  <c r="I59" i="25"/>
  <c r="J59" i="25" s="1"/>
  <c r="M84" i="25"/>
  <c r="M26" i="25"/>
  <c r="I99" i="25"/>
  <c r="J99" i="25" s="1"/>
  <c r="I78" i="25"/>
  <c r="J78" i="25" s="1"/>
  <c r="I54" i="25"/>
  <c r="J54" i="25" s="1"/>
  <c r="I93" i="25"/>
  <c r="J93" i="25" s="1"/>
  <c r="I44" i="25"/>
  <c r="J44" i="25" s="1"/>
  <c r="M44" i="25" s="1"/>
  <c r="S44" i="25"/>
  <c r="M39" i="25"/>
  <c r="M61" i="25"/>
  <c r="M22" i="25"/>
  <c r="M28" i="25"/>
  <c r="I72" i="25"/>
  <c r="J72" i="25" s="1"/>
  <c r="I32" i="25"/>
  <c r="J32" i="25" s="1"/>
  <c r="S32" i="25"/>
  <c r="I15" i="25"/>
  <c r="J15" i="25" s="1"/>
  <c r="S14" i="25"/>
  <c r="I90" i="25"/>
  <c r="J90" i="25" s="1"/>
  <c r="I91" i="25"/>
  <c r="J91" i="25" s="1"/>
  <c r="M69" i="25"/>
  <c r="M19" i="25"/>
  <c r="M62" i="25"/>
  <c r="M85" i="25"/>
  <c r="M53" i="25"/>
  <c r="I12" i="25"/>
  <c r="J12" i="25" s="1"/>
  <c r="M57" i="25"/>
  <c r="I66" i="25"/>
  <c r="J66" i="25" s="1"/>
  <c r="I39" i="25"/>
  <c r="J39" i="25" s="1"/>
  <c r="S39" i="25"/>
  <c r="M82" i="25"/>
  <c r="I21" i="25"/>
  <c r="J21" i="25" s="1"/>
  <c r="S21" i="25"/>
  <c r="I55" i="25"/>
  <c r="J55" i="25" s="1"/>
  <c r="I28" i="25"/>
  <c r="J28" i="25" s="1"/>
  <c r="S28" i="25"/>
  <c r="M95" i="25"/>
  <c r="I14" i="25"/>
  <c r="J14" i="25" s="1"/>
  <c r="S13" i="25"/>
  <c r="M56" i="25"/>
  <c r="I40" i="25"/>
  <c r="J40" i="25" s="1"/>
  <c r="M40" i="25" s="1"/>
  <c r="S40" i="25"/>
  <c r="M59" i="25"/>
  <c r="I62" i="25"/>
  <c r="J62" i="25" s="1"/>
  <c r="I85" i="25"/>
  <c r="J85" i="25" s="1"/>
  <c r="M78" i="25"/>
  <c r="M54" i="25"/>
  <c r="M12" i="25"/>
  <c r="I47" i="25"/>
  <c r="J47" i="25" s="1"/>
  <c r="M47" i="25"/>
  <c r="M51" i="25"/>
  <c r="M50" i="25"/>
  <c r="I33" i="25"/>
  <c r="J33" i="25" s="1"/>
  <c r="M33" i="25"/>
  <c r="M31" i="25"/>
  <c r="S30" i="25"/>
  <c r="I30" i="25"/>
  <c r="J30" i="25" s="1"/>
  <c r="S45" i="25" l="1"/>
  <c r="S31" i="25"/>
  <c r="S23" i="25"/>
  <c r="S48" i="25"/>
  <c r="S11" i="25" l="1"/>
</calcChain>
</file>

<file path=xl/comments1.xml><?xml version="1.0" encoding="utf-8"?>
<comments xmlns="http://schemas.openxmlformats.org/spreadsheetml/2006/main">
  <authors>
    <author>Autor</author>
  </authors>
  <commentList>
    <comment ref="S29" authorId="0" shapeId="0">
      <text>
        <r>
          <rPr>
            <b/>
            <sz val="9"/>
            <color indexed="81"/>
            <rFont val="Tahoma"/>
            <family val="2"/>
          </rPr>
          <t>ADJUNTO ACTA DE SOLCIALIZACION EVIDENCIA DE LA CAPACITACION, REALIZADA DURANTE EL PRIMER SEMESTRE DE 2020.</t>
        </r>
      </text>
    </comment>
  </commentList>
</comments>
</file>

<file path=xl/comments2.xml><?xml version="1.0" encoding="utf-8"?>
<comments xmlns="http://schemas.openxmlformats.org/spreadsheetml/2006/main">
  <authors>
    <author>Autor</author>
  </authors>
  <commentList>
    <comment ref="K10" authorId="0" shapeId="0">
      <text>
        <r>
          <rPr>
            <sz val="9"/>
            <color indexed="81"/>
            <rFont val="Tahoma"/>
            <family val="2"/>
          </rPr>
          <t xml:space="preserve">Esta puede ser medida bajo criterios: 
</t>
        </r>
        <r>
          <rPr>
            <b/>
            <sz val="9"/>
            <color indexed="81"/>
            <rFont val="Tahoma"/>
            <family val="2"/>
          </rPr>
          <t>Frecuencia:</t>
        </r>
        <r>
          <rPr>
            <sz val="9"/>
            <color indexed="81"/>
            <rFont val="Tahoma"/>
            <family val="2"/>
          </rPr>
          <t xml:space="preserve"> Eventos en un periodo determinado, se trata de hechos que se han materializado o se cuenta con su historial.
</t>
        </r>
        <r>
          <rPr>
            <b/>
            <sz val="9"/>
            <color indexed="81"/>
            <rFont val="Tahoma"/>
            <family val="2"/>
          </rPr>
          <t xml:space="preserve">FACTIBILIDAD: </t>
        </r>
        <r>
          <rPr>
            <sz val="9"/>
            <color indexed="81"/>
            <rFont val="Tahoma"/>
            <family val="2"/>
          </rPr>
          <t>Se analiza la presencia de factores internos y externos que pueden propiciar el riesgo, es decir un hecho que es posible que ocurra.</t>
        </r>
      </text>
    </comment>
    <comment ref="O10" authorId="0" shapeId="0">
      <text>
        <r>
          <rPr>
            <b/>
            <sz val="9"/>
            <color indexed="81"/>
            <rFont val="Tahoma"/>
            <family val="2"/>
          </rPr>
          <t xml:space="preserve">Control: 
</t>
        </r>
        <r>
          <rPr>
            <sz val="9"/>
            <color indexed="81"/>
            <rFont val="Tahoma"/>
            <family val="2"/>
          </rPr>
          <t xml:space="preserve">Tiene como  fin verifica, validar,conciliar, cotejar y/o comparar, en este se debe indicar el </t>
        </r>
        <r>
          <rPr>
            <b/>
            <sz val="9"/>
            <color indexed="81"/>
            <rFont val="Tahoma"/>
            <family val="2"/>
          </rPr>
          <t>para que</t>
        </r>
        <r>
          <rPr>
            <sz val="9"/>
            <color indexed="81"/>
            <rFont val="Tahoma"/>
            <family val="2"/>
          </rPr>
          <t xml:space="preserve"> se realiza y el como se realizan las actividades e indicar que pasa si se llega a presentar alguna desviación.
</t>
        </r>
        <r>
          <rPr>
            <b/>
            <sz val="9"/>
            <color indexed="81"/>
            <rFont val="Tahoma"/>
            <family val="2"/>
          </rPr>
          <t>Caracterisitcas:
-</t>
        </r>
        <r>
          <rPr>
            <sz val="9"/>
            <color indexed="81"/>
            <rFont val="Tahoma"/>
            <family val="2"/>
          </rPr>
          <t>Debe dejar evidencia.</t>
        </r>
      </text>
    </comment>
  </commentList>
</comments>
</file>

<file path=xl/sharedStrings.xml><?xml version="1.0" encoding="utf-8"?>
<sst xmlns="http://schemas.openxmlformats.org/spreadsheetml/2006/main" count="2666" uniqueCount="1228">
  <si>
    <t>Reducir</t>
  </si>
  <si>
    <t>Probable</t>
  </si>
  <si>
    <t>Catastrófico</t>
  </si>
  <si>
    <t>Posible</t>
  </si>
  <si>
    <t>Improbable</t>
  </si>
  <si>
    <t>Mayor</t>
  </si>
  <si>
    <t>Moderado</t>
  </si>
  <si>
    <t>Fuerte</t>
  </si>
  <si>
    <t>Débil</t>
  </si>
  <si>
    <t>Rara Vez</t>
  </si>
  <si>
    <t>PROCESO</t>
  </si>
  <si>
    <t>Casi Seguro</t>
  </si>
  <si>
    <t>PROBABILIDAD</t>
  </si>
  <si>
    <t>IMPACTO</t>
  </si>
  <si>
    <t>SI</t>
  </si>
  <si>
    <t>RIESGO INHERENTE</t>
  </si>
  <si>
    <t>OPCIÓN DE MANEJO</t>
  </si>
  <si>
    <t>DISEÑO DE CONTROLES</t>
  </si>
  <si>
    <t>EVIDENCIA</t>
  </si>
  <si>
    <t>NO</t>
  </si>
  <si>
    <t>RIESGO RESIDUAL</t>
  </si>
  <si>
    <t>Evitar</t>
  </si>
  <si>
    <t>Compartir</t>
  </si>
  <si>
    <t>FECHA</t>
  </si>
  <si>
    <t>SUBRED INTEGRADA DE SERVICIOS DE SALUD SUR E.S.E</t>
  </si>
  <si>
    <t>DI-GRI-FT-01 V2</t>
  </si>
  <si>
    <t>MISIÓN</t>
  </si>
  <si>
    <t>La Subred Integrada de Servicios de Salud Sur E.S.E. del Distrito Capital, presta servicios de salud enmarcados en el modelo innovador de atención en red con enfoque en la gestión integral del riesgo, mejorando las condiciones de salud de nuestros usuarios de las localidades de Usme, Ciudad Bolivar, Sumapaz y Tunjuelito, manteniendo la participación ciudadana urbana y rural.</t>
  </si>
  <si>
    <t>FECHA DE ACTUALIZACIÓN</t>
  </si>
  <si>
    <t>VISIÓN</t>
  </si>
  <si>
    <t>Para el año 2020 seremos una Subred Integrada de Servicios de Salud consolidada, sostenible, confiable y accesible, con estándares de calidad que mejoren las condiciones de salud de nuestros usuarios.</t>
  </si>
  <si>
    <t>OBJETIVOS</t>
  </si>
  <si>
    <t>Objetivo Estratégico Nro. 1: Mejorar las condiciones de salud de nuestros usuarios por medio de la prestación de servicios integrales de salud, enmarcados en un modelo innovador de atención en Red.
Objetivo Estratégico Nro. 2: Garantizar el manejo eficiente de los recursos que aporten a la implementación del modelo de atención en Red.
Objetivo Estratégico Nro. 3: Garantizar la sostenibilidad financiera de la subred sur.
Objetivo Estratégico Nro. 4: Promover la participación y movilización comunitaria en el marco del modelo integral de atención</t>
  </si>
  <si>
    <t>DESCRIPCIÓN DE CAMBIO REALIZADO</t>
  </si>
  <si>
    <t>IDENTIFICACIÓN DE PROCESOS</t>
  </si>
  <si>
    <t>ANÁLISIS DE RIESGOS</t>
  </si>
  <si>
    <t>TRATAMIENTO RIESGO RESIDUAL</t>
  </si>
  <si>
    <t>SEGUIMIENTO POR LINEAS DE DEFENSA</t>
  </si>
  <si>
    <t>ID_Riesgo</t>
  </si>
  <si>
    <t>SUBPROCESO</t>
  </si>
  <si>
    <t>RIESGO</t>
  </si>
  <si>
    <t>TIPOLOGIA</t>
  </si>
  <si>
    <t>CAUSA</t>
  </si>
  <si>
    <t>CONSECUENCIAS</t>
  </si>
  <si>
    <t>Columna1</t>
  </si>
  <si>
    <t>ACTIVIDAD DE CONTROL</t>
  </si>
  <si>
    <t>CARGO DE RESPONSABLE</t>
  </si>
  <si>
    <t>Impacto Riesgo residual</t>
  </si>
  <si>
    <t>Probabilidad Riesgo residual</t>
  </si>
  <si>
    <t>Grado de exposición (residual)</t>
  </si>
  <si>
    <t xml:space="preserve">SOLIDEZ </t>
  </si>
  <si>
    <t>TRATAMIENTO PARA FORTALECER EL CONTROL</t>
  </si>
  <si>
    <t>SEGUNDA LINEA DE DEFENSA</t>
  </si>
  <si>
    <t>CUMPLIMIENTO CUALITATIVO DEL CONTROL  (%)</t>
  </si>
  <si>
    <t>NOMBRE Y CARGO</t>
  </si>
  <si>
    <t>FIRMA</t>
  </si>
  <si>
    <t>Copyrigth© 2018-2019 Subred Integrada de Servicios de la Salud Sur E.S.E  Todos los derechos reservados.</t>
  </si>
  <si>
    <t>REALIZADO POR:</t>
  </si>
  <si>
    <t>REVISADO POR:</t>
  </si>
  <si>
    <t>Jhon Jairo Vasquez Herrera
Referente de Direccionamiento Estrategico.</t>
  </si>
  <si>
    <t>APROBADO POR:</t>
  </si>
  <si>
    <t>Gloria Libia Polania Aguillon
Jefe de Oficina Asesora de Desarrollo Institucional.</t>
  </si>
  <si>
    <t>MAPA DE RIESGOS CORRUPCION</t>
  </si>
  <si>
    <t>Tipologias :Clínicos, poblacional, Tecnológico, operativo, legal, imagen, estratégico, financiero, LAFT, corrupción, Seguridad Información, ambiental, SST, seguridad paciente</t>
  </si>
  <si>
    <t>COMUNICACIONES</t>
  </si>
  <si>
    <t>CONTRATACIÓN</t>
  </si>
  <si>
    <t>GESTIÓN JURÍDICA</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</si>
  <si>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</si>
  <si>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</si>
  <si>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</si>
  <si>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</si>
  <si>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</si>
  <si>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</si>
  <si>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</si>
  <si>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</si>
  <si>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</si>
  <si>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</si>
  <si>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</si>
  <si>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</si>
  <si>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</si>
  <si>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</si>
  <si>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</si>
  <si>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</si>
  <si>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Comunicaciones</t>
  </si>
  <si>
    <t>Comunicación Interna</t>
  </si>
  <si>
    <t>Incumplir con la consecución de los objetivos del proceso.</t>
  </si>
  <si>
    <t>1)Realizar seguimiento de manera mensual a las actividades planteadas en el PECO co el fin de verificar el cumplimiento de las mismas  y disminuir el riesgo, En caso de encontrar desviaciones realizar acciones de mejora inmediata.</t>
  </si>
  <si>
    <t>1)Matriz de seguimiento del PECO.
2) Soportes de cumplimineto de actividades del PECO</t>
  </si>
  <si>
    <t>% de cumplimiento ponderado del PECO</t>
  </si>
  <si>
    <t>Comunicación Externa</t>
  </si>
  <si>
    <t>Deterioro de la imagen  institucional.</t>
  </si>
  <si>
    <t xml:space="preserve">1) Realizar seguimiento a la matriz de imagen corporativa de manera trimestral, con el fin de plasmar y medir como es percibida la entidad por los usuarios, de encontrase  algún impacto negativo se deben reportar al Jefe de la oficina de comunicaciones para tomar las acciones correctivas correspondientes.  </t>
  </si>
  <si>
    <t xml:space="preserve">1) Seguimiento de la Matriz de imagen corporativa.
</t>
  </si>
  <si>
    <t>% de imagen de criterios, según matriz de imagen institucional.</t>
  </si>
  <si>
    <t>Contratación</t>
  </si>
  <si>
    <t>Contratación OPS y Bienes &amp; Servicios</t>
  </si>
  <si>
    <t>Incumplir con el principio de publicidad en los procesos de contratación.</t>
  </si>
  <si>
    <t xml:space="preserve">1)  Cargar todo contrato de B&amp;S y/o de OPS, que cumpla con los requisitos y se  legalice en  el  aplicativo SECOP dando cumplimiento a la normatividad vigente, se  guarda el ID que el sistema entregue, en caso de encontrar inconsistencias en el cargue se debe notificar al líder del proceso y definir acciones de mejora. </t>
  </si>
  <si>
    <t xml:space="preserve">1)Base De Datos De Contratos Con ID Emitido Por Secop.
</t>
  </si>
  <si>
    <t>CONTRATACION</t>
  </si>
  <si>
    <t>1. Número de contratos publicados en el periodo / Número de contratos suscritos en el mismo periodo * 100</t>
  </si>
  <si>
    <t xml:space="preserve">
Fallas  de Supervisión en la ejecución de los contratos ocasionando terminación anticipada, sobre-ejecución, sub-ejecucion y/o imposibilidad de liquidarlos.</t>
  </si>
  <si>
    <t xml:space="preserve">1. El profesional de contratación realiza capacitación de los Manual de contratación CO-BIS-MA-01 y Manual de supervisión de contrato CO-BIS-MA 02 V1 a los supervisores de los contratos, con el fin de fortalecer los conocimientos generales a cerca de la contratación, en caso de encontrar desviaciones se solicita reinducción para actualizar y fortalecer el conocimiento.  </t>
  </si>
  <si>
    <t xml:space="preserve">1. Actas de Capacitación.
2. Listados de asistencia.
3. Pre y Post test. </t>
  </si>
  <si>
    <t xml:space="preserve"> 2. Número de supervisores capacitados / Total de Supervisores convocados. </t>
  </si>
  <si>
    <t>Discontinuidad en la prestación de los servicios de salud.</t>
  </si>
  <si>
    <t xml:space="preserve">1)Cada vez que se vaya a efectuar un contrato de B&amp;S verificar que esta compra se encuentre en el plan anual de adquisiciones y se realicen en los tiempos establecidos por el PAA.
2)Revisar las necesidades del personal de acuerdo a cada una de las Direcciones de los servicios , con el fin de realizar la contratación según las necesidades que presente la entidad.
3) Verificación de los documentos aportados por la persona Natural y/o Jurídica  a través de la lista de chequeo . En caso de encontrase información faltante, se le solicitara a l proveedor en  los tiempos establecidos antes de  la suscripción del contrato.
</t>
  </si>
  <si>
    <t>1)Matriz de contratos adjudicados.
2) Seguimiento de la matriz del personal autorizado v.s personal contratado.
3)Lista de chequeo que repose en  la carpeta del proceso.</t>
  </si>
  <si>
    <t>1. Número de contratos  con el lleno de requisitos / Número de contratos suscritos * 100</t>
  </si>
  <si>
    <t>Ser utilizados para el Lavado de Activos y/o la financiacion al terrorismo.</t>
  </si>
  <si>
    <t xml:space="preserve">1) La Dirección de contratación, Solicita dentro los requisitos el diligenciamiento del formulario único de conocimiento de persona naturales y Jurídica SARLAFT. </t>
  </si>
  <si>
    <t xml:space="preserve">1) Formulario de conocimiento al cliente que reposa en  las carpetas debida mente diligenciado.
</t>
  </si>
  <si>
    <t xml:space="preserve">Posibilidad de usar el tráfico de influencias, para el favorecimiento de una persona y/o organización en particular, para obtener un beneficio. </t>
  </si>
  <si>
    <t xml:space="preserve">1) Los profesionales y técnicos designados por la Dirección de Contratación, siguiendo los lineamientos de los procedimientos be Bienes y Servicios: etapa precontractual CO-CBC-PR-08-V2 y Etapa Contractual CO-CBC-PR-09-V2; y procedimiento Gestión Contractual de Prestación de Servicios OPS CO-OPS-PR-01-V2,  cada vez que sea necesario se realiza el cargue en aplicativo SECOP II, para ello se registra en la matriz de Contratación el ID emitido por SECOP II, si se observan desviaciones se informa a la líder de Contratacion para tomar las acciones pertinentes. . (Mensualmente)
2)Realizar inducción y/o reinducción a los procesos sobre  el manual de contratación y principios de transparencia. En caso de encontrarse falencias en la evaluación de conocimiento, plantear acciones de mejora. (Anual)
</t>
  </si>
  <si>
    <t xml:space="preserve">1) Base De Datos De Contratos Con ID Emitido Por Secop.
2)Actas y listados de inducción, listados de capacitación, presentaciones e informe de pruebas de conocimiento.
</t>
  </si>
  <si>
    <t xml:space="preserve">1. Número de contratos publicados en el periodo / Número de contratos suscritos en el mismo periodo.
 2. Número de supervisores capacitados / Total de Supervisores convocados. </t>
  </si>
  <si>
    <t>Posibilidad  de que los supervisores acepten dadivas  o sobornos  con el fin de  avalar la entrega de los productos.</t>
  </si>
  <si>
    <t xml:space="preserve">El profesional de apoyo a la Dirección de Contratación, realiza la actualización del Manual de supervisión, formatos,   procesos y procedimientos, socializando de acuerdo a las fechas definidas en acta a los supervisores los temas relacionados con el fin de fortalecer la integridad del rol del supervisor; si se observan desviaciones se definirán acciones inmediatas. 
</t>
  </si>
  <si>
    <t xml:space="preserve">1)Acta de capacitación. </t>
  </si>
  <si>
    <t xml:space="preserve"> 1. . Número de supervisores capacitados / Total de Supervisores.* 100
</t>
  </si>
  <si>
    <t>Posibilidad de adelantar procesos de contratación sin el cumplimiento de los pliegos de condiciones y/o  el lleno de los requisitos legales dentro de los términos establecidos por la norma, en beneficio de un tercero.</t>
  </si>
  <si>
    <t xml:space="preserve">1) Antes de celebrar cualquier contratos de B&amp;S, se debe realizar la aplicabilidad de la lista de chequeo, además de verificar  los soportes de la evaluación jurídica, de experiencia financiera si supera los 100 millones de pesos,  técnica y económica, con el fin de que la información corresponda a los requisitos establecidos,  en caso de que no se cumpla con los criterios mínimos se le debe solicitar subsanación de los documentos faltantes (etapas precontractual, contraactual y poscontractual).
2) Antes de celebrar cualquier contrato del sub proceso de OPS, se debe verificar que la información suministrada por el contratista corresponda y cumpla con los requisitos establecidos en las listas de chequeo.  En caso  de que no se cumpla con los requisitos mínimos no se procede a contratar.
</t>
  </si>
  <si>
    <t xml:space="preserve">1)Lista de chequeo que repose en  la carpeta del proceso.
2)Contratos perfeccionados por el cumplimiento de pliegos de condiciones.
</t>
  </si>
  <si>
    <t>Posibilidad de contar  con recursos que se encuentran  comprometidos, en contratos que ya finalizaron.</t>
  </si>
  <si>
    <t xml:space="preserve">1) El profesional de bases de contratación realiza validación de manera mensual  de los saldos disponibles en los CDPs. En caso de no  contar con saldo suficiente para la proyección este tramitara una solicitud presupuestal.
2) El  profesional de liquidación realiza la validación de los contratos que  finalizaron y los que cuenten  con recursos comprometidos se procederá hacer la liquidación de estos.
</t>
  </si>
  <si>
    <t xml:space="preserve">1) Informe mensual de la ejecución de los CDPs .
2) Informe sobre  reintegros de dinero por liquidación de contratos.
</t>
  </si>
  <si>
    <t>Número de contratos liquidados / Total de contratos sujetos a liquidación * 100</t>
  </si>
  <si>
    <t>Desarrollo Institucional</t>
  </si>
  <si>
    <t>Gestión de Proyectos</t>
  </si>
  <si>
    <t>Incumplir con los convenios celebrados.</t>
  </si>
  <si>
    <t xml:space="preserve">1) Llevar acabo el seguimiento del  cronograma, con el fin de comparar las desviaciones  presentadas durante la ejecución del proyecto. En caso de encontrase desviaciones  implementar acciones de mejora.(Mensual)
2) Cada vez  que se presente desviaciones en la ejecución de proyectos se llevara a Comités operativos del  convenio, para tomar las acciones pertinentes al caso.
</t>
  </si>
  <si>
    <t xml:space="preserve">1) Informe de seguimiento a la ejecución de los convenios.  
2) Actas de comités operativos.
</t>
  </si>
  <si>
    <t>DESARROLLO INSTITUCIONAL
(PROYECTOS)</t>
  </si>
  <si>
    <t xml:space="preserve">Número de informes de ejecución de convenios radicados ante la SDS en el periodo objeto de evaluación/ Total de Informes en el mismo periodo objeto de evaluación * 100  </t>
  </si>
  <si>
    <t>Gestión de Riesgos</t>
  </si>
  <si>
    <t xml:space="preserve">
El profesional de desarrollo institucional asignado realizara reporte mes vencido dentro de los primeros 10 días  del mes siguiente ante la UIAF, de operaciones sospechosas y operaciones en efectivo, previamente se solicita información al área de tesorería y posterior se realiza el reporte en el aplicativo, en caso de que se generen operaciones sospechosas se reportara al oficial de cumplimento. 
</t>
  </si>
  <si>
    <t>1. Soportes del Reporte a la UIAF.</t>
  </si>
  <si>
    <t>DESARROLLO INSTITUCIONAL
(SARLAFT)</t>
  </si>
  <si>
    <t>Número de reportes ROS realizados a la UIAF en el periodo objeto de evaluación / Total de reportes ROS  por realizar *100</t>
  </si>
  <si>
    <t>Incumplimiento a la ley 1474 de 2011 art. 74 debido a la mala planeación y monitoreo del PAAC.</t>
  </si>
  <si>
    <r>
      <t xml:space="preserve">
1) El profesional de Direccionamiento estratégico encargado del monitoreo al PAAC, solicitara a los procesos institucionales las evidencias y seguimiento de acuerdo a las acciones definidas en el Plan de acuerdo a las fechas establecidas en la normatividad, con el fin de verificar y evaluar su respectivo cumplimiento,  en caso de encontrar inconsistencias en la información, será notificado mediante correo electrónico y/o oficio a los líderes correspondientes.
</t>
    </r>
    <r>
      <rPr>
        <sz val="11"/>
        <color rgb="FFFF0000"/>
        <rFont val="Calibri"/>
        <family val="2"/>
        <scheme val="minor"/>
      </rPr>
      <t xml:space="preserve">
</t>
    </r>
    <r>
      <rPr>
        <sz val="11"/>
        <color theme="1"/>
        <rFont val="Calibri"/>
        <family val="2"/>
        <scheme val="minor"/>
      </rPr>
      <t xml:space="preserve">
</t>
    </r>
  </si>
  <si>
    <t>1. Matriz PAAC 2019 con seguimiento.</t>
  </si>
  <si>
    <t>DESARROLLO INSTITUCIONAL 
(GESTION RIESGOS)</t>
  </si>
  <si>
    <t>Número de actividades cumplidas del PAAC en el periodo / Número de actividades programadas del PAAC en le periodo. * 100
(90%)</t>
  </si>
  <si>
    <t>Direccionamiento Estrategico</t>
  </si>
  <si>
    <t xml:space="preserve">Incumplimiento de los objetivos estrategicos de la institución.
</t>
  </si>
  <si>
    <t>1)Él profesional especializado realizara seguimiento de manera trimestral a la matriz de planes operativos anuales y solicitara  soportes a los procesos para medir el porcentaje de cumplimiento. En caso de encontrar desviaciones se iniciaran procesos de mejora.</t>
  </si>
  <si>
    <t>1) Informe de POA.
2) Ficha Indiador PGG.</t>
  </si>
  <si>
    <t>DESARROLLO INSTITUCIONAL
(DIRECCIONAMIENTO)</t>
  </si>
  <si>
    <t>Número de metas del plan operativo anual cumplidas en la vigencia objeto de evaluación / Número de metas del plan operativo anual programadas en la vigencia objeto de evaluación. 
(90%)</t>
  </si>
  <si>
    <t>Gerencia de la Información y TICS</t>
  </si>
  <si>
    <t>Gestion Documental</t>
  </si>
  <si>
    <t>Pérdida o alteración  de la documentación física o digital en las diferentes fases de su ciclo de vida por  Ocultamiento y sustracción de la información con intereses particulares.</t>
  </si>
  <si>
    <t xml:space="preserve">1)Realiza la verificación de la foliación de los tomos y la información reportada en el  formato FUID, antes de aceptar un traslado o realizarlo se registra la información en la Matriz de entrada y salida de documentación. En caso de presentarse alguna desviación no se aceptara el traslado o realizara el envió hasta que corrija las desviaciones.
</t>
  </si>
  <si>
    <t xml:space="preserve">1) Matriz de entrada y salida de documentación.
2. Medición de adherencia en las capacitaciones. </t>
  </si>
  <si>
    <t>GESTION 
DOCUMENTAL</t>
  </si>
  <si>
    <t xml:space="preserve">1 .Unidades documentales prestadas con foliacion/unidades documentales prestadas.
2. Porcentaje de  adherencia mayor al 80% en proceso técnico documental . </t>
  </si>
  <si>
    <t xml:space="preserve">1. Durante el segundo trimestre se recibieron 19 transferencias con 208 unidades documentales con el cumplimiento del 100% del  proceso técnico. e adjunta actas de transferencia de los difernetes procesos de acuerdo al periodo requerido y Matriz de entrada y salida de documentación consolidada a junio 2020
2. Durante el segundo trimestre se realizaron 14 capacitaciones de 67 personas capacitadas con una medición de adherencia del 94%, (34 personas evaluadas /32 con adherencia mayor al 80%). Se adjunta actas de capacitaciones, registro de actas de capacitaciones y tabulación de pretest y postest de las capacitaciones como medición de adherencia en las mismas.  </t>
  </si>
  <si>
    <t>1. 100%
2. 94%
Se adjunta ficha de los indicadores de transferencia y capacitaciones</t>
  </si>
  <si>
    <t xml:space="preserve">Innformación y análisis de la información. </t>
  </si>
  <si>
    <t>Inoportunidad en la entrega de información interna y/o externa</t>
  </si>
  <si>
    <t xml:space="preserve">El profesional de información y análisis institucional de manera trimestral, verifica y actualiza el cronograma de necesidades de información con el fin de dar cumplimiento a la normatividad vigente, en caso de observar alguna desviación se tomaran las acciones correspondientes. </t>
  </si>
  <si>
    <t>1. Matriz de necesidades de inofrmación actualizada.
2) Reportes del envió de la información dentro de los términos.</t>
  </si>
  <si>
    <t>SISTEMAS DE INFORMACION
TICS</t>
  </si>
  <si>
    <t>Nümero de informes obligatorios entregados oportunamente / Total de informes obligatorios * 100</t>
  </si>
  <si>
    <t>Durante el periodo se entregaron la totalidad de los informes de manera oportuna, dicho seguimeitno se evidencia en la matriz adjunta</t>
  </si>
  <si>
    <t>Tecnologia de Informacion y Comunicación en Salud</t>
  </si>
  <si>
    <t>Pérdida de información instittucional fisica o magnetica por causas inherentes a la institucion.</t>
  </si>
  <si>
    <t xml:space="preserve">1) Implementación de la politica de seguridad de la información por parte de la oficina de Gerencia de la Información y TICS, realizando seguimiento trimestral a la implementación de la política de seguridad de la información mediante la aplicabilidad de la politica de seguridad de la información,  tomando las medidas correctivas del caso.   </t>
  </si>
  <si>
    <t xml:space="preserve">1. Medición de la Aplicabilidad de la política de seguridad de la información. </t>
  </si>
  <si>
    <t>Número de controles  de aplicabilidad implementados  en el periodo / Total de controles de aplicabilidad  * 100</t>
  </si>
  <si>
    <t>De 114 Controles se complearon 105 nen la subred integrada de servicios sur ESE. Se adjunta declaración de aplicabilidad de la politica de seguridad de la información</t>
  </si>
  <si>
    <t>Gestión Administrativa</t>
  </si>
  <si>
    <t xml:space="preserve">Gestion de Suministros-Almacén </t>
  </si>
  <si>
    <t xml:space="preserve">Posible detrimento patrimonial por no legalizar e identificar los activos que entren a la entidad. </t>
  </si>
  <si>
    <t xml:space="preserve">Él profesional del subproceso de suministros realiza socialización del procedimiento entrada de bienes diferentes modalidades código GA-SUM-PR-03-V1, al proceso de contratación y supervisores de contrato, aplicando test de conocimiento, de acuerdo a las deviaciones encontradas se definirán acciones correspondientes a retroalimentación. </t>
  </si>
  <si>
    <t>1). Actas de socialización.
2) Test de evaluación.
3). Tabulación de resultados.</t>
  </si>
  <si>
    <t>DIRECCION ADMINISTRATIVA
(SUMINISTROS)</t>
  </si>
  <si>
    <t>Número de supervisores con conocimiento del procedimiento entrada de biens diferentes modalidades en el periodo objeto de evlauación / Total de supervisores *100</t>
  </si>
  <si>
    <t>Se realiza socialización del procedimiento GA-SUM-PR-03-V1 entrada de bienes diferentes modalidades a los colaboradores que han sido supervisores de contratos de bienes en la entidad</t>
  </si>
  <si>
    <t>17/17=100%</t>
  </si>
  <si>
    <t>Activos Fijos</t>
  </si>
  <si>
    <t>Posible detrimento  patrimonial por inadecuado control y manejo de los activos fijos de la organización .</t>
  </si>
  <si>
    <t xml:space="preserve">1.El profesional del subproceso de activos fijos realiza inventarios aleatorios en los periodos comprendidos entre febrero a junio de la vigencia fiscal e inventario final total al término de la misma, con el fin de verificar y cotejar las existencias, de actualizar novedades, responsables, valores y destino final de la propiedad planta y equipo, que permitirá la expedición de paz y salvos a los servidores públicos de conformidad con la demanda y verificación de los activos en el sistema de información. </t>
  </si>
  <si>
    <t>1) Actas de inventarios aleatorios.</t>
  </si>
  <si>
    <t>DIRECCION ADMINISTRATIVA
(INVENTARIOS)</t>
  </si>
  <si>
    <t>Informe final de Inventarios aprobado por comité de inventarios.  (año)</t>
  </si>
  <si>
    <t xml:space="preserve">Para el segundo trimeste del año, se realizó la toma  de inventarios aleatorios durante los tres meses en las diferentes Unidades, con un cumplimiento del 100%, según lo contemplado en la matriz de riesgos. </t>
  </si>
  <si>
    <t>PIGA</t>
  </si>
  <si>
    <t>Sanciones economicas por el Incumplimiento a la resolución 242 de 2014 ,631 de 2015, Resolución 3957 de 2009, Resolución 1164 de 2002</t>
  </si>
  <si>
    <t xml:space="preserve">1)Él profesional especializado realiza seguimiento a la Matriz PIGA  de manera trimestral . En caso de encontrar desviaciones se iniciaran las acciones correctivas para el cumplimiento del PIGA.
2)Él profesional especializado realiza el seguimiento del control de vertimientos de las unidades de la entidad teniendo  en cuenta los exigido por la norma vigente. En caso de encontrar desviaciones se informa al jefe directo y implementan acciones correctiva correspondientes. 
</t>
  </si>
  <si>
    <t>1) Matriz de PIGA.
2) Resultados de caracterizaciones de vertimientos.</t>
  </si>
  <si>
    <t>GESTION AMBIENTAL</t>
  </si>
  <si>
    <t>1. Porcentaje de cumplimiento del Plan de acción PIGA.
2: Cumplimiento de parámetros fisicoquímicos (Parámetros fisicoquímicos cumplidos según caracterización y análisis / Parámetros fisicoquímicos exigidos por la normatividd ambiental vigente)</t>
  </si>
  <si>
    <t xml:space="preserve">1. Se verifica el cumplimiento de las actividades del Plan Institucional de Gestion Ambiental, evidenciado un cumplimiento del 100%,  sin embargo se  ajusta cronograma debido a  las restricciones derivadas de la contingencia por COVID-19 para en el  segundo semestre  como los son , campaña de uso eficiente del agua, celebracion de la hora del planeta, capacitacion de las 3R, y capacitan en compra publicas.
2. Para el primer semestre se realizaron  caracterizacion de vertimientos a 11 unidades correspondiente a 297 parametros fisicoquimicos de los cuales se tuvo incumplimiento de 8 parametros, lo cual  genera un cumplimiento del 97% , teniendo en cuenta lo anterior  se va establecer un plan acciones correctivas para el segundo semestre de la vigencia </t>
  </si>
  <si>
    <t>1. 100%
2. 97%</t>
  </si>
  <si>
    <t>Tecnología biomédica</t>
  </si>
  <si>
    <t>Afectación en la prestación de servicios de salud asociado  al mal funcionamiento de equipos biomédicos.</t>
  </si>
  <si>
    <t xml:space="preserve">
El equipo de tecnología biomédica, elabora el plan de mantenimiento preventivo de equipos biomédicos con su respectivo cronograma, mensualmente se realiza seguimiento a la ejecución y cumplimiento del plan, corroborando los reportes de servicio técnico, de acuerdo a los resultados obtenidos se informa a la dirección administrativa para la toma de decisiones. 
</t>
  </si>
  <si>
    <t>1)Plan de trabajo de mantenimiento preventivo.
2) Reportes de mantenimiento.
3)Eventos adversos asociado a tecnologia biomedica.</t>
  </si>
  <si>
    <t>DIRECCION ADMINISTRATIVA
(TECNOLOGIA BIOMEDICA)</t>
  </si>
  <si>
    <t>Número de actividades de mantenimiento preventivo de equipo biomédicos realizadas en el periodo  / Total de actividades de mantenimiento preventivo en equipo biomédicos programadas en el periodo * 100</t>
  </si>
  <si>
    <t>1. Se cuenta con un plan de mantenimiento preventivo para los equipos biomédicos
2. Durante el primer semestre del año 2020 se programaron 4338 mantenimientos preventivos, de los cuales se ejecutaron un total de 3896 mantenimientos por medio de las empresas contratadas para tal fin, en donde se cuentan con los reportes de servicio.
3. Se adjunta matriz de seguimiento de eventos de tecno vigilancia, en donde se hace el seguimiento a los sucesos relacionados con Tecnología Biomédica,  dentro de los que se encuentran incidentes adversos no serios ( 29), Eventos adversos no serios ( 2) y Eventos Adversos serios (1), para un total de 32 reportes</t>
  </si>
  <si>
    <t>Mantenimiento</t>
  </si>
  <si>
    <t>Posibilidad de ocasionar un accidente al usuario y/o colaborador.</t>
  </si>
  <si>
    <t>1) Cada vez que se presente un  solicitud o se notifique una falla a través de la  mesa de ayuda por el estado de la infraestructura o inmobiliario se realiza la  asignación al profesional y/o técnico según sea la necesidad reportada para dar respuesta.</t>
  </si>
  <si>
    <t>1) Reporte de mantenimiento. (mesa de ayuda)</t>
  </si>
  <si>
    <t>DIRECCION ADMINISTRATIVA
(MANTENIMIENTO)</t>
  </si>
  <si>
    <t>Número de actividades de mantenimiento preventivo de Infraestructura realizadas en el periodo / Total de actividades de mantenimiento preventivo en infraestructura programadas en el periodo *  100</t>
  </si>
  <si>
    <t xml:space="preserve">1. Se cuenta con un plan de mantenimiento preventivo de equipo industrial y hospitalario.
2. Durante el pirmer semestre semestre del 2020 se programaron 1701 mantenimientos preventivos, de los cuales se ejecutaron  1578. se adjunta ficha de seguimiento del indicador e informes de seguimiento.
</t>
  </si>
  <si>
    <t>Activos fijos</t>
  </si>
  <si>
    <t>Uso del poder para incubrir la perdida de activos fijos en beneficio de un tercero o propio.</t>
  </si>
  <si>
    <t>1) Actas de inventarios aleatorios.
2. Informe de inventario  final  de activos fijos.</t>
  </si>
  <si>
    <t>DIRECCION ADMINISTRATIVA
(INVENTARIOS)</t>
  </si>
  <si>
    <t xml:space="preserve">Para el segundo trimestre del año, se realizó la toma  de inventarios aleatorios durante los tres meses en las diferentes Unidades, con un cumplimiento del 100%, según lo contemplado en la matriz de riesgos. </t>
  </si>
  <si>
    <t>Gestión de Talento Humano</t>
  </si>
  <si>
    <t>Permanencia Laboral</t>
  </si>
  <si>
    <t>Incumplir con la implementación de la SSGT</t>
  </si>
  <si>
    <t xml:space="preserve">1) Él profesional del subproceso de permanencia, realizara seguimiento trimestral al Plan de acción de Seguridad y Salud en el Trabajo, verificando el cumplimiento de las acciones definidas en el mismo. en caso de encontrar desviaciones se informara al responsable de la dirección para toma de decisiones. </t>
  </si>
  <si>
    <t xml:space="preserve">
1. Informe Trimestral  SST</t>
  </si>
  <si>
    <t>DIRECCION TALENTO HUMANO
(SEGURIDAD Y SALUD EN EL TRABAJO)</t>
  </si>
  <si>
    <t>4 Inofmres al año del Plan de accion de SST</t>
  </si>
  <si>
    <t xml:space="preserve">El cumplimiento del plan de trabajo hasta el primer trimestre de 2020, en el marco de la pandemia por COVID-19 se modifica el plan de trabajo, por retiro unilateral  de personal de ARL y  focalización de las acciones al  manejo de la e implementación de nuevas acciones por equipo SST ( 3 profesionales). alcanzando 65%al cumplimiento de lo proyectado. </t>
  </si>
  <si>
    <t>Error en el proceso de  liquidación de nomina.</t>
  </si>
  <si>
    <t xml:space="preserve">1) Él profesional  de nómina se encarga de verificar y  validar  la información  suministrada por el  aplicativo con ayuda de una matriz de Excel.  En caso de evidenciar errores se solicita corrección a través de las mesas de ayuda de sistemas información TIC. 
</t>
  </si>
  <si>
    <t>1. Soportes enviado a mesas de ayuda. 
2. Oficios de revisión y actualización del software de nómina a ssitemas de información. 
3. Matriz de verificación de factores salariales y prestacionales puntuales que requieren ser controlados.</t>
  </si>
  <si>
    <t>DIRECCION TALENTO HUMANDO
(NOMINA)</t>
  </si>
  <si>
    <t>Número de errores reportados TICS / Total de errores observados en el aplicativo * 100</t>
  </si>
  <si>
    <r>
      <t xml:space="preserve">En el Programa de Nomina que se maneja en el Sofware de Dinamica se vienen presentando una serie de inconsistencias como son:                                                                     * </t>
    </r>
    <r>
      <rPr>
        <b/>
        <sz val="11"/>
        <rFont val="Calibri"/>
        <family val="2"/>
        <scheme val="minor"/>
      </rPr>
      <t>INCAPACIDADES</t>
    </r>
    <r>
      <rPr>
        <sz val="11"/>
        <rFont val="Calibri"/>
        <family val="2"/>
        <scheme val="minor"/>
      </rPr>
      <t xml:space="preserve">: Se ha enviado mesas de ayuda debido a que el programa no liquida bien las incapacidades que se registran, frente a esta inconsistencia sistema ha venido revisando y corrigiendo cada mes los errores que se presentan en el aplicativo , haciendo aclaracion que los errores aun no han sido subsanados definitivamente.           * </t>
    </r>
    <r>
      <rPr>
        <b/>
        <sz val="11"/>
        <rFont val="Calibri"/>
        <family val="2"/>
        <scheme val="minor"/>
      </rPr>
      <t>PRIMA DE VACACIONES:</t>
    </r>
    <r>
      <rPr>
        <sz val="11"/>
        <rFont val="Calibri"/>
        <family val="2"/>
        <scheme val="minor"/>
      </rPr>
      <t xml:space="preserve"> Se sigue presentando inconsistencias en la liquidacion , para lo cual se envian mesas de ayuda y sistemas revisa y corrige , pero no se arregla la inconsistencia definitivamente.                                                                                                            * </t>
    </r>
    <r>
      <rPr>
        <b/>
        <sz val="11"/>
        <rFont val="Calibri"/>
        <family val="2"/>
        <scheme val="minor"/>
      </rPr>
      <t>SEGURIDAD SOCIAL</t>
    </r>
    <r>
      <rPr>
        <sz val="11"/>
        <rFont val="Calibri"/>
        <family val="2"/>
        <scheme val="minor"/>
      </rPr>
      <t xml:space="preserve">: El sistema no arroja el archivo plano cuando las personas salen a diafrutar vacacones , se hizo mesa de trabajo donde se planteo el problema y se quedo de realizar otra mesa de trabajo para dar solucion definitiva.                                                   * </t>
    </r>
    <r>
      <rPr>
        <b/>
        <sz val="11"/>
        <rFont val="Calibri"/>
        <family val="2"/>
        <scheme val="minor"/>
      </rPr>
      <t>PRESTACIONES SOCIALES</t>
    </r>
    <r>
      <rPr>
        <sz val="11"/>
        <rFont val="Calibri"/>
        <family val="2"/>
        <scheme val="minor"/>
      </rPr>
      <t xml:space="preserve"> : Prima de Semestral y Prima de Navidad al realizar la liquidacion en excel para verificar la liquidacion del sistemas se presentan diferencias para lo cual sistemas corrige los errores , pero los errores siguen cada vez que seliqudan esas prestaciones</t>
    </r>
  </si>
  <si>
    <t>Ingreso Laboral</t>
  </si>
  <si>
    <t>Vincular personal sin el debido diligenciamiento del formulario único SARLAFT.</t>
  </si>
  <si>
    <t xml:space="preserve">Solicitar y verificar el diligenciamiento del formato único de SARLAFT al personal que se vincula a la planta de personal de la subred sur. En caso de encontrarse alguna coincidencia escalar la información a gestión de riesgos.
</t>
  </si>
  <si>
    <t xml:space="preserve">1) Formulario único de conocimiento perosnas naturales / juridicas SARLAFT, que reposa en  llos expedientes laborales.
</t>
  </si>
  <si>
    <t>DIRECCION TALENTO HUMANO
(NOMINA)</t>
  </si>
  <si>
    <t xml:space="preserve">Número de funcionaros con diligenciamiento del formulario / total de funcionarios que ingresaron en el  periodo objeto de evaluación. </t>
  </si>
  <si>
    <t>Durante la vigencia de Junio de 2019 a diciembre de 2019 ingresaron 43 funcionarios y para la vigencia enero a junio de 2020 ingresaron  55; lo que da  un total de 98 funcionarios que dan cumplimiento del 100% del diligenciam iento del Formulario Unico de Conocimiento de personas Naturales y Juridicas ( SARLAFT) evidenciable en los expedientes laborales.</t>
  </si>
  <si>
    <t>Gestión Financiera</t>
  </si>
  <si>
    <t>Gestión de Gastos</t>
  </si>
  <si>
    <t>Discontinuidad en la prestación de servicios de salud.</t>
  </si>
  <si>
    <t xml:space="preserve">1) El profesional del proceso Financiero realiza de forma periodicas  seguimiento al indicador de Equilibrio Presupuestal, de acuerdo  a los resultados se  informa a la Dirección financiera con el fin de tomar acciones pertinentes
</t>
  </si>
  <si>
    <t>1) Ficha de Equilibrio Presupuestal</t>
  </si>
  <si>
    <t>DIRECCION FINANCIERA</t>
  </si>
  <si>
    <t>Valor de la ejecución de ingresos totales recaudados en la vigencia objeto de evaluación (incluye el valor recaudado de cxc de vigencias anteriores) / valor de la ejecución de gastos comprometidos en la vigencia objeto de evaluación (incluye el valor comprometido de vigencias anteriores)</t>
  </si>
  <si>
    <t>Gestión de Ingresos</t>
  </si>
  <si>
    <t>Incumplir con las obligaciónes adquiridas.</t>
  </si>
  <si>
    <t xml:space="preserve">*1) El profesional del proceso Financiero realiza de formasemestral  seguimiento  al indicador de la  Evolución del gasto por Unidad de Valor Relativo producida UVR  de acuerdo  a los resultados de informa a la Dirección financiera con el fin de tomar acciones pertinentes.
</t>
  </si>
  <si>
    <t xml:space="preserve">*Ficha de la Evolución del gasto por Unidad de Valor Relativo producida  UVR semestralmente.
</t>
  </si>
  <si>
    <t>((Gasto de funcionamiento y operación comercial y de prestación de servicios comprometido en el año objeto de la evaluación sin incluir cuentas por pagar / Número de UVR producidas en la vigencia) / (Gasto funcionamiento y operación comercial y de prestación de servicios comprometido en la vigencia anterior en valores constantes del año objeto de evaluación sin incluir cuentas por pagar / Numero UVR producidas en la vigencia anterior))</t>
  </si>
  <si>
    <t>Incumplimiento de los reportes solicitados ante la UIAF</t>
  </si>
  <si>
    <t xml:space="preserve">*Seguimiento al respectivo diligenciamiento del formulario de la circular 009 de 2016 (formulario de pagos) en los tiempos establecidos.
*Seguimiento al correo electronico enviado al area de Gestión del Riesgo y el Reporte de recibos caja mensual.
</t>
  </si>
  <si>
    <t xml:space="preserve">
1)Formato diligenciado de la circular 009 de 2016 y su respectivo por correo electronico del area que consolida.
2) Correo enviado gestión de riesgos.</t>
  </si>
  <si>
    <t>Numero de Informes presentados en el periodo / Total de informes programados en el periodo</t>
  </si>
  <si>
    <t>Disponer de información financiera  no fidedigna por omisión en búsqueda de un beneficio a un tercero.</t>
  </si>
  <si>
    <t xml:space="preserve">1. Se verifica  la información mediante el proceso de conciliación entre áreas, determinando la coincidencia de los saldos y movimientos contables, antes y después de la realización de afectaciones contables de acuerdo al procedimiento recepción y conciliación mensual de información con áreas generadoras GF- GGA-CON-PR-01 V2,  En caso de que se identifiquen información que se salga  del estándar de operaciones normales  se deberán analizar y definir acciones de mejora.
</t>
  </si>
  <si>
    <t xml:space="preserve">Conciliaciones Contables </t>
  </si>
  <si>
    <t xml:space="preserve">Número de conciliaciones realizadas en el periodo objeto de evaluación / Total de conciliaciones programadas en el mismo periodo. </t>
  </si>
  <si>
    <t>Favorecimiento a proveedores o contratistas en priorización en giro de las cuentas por pagar con el objetivo de obtener algún beneficio personal.</t>
  </si>
  <si>
    <t>1) Verificación por parte del técnico de central de cuentas de los soportes  solicitados en  el documento  GF-GGA-TES-PR-08 V2  y elaboración  del comprobante de egresos por parte del área de tesorería,  para la  revisión de los subprocesos de Presupuesto, Contabilidad, Dirección financiera y Subgerencia corporativa. En caso de presentarse alguna desviación y/o inconsistencia se inicia de nuevo el proceso.</t>
  </si>
  <si>
    <t xml:space="preserve">1) Soporte de pagos de proveedores. 
2) Matriz de Giros. </t>
  </si>
  <si>
    <t>(Saldo de Cuentas por pagar al corte del mes inmediantamente anterior + Facturas recibidas en el mes ) -  (Giros realizados en el mes)</t>
  </si>
  <si>
    <t>Pérdida de recursos financieros por la manipulación de cuentas y/o facturas de servicios de salud prestados, o copagos por interés personal.</t>
  </si>
  <si>
    <t xml:space="preserve">1) Se realiza de manera continua capacitaciones a los contratistas y colaboradores, según las debilidades  detectadas  en los seguimientos periódicos realizados por parte del líder asignado..
2) Se realiza de manera continua arqueo de caja para verificar  que las transacciones correspondan en  un momento determinado. En caso de presentarsen desviaciones comenzar investigaciones.
</t>
  </si>
  <si>
    <t xml:space="preserve">1) Actas de capacitaciónes. 
2) Soportes de arqueos. </t>
  </si>
  <si>
    <t xml:space="preserve">Número de arqueos realizados a los puntos de facturación / Total de arqueo programados. 
Minimo 3 arqueos en el mes. </t>
  </si>
  <si>
    <t>Recibir Sobornos por aceptación de Glosa a favor de las entidades Responsables de Pago.</t>
  </si>
  <si>
    <t xml:space="preserve">
1) Él apoyo líder  de cartera y  glosas realiza verificación de  la Matriz de control de seguimiento  y trazabilidad de glosas y devoluciones, para verificar la aceptación de  estas y realizar informe sobre las mismas,  La aceptación de glosas debe generar una resposabilidad la cual debe der notificadas a las areas. 
</t>
  </si>
  <si>
    <t xml:space="preserve">1) Informe de aceptación de glosas.
</t>
  </si>
  <si>
    <t>Valor aceptado en conciliación del periodo objeto de evaluación / Valor conciliado en el mismo periodo  * 100</t>
  </si>
  <si>
    <t>Gestión Juridica</t>
  </si>
  <si>
    <t>Defensa Judicial</t>
  </si>
  <si>
    <t>Vencimiento de términos según la  normatividad vigente para cada asunto en particular (tutelas, derechos de petición, investigaciones administrativas, cobro coactivo, procesos judiciales, pago de sentencias.)</t>
  </si>
  <si>
    <t>Cada profesional dependiente de las actividades que cada uno realiza, ejerce su propio control manual y digital mediante el conteo de días en el calendario y, a través de matrices de seguimiento diseñadas  en Excel, lo cual permite dar cumplimiento a los requerimientos  por medio de la supervisión del vencimiento de términos.</t>
  </si>
  <si>
    <t xml:space="preserve">Matriz de seguimiento de tutelas. </t>
  </si>
  <si>
    <t>JURIDICA</t>
  </si>
  <si>
    <t>Oportunidad en Términos de respuesta de tutelas (numero de tutela con respuesta en termino normativos / total de tutelas recibidas en el periodo).</t>
  </si>
  <si>
    <t>LAS ACCIONES PARA QUE SE RESPONDAN LAS TUTELAS DENTRO DEL TERMINO ES LLEVAR EL CONTROL Y SEGUIMIENTO A LAS NOTIFICACIONES QUE INGRESEN AL CORREO, SOLICITAR DENTRO DEL TÉRMINO A LAS ÁREAS COMPETENTES PARA QUE SUMINISTREN LA INFORMACIÓN QUE SIRVA DE INSUMO Y SOPORTE A LA CONTESTACIÓN, DAR RESPUESTA Y GARANTIZAR LA ENTREGA AL DESPACHO. 
DE LAS 137 TUTELAS NOTIFICADAS LAS 137 FUERON CONTESTADAS DENTRO DEL TÉRMINO ESTABLECIDO POR CADA JUZGADO.</t>
  </si>
  <si>
    <t>Configuración de demandas por contratos realidad y/o  inadecuados procedimientos medicos.</t>
  </si>
  <si>
    <t>* Hacer seguimiento a las estrategias propuestas en las políticas de defensa de prevención del daño dentro de los cuales está las solicitudes realizadas a la Dirección de Contratación y a las otras Subredes, con la finalidad de intervenir las vigencias contractuales de los colaboradores que presenten demandas por contrato realidad.
* Requerir a la Subgerencia de Prestación de Servicios de Salud comité ad hoc, para determinar la posible existencia de la falla en el servicio. 
* Se requiere auditoria médica a la oficina de Calidad, con el fin de suministrar la copia íntegra de la historia clínica.</t>
  </si>
  <si>
    <t>1) Informe sobre la terminación de contratos.
2) Requerimientos internos y externos</t>
  </si>
  <si>
    <t xml:space="preserve">Configuracion demandas por contratos realidad "notificadas en la vigencia"
Número de demandas iniciadas en contra de la entidad por contrato realidad, falla en la prestación del servicio / Total de demandas radicadas a la entidad. </t>
  </si>
  <si>
    <t xml:space="preserve">DURANTE EL 1ER SEMESTRE DEL AÑO LA SUBRED SUR E.S.E FUE NOTIFICADA DE 95 PROCESOS DE LOS CUALES 93 SON CONFORMADOS POR CONTRATO REALIDAD Y FALLAS EN LA PRESTACIÓN DEL SERVICIO, TODOS PERTENECIENTES AL PRIMER TRIMESTRE DEL AÑO EN MENCIÓN. POR EL TEMA DE CUARENTENA SE SUSPENDIERON TÉRMINOS PROCESALES POR TANTO EN EL SEGUNDO TRIMESTRE NO HUBO NOTIFICACIÓN DE PROCESOS.
A CONTINUACIÓN, SE DESCRIBE LA RELACIÓN SEGÚN LOS SUBPROCESOS QUE MANEJA LA OFICINA JURÍDICA:
PROCESOS - CONTRATO REALIDAD: 91
PROCESOS - FALLA EN LA PRESTACIÓN DEL SERVICIO: 2
TOTAL DE PROCESOS NOTIFICADOS: 95
</t>
  </si>
  <si>
    <t>1) Él profesional de jurídica encargado del cobro coactivo  de la cartera, antes de recibir los documentos realiza una verificación  de estos con el fin de que  cumplan los requisitos establecidos. En caso de  no contar con los requisitos mínimos  los documentos son devueltos a facturación para su subsanación.</t>
  </si>
  <si>
    <t xml:space="preserve">1) Lista de chequeo de requisitos mínimos.
2) Matriz de seguimiento  cobro coactivo.
</t>
  </si>
  <si>
    <t>Cartera remitida vs. Procesos aperturados.</t>
  </si>
  <si>
    <t>COBRO COACTIVO: SE HAN APERTURADO LOS PROCESOS REMITIOS PREVIA VERIFICACIÓN DE REQUISITOS Y SE CONTINUA CON LAS ACTUACIONES PROCESALES EN LOS APERTURADOS EN  VIGENCIAS ANTERIORES, DANDO COMO RESULTADO UN TOTAL DE PROCESOS COACTIVOS DE 42 PROCESOS POR LA SUMA DE $ 21.782.230.382, TAL COMO SE SUSTENTA CON LA  MATRIZ ADJUNTA CON  CORTE A JUNIO  DE 2020
DADO QUE SE HA APERTURADO EL COBRO DE LA TOTALIDAD DE LA CARTERA REMITIDA EL RESULTADO DEL INDICADOR ES DEL 100%</t>
  </si>
  <si>
    <t>Mejoramiento Institucional</t>
  </si>
  <si>
    <t>Control Documental</t>
  </si>
  <si>
    <t>Debilidades en los procesos y procedimientos institucionales.</t>
  </si>
  <si>
    <t>1) Él  profesional de Control Documental una vez al año solicita el envió de  los formatos con los  que cuenta cada uno de los procesos, para verificar que estos se encuentren  codificados y en la intranet. En caso de que no se encuentren  se solicita el diligenciamiento del formato de  necesidades documental para proceder a codificarlos.</t>
  </si>
  <si>
    <t xml:space="preserve">1) Correos enviado por parte de Control Documental.
2) Documentos solicitados
</t>
  </si>
  <si>
    <t>GESTION DOCUMENTAL</t>
  </si>
  <si>
    <t>Número de documentos priorizados normalizados   / Total de documentos priorizados por la subred sur  para la vigencia * 100</t>
  </si>
  <si>
    <t>Programa De Prevención Seguimiento Y Control De Las Infecciones Asociadas Al Cuidado De La Salud.</t>
  </si>
  <si>
    <t>Identificar de manera tardia las alertas epidemiologicas.</t>
  </si>
  <si>
    <t>1) Él profesional  especializado mensual mente solicita reportes a laboratorio y realiza una auditoria a las historias clínicas, para  verificar el comportamiento de las infecciones. En caso de encontrar  variaciones se procederá a informar y realizar acciones de mejora necesarias.</t>
  </si>
  <si>
    <t xml:space="preserve">1) Informe de infección.
2) Soportes  de laboratorio y seguimiento de historias clínicas
</t>
  </si>
  <si>
    <t>MEJORAMIENTO CONTINUO
(CALIDAD)</t>
  </si>
  <si>
    <t>Número de infecciones asociadas a la atención en salud / Total de egresos Hospitalarios  * 100%</t>
  </si>
  <si>
    <t>Seguridad del Paciente</t>
  </si>
  <si>
    <t>Fuga de pacientes hospitalizados</t>
  </si>
  <si>
    <t xml:space="preserve">De manera trimestral se monitorean las herramientas y eventos adversos relacionados con fugas de paciente de ruralidad y las USS urbanas, se realizan análisis de caso y se reportan a los responsables de los servicios con el fin de tomar las acciones correctivas. </t>
  </si>
  <si>
    <t>1) Reporte eventos adversos fuga de pacientes.</t>
  </si>
  <si>
    <t xml:space="preserve">MEJORAMIENTO CONTINUO
(CALIDAD)
</t>
  </si>
  <si>
    <t>Número de sucesos anlizados inherentes a fuga de pacientes/ Total de sucesos reportados por fuga de pacientes * 100%</t>
  </si>
  <si>
    <t>Habilitación</t>
  </si>
  <si>
    <t xml:space="preserve">Prestar servicios de salud que no se encuentren registrados en el  REPS
</t>
  </si>
  <si>
    <t>1) Él  profesional especializado de habilitación anualmente  solicita a la Subgerencia de Prestación de Servicios   de  Salud un informe de los servicios que se están prestando en las USS de la entidad para verificar que los servicios que se presenten se encuentren reportados en el REPS. En caso de que estos no se encuentren reportados se deberá realizar la gestión.</t>
  </si>
  <si>
    <t>1) Informe solicitado a la Subgerencia de Servicios y REPS</t>
  </si>
  <si>
    <t>Numero de unidades visitadas   / Total de unidades habilitadas</t>
  </si>
  <si>
    <t xml:space="preserve">Ocurrencia y/o repticion de eventos adversos en los cuales el paciente pueda verse afectado. 
</t>
  </si>
  <si>
    <t>1) El profesional del sub proceso de seguridad del paciente realiza una verificación continua del aplicativo para el registro de eventos adversos y los reportes realizados por los servicios, en donde investiga la incidencia del evento adverso y se levanta actas de reuniones de mesas de trabajo y planes de mejora.</t>
  </si>
  <si>
    <t>1) Acta de mesa de trabajo y mesa de trabajo.</t>
  </si>
  <si>
    <t>Número de Eventos Adversos gestionados correspondientes al proceso  /  Total de Eventos Adversos reportados correspondientes al proceso</t>
  </si>
  <si>
    <t>Participación Comunitaria y Servicio al Ciudadano</t>
  </si>
  <si>
    <t>Recibir dadivas en beneficio propio o de un tercero favoreciendo la consecución de un trámite o un servicio sin el cumplimiento de requisitos.</t>
  </si>
  <si>
    <t>1. En el área de servicio al ciudadano, diariamente se recepcionan tramites, peticiones quejas, reclamos, sugerencias, derechos de petición y felicitaciones, de acuerdo a su clasificación y en caso de identificar PQRS relacionadas a solicitudes o recibimientos de dadivas para la gestión de trámites, se procederá a notificar a Control Interno Disciplinario con el fin de realizar las investigaciones pertinentes y acciones de mejora a que dé lugar de acuerdo al procedimiento Trámite de PQRS PS-SC-PQRS-PR-01 V7.</t>
  </si>
  <si>
    <t xml:space="preserve">
1. Matriz trimestral de control de PQRS. “ Bogotá te Escucha”
2. Si se materializa el riesgo; Notificaciones electrónicas a líder. 
3. Informe de PQRS Semestral. 
4. Actualización del procedimiento Recepción, Tramite y cierre de PQRS, incluyendo ítem donde identifique el actuar con posibles actos de corrupción.  
</t>
  </si>
  <si>
    <t>PARTICIPACION COMUNITARIA Y SERVICIO AL CIUDADANO</t>
  </si>
  <si>
    <t>Número de PQRS notificados por recibimiento de dadivas en la consecución de trámites o servicio / Total de PQRS recibidas * 100</t>
  </si>
  <si>
    <t xml:space="preserve">
Usuario desorientado o desinformado por  causas inherentes a la institucion</t>
  </si>
  <si>
    <t>El profesional de participación comunitaria y servicio al ciudadano realiza capacitaciones de fortalecimiento de competencias al trabajador social e informador, en temas trasversales del manual de servicio al ciudadano actualizado, humanización y comunicaciones, aplicando test para evaluar el conocimiento antes y después de la capacitación, de acuerdo a los resultados se toman acciones correctivas.  
El profesional de participación realiza revisión  y analisis de la matriz de  PQRS, según su clasificación y tipologia, posterior a ello se evia al lider el reporte de las quejas por desorientación con el fin de tomr acciones correctivas correspondientes al caso.</t>
  </si>
  <si>
    <t xml:space="preserve">1) Listados de asistencia y actas.
2) Matriz de PQRS. </t>
  </si>
  <si>
    <t>% reclamos de usuarios por desinformacion institucional  (semestrall)</t>
  </si>
  <si>
    <t>Sanciones dicipllinrias por demoras en la respuesta a requerimientos, peticiones, quejas  o reclamos  interpuesto por el usuario</t>
  </si>
  <si>
    <t xml:space="preserve">1) Cada vez que ingresa una PQRS el  técnico quien clasifica  según  tipología e ingresa en  el  aplicativo ORFEO y al  SDQS “Bogotá te escucha”, Posterior a ello es  enviada a las área responsables de dar respuesta,  se verifica los tiempos de respuesta a través de una matriz semaforizada en el aplicativo Bogotá te escucha de manera diaria. Si se generan alertas se generan acciones inmediatas para dar respuesta en los términos de ley. </t>
  </si>
  <si>
    <t xml:space="preserve">1)Seguimiento  de cumplimiento de respuesta de PQRS.
</t>
  </si>
  <si>
    <t>Oportunidad en la respuesta a PQRS (total de PQRS con respuesta oportuna  según normativa vigente/ total PQRS recepcionadas en el periodo)</t>
  </si>
  <si>
    <t>Procesos Misional</t>
  </si>
  <si>
    <t>Subgerencia de Servicios de Salud</t>
  </si>
  <si>
    <t>Ineficiencia en la atencion sanitaria a los pacientes.</t>
  </si>
  <si>
    <t xml:space="preserve">1) El equipo de la subgrencia de servicios asistenciales se encarga  de consolidar la información de las evaluación de las Guías Clínicas de manera semestral, para verificar  el nivel de conocimiento . En caso de que el resultado de las evaluaciones de las guías  sea inferior a 70 se iniciara  acciones de mejora.
2) Revisión de Historias clinicas en auditorias médicas definidas en el cronograma. </t>
  </si>
  <si>
    <t>1) Informe de resultados de la evaluación de las guías clínicas por servicio.</t>
  </si>
  <si>
    <t>SUBGERENCIA DE PRESTACION DE SERVICIOS DE SALUD
MEJORAMIENTO CONTINUO
(CALIDAD)</t>
  </si>
  <si>
    <t xml:space="preserve">Porcentaje de Iadopción e implemntación de las  Guías de Prácticas Clínicas. </t>
  </si>
  <si>
    <t>Gestión del Cuidado Integral en Urgencias</t>
  </si>
  <si>
    <t xml:space="preserve">Inoportunidad en la
atención del servicio de
urgencias.
</t>
  </si>
  <si>
    <t xml:space="preserve">Los coordinadores de servicio de urgencias  y profesionales de enlace de las UMHES, diariamente a través de la ronda administrativa y de seguridad, realizan monitoreo y seguimiento al servicio, tomando acciones correctivas y preventivas para dar cumplimiento a la oportunidad de la atención en el servicio de urgencias. </t>
  </si>
  <si>
    <t>1. Ficha de indicador oportunidad de Triage II y III.</t>
  </si>
  <si>
    <t>DIRECCION DE  URGENCIAS</t>
  </si>
  <si>
    <t>Oportnidad de Triage II y III.
Triage II = 30 Minutos
Triage III = Menor 180 minutos</t>
  </si>
  <si>
    <t>Desde la direccion de urgencias ,adicional al seguimeinto diario ,mensualmente se revisan tiempos de atencion de triage y se toman las medidas de acuerdo a lo encontrado,.
Se ha observado que tanto el tiempod e atencion de tirage I como III se mantienen por debajo del estandar, lo cual evidencia que los controles son efectivos.</t>
  </si>
  <si>
    <t>Gestión Integral del Cuidado Integral en Servicios Hospitalarios</t>
  </si>
  <si>
    <t>Sobreocupación del  servicio de salud.</t>
  </si>
  <si>
    <t>1) Él  apoyo profesional de la dirección de hospitalaria una vez al mes verificara  los indicadores del porcentaje ocupacional, rotación de camas y el promedio de días de estancia.</t>
  </si>
  <si>
    <t>1) Informe de resultados de la evaluación de las guías clínicas por servicio.
2) Fichas Técnicas de indicadores.</t>
  </si>
  <si>
    <t>DIRECCION HOSPITALARIA</t>
  </si>
  <si>
    <t>Promedio Porcentaje ocupacional ( Promedio día de estancia - Giro cama )</t>
  </si>
  <si>
    <r>
      <t xml:space="preserve">Para el  II  trimestre del  año 2020 se obtuvo como resultado una buena eficiencia tecnica hospitalaria considerando que el porcentaje ocupacional fue de 85,4%, el Giro cama de 5,1 y Promedio dia estancia de 4.                                                                                                                                   </t>
    </r>
    <r>
      <rPr>
        <sz val="12"/>
        <color rgb="FFFF0000"/>
        <rFont val="Arial"/>
        <family val="2"/>
      </rPr>
      <t xml:space="preserve">  Al comparar  los resultados ocn las metas establecidas se cumple en un 100%.   </t>
    </r>
    <r>
      <rPr>
        <sz val="12"/>
        <rFont val="Arial"/>
        <family val="2"/>
      </rPr>
      <t xml:space="preserve">                                                                                                                                                Las estrategias que incidieron en los resulltados generales fueron: La revista medico administrativa  por especialidades, la gestion de camas, la gestion de pendientes de los pacientes, el contar con vehiculo para transporte de especialistas, el Programa de Atencion domiciliaria.                                                                                                                                                                            De manera mensual se analizan los resultados de indicadores de eficiencia tecnica: general y por servicios: Gineco, pediatria, Cuidado intensivo e intermedio, medicina interna, quirurgicos, salud mental, medicina general; se evidencia en las presentaciones de junta directiva ( entregada por la oficina de gestion de la informacion).                                                                                           Soportes:    Ficha Técnica % Ocupacional -- Indicadores Hospit II Trimestre vig 2020 -  Indicadores Hospit por especialidad II Trimestre 2020  ( Entregados por Gestión de la Información )                                                                                                                                                                               - Analisis % Ocupacional (Direccción Hospitalarios ) </t>
    </r>
  </si>
  <si>
    <t xml:space="preserve">Inoportunidad en la
Programación de cirugías 
</t>
  </si>
  <si>
    <t>1) Se realiza por parte del  técnico de hospitalización seguimiento a los pacientes para verificar  y explicar el  proceso de cirugía.</t>
  </si>
  <si>
    <t>1)Matriz donde se registra la llamadas realizadas a los pacientes para el proceso de cirugia.</t>
  </si>
  <si>
    <t>Promedio Oportunidad global de  Cirugía de la subred sur. .</t>
  </si>
  <si>
    <t>Se revisó información del segundo semestre de 2019 y primer semestre de 2020.
1- INOPORTUNIDAD EN LA PROGRAMACIÓN DE CIRUGÍA:
Se revisa la oportunidad global mensual de programación de cirugía la cual da para el período mencionado un promedio de 7,7 días lo cual es inferior a 10 días estandar establecido por Plan Anual Operativo .  N o se materializó el riesgo.
Soportes:    Abril Oportunidad Cirugía -  Mayo Base Oportunidad  - Junio Ficha Técnica Cancelación   * Oportunidad Global II Semes 2020</t>
  </si>
  <si>
    <t>Tratamiento inadecuado al usuario..</t>
  </si>
  <si>
    <t xml:space="preserve">1) Se realiza por parte del profesional  un diagnósticos de manera semestral de las Guías Clínicas, en la cual  se verificara el nivel  de conocimiento por medio de la evaluación de conocimiento sobre las guías. </t>
  </si>
  <si>
    <t xml:space="preserve">1) Resultados de adherncia al conocimiento a través de la socialización de las GPC en el aplicativo MAO. </t>
  </si>
  <si>
    <t>Número de profesionales con resultados minimo de calificación de 90% / Total de profesionales evaluados  * 100</t>
  </si>
  <si>
    <t xml:space="preserve">Es importante resaltar que  la efectividad de  las acciones implementadas;  son evidenciadas en el el mejoramiento de la calidad de la atención y el respectivo incremento en el porcentaje de la adherencia, por lo cual,  con el fin de seguir  disminuyendo la brecha entre la calidad observada y calidad esperada, se requiere  continuar la retroalimentaciòn y  el fortalecimiento de estrategias definidas.     Se anexa informe y relacion de Planes de implementación de GPC con medición de apropiación del conocimiento.    Se anexan Seis (6) GPC   con los porcentajes del resultado de Auditoria  así como los instrumentos de evaluación de la adherencia a las guías de la práctica clínica Dirección Servicios Hospitalarios 
De las siguientes   Patologías realizadas  en lo corrido del  II Trimestre año 2020 con un % de:                                                                                                                                            Auditoria   de  Calidad del registro en Historia clinica Medicina   89%                                                                                                GPC clinica y/o de manejo de  Atención del Trabajo de Parto  90,217 %                                                                                                           GPC Manejo de  Hemorragia posparto - Codigo Rojo    87,69%                                                                                                       GPC  manejo de  Sepsis Obstetrica    93%                                                                                                                                                                   GPC Manejo de Prematurez Extrema     93%                                                                                                                                                       GPC Manejo de Control Prenatal  89%                                                                                                                                                                                                                                                                                                                                                                                                                                                                                                                              Con un resultado promedio de 90,03% cumpliendose con la meta establecida de 9 o mas sobre 10                                                                                                                       </t>
  </si>
  <si>
    <t>Gestión del Cuidado Integral en Servicos Complementarios</t>
  </si>
  <si>
    <t>Inoportunidad en la entrega de  MEDICAMENTOS  que puedan afectar el desarrollo institucional o prestación de servicios de  salud del usuario (Unidades de servicios RURALES y Urbanas)</t>
  </si>
  <si>
    <t xml:space="preserve">
1.Los Químicos farmacéuticos realizan controles aleatorios al sistema Dinámica Gerencial vrs el inventario físico, con el fin de detectar faltantes y medicanentos próximos a vencer, para  evidenciar la necesidad de la farmacia, si se presentan inconsistencias se reporta a la Dirección de servicios complementarios con el fin de tomar acciones correctivas. 
2.Los regentes del servicio de farmacia, se encargara de diligenciar el registro de demanda insatisfecha, con el fin de suplir la necesidad de entrega de medicamentos en un tiempo no mayor a 48 horas.  </t>
  </si>
  <si>
    <t>1) Informe de gestion del servicio Farmaceutico.
2) Formato de aleatorios diligenciados. 
3)Formato de demanda Insatisfecha</t>
  </si>
  <si>
    <t>DIRECCION DE COMPLEMENTARIOS</t>
  </si>
  <si>
    <t>Porcentaje de oportunidad en la entrega de medicamentos</t>
  </si>
  <si>
    <t xml:space="preserve">De acuerdo  a la ejecucion del PAA para el año 2020 se establecio proceso contractual consistente enla invitacion a cotizar Numero 17 de 2020, donde se derivaron contratos de los medicamentos ambulatorios con los proveedores Deposito de Drogas Boyaca, Discolmedica y Company Mediqboy. De cuya ejecucion se solvemntaron las necesidades de medicamentos ambulatoriso de los meses de enero, febrero y marzo de 2020. Logrando la emntrega de los medicamntos pendientes en esos meses en el mes de Abril y Mayo de 2020; alcanzando ujn reporte de Indicador en el 98% en el mes de Junio de 2020. </t>
  </si>
  <si>
    <t>ENERO: 98%  FEBRERO:97% MARZO: 94% ABRIL: 98% MAYO: 99% JUNIO 2020: 99%</t>
  </si>
  <si>
    <t>Gestión del Cuidado Integral en Servicios Ambulatorio</t>
  </si>
  <si>
    <t>Incumplir con las metas establecidas en los  contratos celebrados con las EAPB y/o entes territoriales.</t>
  </si>
  <si>
    <t xml:space="preserve">.1. El líder del proceso realiza seguimiento mensual al cumplimiento de las sendas y metas de PyD, a través de la matriz de seguimiento por subred y por unidad, el cual se presenta en comité de ventas y se formula acciones de mejoramiento que permita el cumplimiento de las mismas. </t>
  </si>
  <si>
    <t xml:space="preserve">1) Matriz de seguimiento.
2) Acta de comité de ventas. 
</t>
  </si>
  <si>
    <t>DIRECCION AMBULATORIA</t>
  </si>
  <si>
    <t>Número de actividaes ejecutas de sendas ambulatorias / total de Sendas *100.
Búmero de actividades ejecutadas de PyD / Total de actividades de PyD * 100</t>
  </si>
  <si>
    <t xml:space="preserve">Gestión integral del riesgo en salud </t>
  </si>
  <si>
    <t>Incumplir con la Resolución 429 de 2016</t>
  </si>
  <si>
    <t>No cuenta con control</t>
  </si>
  <si>
    <t>N/A</t>
  </si>
  <si>
    <t>DIRECCION DE RIESGO EN SALUD</t>
  </si>
  <si>
    <t xml:space="preserve">Sumatoria del resultado obtenido en indicador de RIAS propuesto en POA/ Rutas de atención priorizadas </t>
  </si>
  <si>
    <t>Gestión de Conocimiento</t>
  </si>
  <si>
    <t>Docencia y servicios</t>
  </si>
  <si>
    <t>Afectacion de la prestacion del servicio y/o del proceso formativo  del personal que ingresa con ocasión de convenios docencia servicio a la institucion.</t>
  </si>
  <si>
    <t>1) Los estudiantes cuentan  con la supervisión continua de los docente institucionales   que  supervisan y verifican  los procedimientos realizados por parte de los estudiantes , en caso de presentarse  algún evento adverso se lleva acabo el analisis de caso y se sociliza al interior del comité de docencia y servicio, con el fin de definir las acciones de mejora para mitigar  el riesgo.</t>
  </si>
  <si>
    <t xml:space="preserve">1) Acta  de comité.
2) Planes de practica formativa.
3)  Reporte eventos adversos. </t>
  </si>
  <si>
    <t>GESTION DEL CONOCIMIENTO</t>
  </si>
  <si>
    <t>No de eventos adversos con ocasión a las practicas formativas</t>
  </si>
  <si>
    <t xml:space="preserve">Disponer de información   no fidedigna para evaluar el POA Institucional. </t>
  </si>
  <si>
    <t>1) Una vez al trimestre  el profesional especializado se encarga de recepcionar la información  suministrada por los procesos la cual debe ser enviada por  parte del Director  y/o Jefe de proceso, donde se verifica la coherencia de  los informes y soportes. En caso de que los documentos no descansen en la carpeta esta se devolverá al proceso.</t>
  </si>
  <si>
    <t>1)Informe de POA.</t>
  </si>
  <si>
    <t>DESARROLLO INSTITUCIONAL
(DIRECCIONAMIENTO</t>
  </si>
  <si>
    <t xml:space="preserve">4 Informes Resultados Poa Por trimestre. </t>
  </si>
  <si>
    <t>Permanencia laboral</t>
  </si>
  <si>
    <t>Perdida de expediente laboral por causas inherentes a la institucion.</t>
  </si>
  <si>
    <t>El técnico  del proceso se encarga de actualizar los expedientes laborales y llevar control y registro de los mismos,  En caso de préstamo se debe  registrar en el libro radicado y  Matriz de préstamo.</t>
  </si>
  <si>
    <t xml:space="preserve">1) Libro radicador.
2) Matriz de prestamo. </t>
  </si>
  <si>
    <t>DIRECCION DE TALENTO HUMANO</t>
  </si>
  <si>
    <t xml:space="preserve">Número de expedientes perdidos en el periodo / Total de Expedientes laborales del eprosnal activo. </t>
  </si>
  <si>
    <t>Durante la vigencia de Junio de 2019 a diciembre de 2019 se realizo prestamos de 397 expedientes laborales; durante la vigencia enero a junio de 2020 se realizo el prestamo de 262 expedientes para un total de 659 prestamos, los cuales se registran en Matriz de seguimiento y libro redicador de prestamos y no se presenta perdida alguna</t>
  </si>
  <si>
    <t>Afectación o desmejoramiento  de la salud en paciente pediatrico secundario a inadecuado diagnostico de deshidratación.
(2 causa morbilidad USS RURALES:Diarrea y gastroenteritis de presunto origen infeccioso)                                             
2 Causa Morbilidad USS URBANAS: Enfermedades infecciosas intestinales -Urgencias).</t>
  </si>
  <si>
    <t xml:space="preserve">La Dirección de los servicios de urgencias realizara socialización de la Guía enfermedad diarreica aguda en menores de 5 años, a los profesionales de enfermería y médicos generales. De acuerdo a los resultados se tomaran acciones correspondientes al caso.  </t>
  </si>
  <si>
    <t xml:space="preserve">1. Resultados de evaluación y cobertura. </t>
  </si>
  <si>
    <t>DIRECCION DE URGENCIAS</t>
  </si>
  <si>
    <t>Porcentaje de Cobertura Superior al 80%.
Número de colaboradores que presentaron test de conocimiento de la guía de enfermedad diarreica en menor de 5 años / Total de colaboradores convocados a socializaión de Guía engermedad diarreica * 100</t>
  </si>
  <si>
    <t>Teniendo en cuenta que es en la USS Meissen donde se atiende la poblacion prediatrica se definio la socializacion para los medicos que rreciben a nuestors pacientes en  el servivio de urgencias , la cobertura der la socializacion d ela guia d emanejo de EDA en menor de 5 años fue de 81,8 %</t>
  </si>
  <si>
    <t>Incremento de Enfermedades Hipertensivas en edades tempranas por causas inherentes a la institución  (primera causa PERFIL)</t>
  </si>
  <si>
    <t xml:space="preserve">1. El líder de la ruta cerebro vascular y metabólico, realizara capacitación permanente a los profesionales médicos en la Guía de manejo de Hipertensión arterial y realizara evaluación de la adherencia trimestral con formulación de planes de mejoramiento al personal de acuerdo a los hallazgos obtenidos.   
2. Diagnosticar de manera temprana los pacientes con hipertension arterial a través de las rutas de promoción y mentenimiento de la salud ( adultez y vejez), co el fin de intervenir en estadios tempranos y evitar complicaciones. 
</t>
  </si>
  <si>
    <t>1. Actas de capacitación.
2, Inofrmes de evaluación adherencia a guía.
3, Planes de mejoramiento.
4. Informe de adherencia a ruta de promoción y mantenimiento de adultez y vejez.</t>
  </si>
  <si>
    <t>Número de Historias clínicas revisadas con cumplimiento de criterios de la Guía  de hipertension arterial  / Total de Histotias clínicas evaluadas * 100
Número de Usuarios diagnósticados con Hipertension arterial en estadio temprano en la ruta de promoción y mantenimiento / Total de usuarios diagnosticados con Hipertension arterial en la ruta de promoción y mantenimeinto * 100</t>
  </si>
  <si>
    <t>Caídas de pacientes durante la atención de servicios ambulatorios por causa institucional.</t>
  </si>
  <si>
    <t xml:space="preserve">1. El profesional de enlace de las USS ambulatorios analiza el indicador de evento adverso caída de paciente en su respectiva Unidad, con el fin de identificar las posibles causas para el dicho evento y tomar los correctivos correspondientes. </t>
  </si>
  <si>
    <t xml:space="preserve">1) Reporte de eventos advversos enviado a seguridad del paciente. 
2) Actas de analisis de caso con correctivos. 
</t>
  </si>
  <si>
    <t>Número de eventos adversos gestionados por caida de pacientes en las USS ambulatorias / Total de eventos adversos reportados por caida depaciente en las USS ambulatorios *100</t>
  </si>
  <si>
    <t xml:space="preserve">Inoportunidad en la entrega de resultados de Imágenes Diagnosticas </t>
  </si>
  <si>
    <t xml:space="preserve">1. Los médicos radiólogos de acuerdo a las necesidades de los usuarios y médicos tratantes, priorizan las lecturas de estos estudios con el fin de emitir un resultado que apoyo el diagnóstico y tratamiento del paciente. </t>
  </si>
  <si>
    <t>1) Informe de estudios pendientes por lectura</t>
  </si>
  <si>
    <t>DIRECCION COMPLEMENTARIA</t>
  </si>
  <si>
    <t>Número de estudios diagnosticos ( tac, rx)  con lectura en el periodo objeto de evaluación / Total estudios realizados en el mismo periodo *100</t>
  </si>
  <si>
    <t xml:space="preserve">Durante el primer semestre del 2020, se lleva a cabo la tercerización del servicio de radiologia e imagenologia, lo que permitio mejorar los tiempos en la oportunidad de toma y lectura de los estudios imagenologicos (tac y rx) </t>
  </si>
  <si>
    <r>
      <t xml:space="preserve">REPORTE  PORCENTAJE DE CUMPLIMIENTO PRIMER SEMESTRE 2020 RX:  </t>
    </r>
    <r>
      <rPr>
        <b/>
        <sz val="11"/>
        <color theme="1"/>
        <rFont val="Calibri"/>
        <family val="2"/>
        <scheme val="minor"/>
      </rPr>
      <t>42736/43081 * 100 : 99%</t>
    </r>
    <r>
      <rPr>
        <sz val="11"/>
        <color theme="1"/>
        <rFont val="Calibri"/>
        <family val="2"/>
        <scheme val="minor"/>
      </rPr>
      <t xml:space="preserve">
REPORTE  PORCENTAJE DE CUMPLIMIENTO PRIMER SEMESTRE 2020  TAC: </t>
    </r>
    <r>
      <rPr>
        <b/>
        <sz val="11"/>
        <color theme="1"/>
        <rFont val="Calibri"/>
        <family val="2"/>
        <scheme val="minor"/>
      </rPr>
      <t>2983/2983*100: 100%</t>
    </r>
  </si>
  <si>
    <t xml:space="preserve">Retención de cuerpo extraño en paciente quirúrgico  (hospitalario) </t>
  </si>
  <si>
    <t>1. El profesional  de apoyo del proceso de hospitalización  realizara el reporte de eventos adversos  el cual es analizado por la dirección, y enviado  a seguraidad del paciente para estudio del caso y tomar los correctivos a teenr encuenta</t>
  </si>
  <si>
    <t xml:space="preserve">1) Informe ocurrencia de eventos adversos emitido por la oficina de seguridad del paciente. </t>
  </si>
  <si>
    <t xml:space="preserve">Eventos adversos reportados asociados a cuerpo extraño posterior a procedimento 
quirúrgico. 
</t>
  </si>
  <si>
    <t>RETENCIÓN DE CUERPO EXTRAÑO EN PACIENTE QUIRÚRGICO:
Este riesgo se materializó en un paciente de cirugía de trauma de urgencia en 2019 (Jesús Alejandro Machado cc Ven 26900439) en laparotomía exploratoria.   Fue extraido en procedimiento quirúrgico 4 días después sin consecuencias clínicas para el paciente. Se reportó a seguridad del paciente (soporte adjunto).</t>
  </si>
  <si>
    <t>Atención insegura de la materna durante la atención intrahospitalaria del parto</t>
  </si>
  <si>
    <t>1. El profesional  de apoyo del proceso de hospitalización  realizara evaluación de conocimiento  sobre el Guía Clínica de Atención de Parto de manera semestral. En caso de que el promedio de la evaluación no sea superior a 70 se refuerza los puntos donde se hallen debilidades.</t>
  </si>
  <si>
    <t>1) Informe de resultados de la evaluación de las guías clínicas.</t>
  </si>
  <si>
    <t xml:space="preserve">El porcentaje de cumplimiento   es de 88,64% para el I Trimestre del año 2020  interpretado como un ACEPTABLE cumplimiento, 
Es posible observar  un importante aumento  de 2, 64 puntos porcentuales,  en comparación al I trimetre 2019,  en el cual la adherencia fue del 86%, superando de este modo la meta del 85% establecida en la circular 016 de 2017; y muy cercano de alcanzar el 90% del nivel SATISFACTORIO,  
Es importante resaltar que  la efectividad de  las acciones implementadas;  son evidenciadas en el el mejoramiento de la calidad de la atención y el respectivo incremento en el porcentaje de la adherencia, por lo cual,  con el fin de seguir  disminuyendo la brecha entre la calidad observada y calidad esperada, se requiere  continuar la retroalimentaciòn y  el fortalecimiento de estrategias definidas.     </t>
  </si>
  <si>
    <t xml:space="preserve">Infección asociada al cuidado de la salud del paciente con enfermedad crónica de las vías respiratorias inferiores durante atención (Perfil de morbilidad: Enfermedades crónicas de las vías respiratorias inferiores </t>
  </si>
  <si>
    <t>1 .El profesional  de apoyo del proceso de hospitalización realizara evaluación de conocimiento  sobre la guía EPOC de manera semestral, para revisar el conocimiento y/o adherencia de los colaboradores. En caso de que el promedio de la evaluación no sea superior a 70 se refuerza los puntos donde se hallen debilidades.</t>
  </si>
  <si>
    <t xml:space="preserve">
Se realiza socialización y evaluación de la GPC de EPOC  a  los profesionales de las difrentes especilades  de los servicios hospitalarios, mediante la plataforma MAO.                                  Durante el primer semestre del año 2020, se evaluó la adherencia al conocimiento a medicos espedcialistas de medicina interna  del servicio de Hospitalización de Medicina Interna, sobre el  PLAN DE IMPLEMENTACIÓN GPC EPOC                                                                                                                           La poblacion objeto de evaluación fué de 21 especialistas medicos; de los cuales  presentaron la prueba 21 de ellos.                                                                                                                                                   Meta de cobertura: Igual o mayor a  85%                                                                                                                          Resultado de cobertura: 100%                                                                                                                                                  Meta de resultado: Igual o mayor a 9.                                                                                                                        De los 21 médicos que presentaron  la evaluacion, el 57,142% aprobaron por encima de 9, sin cumplir hasta el momento con la meta que es mayor del 70 % de los evaluados . El promedio general fue 7,812 para la evaluación aplicada  a esta especialidad.
Soporte: Reporte estadisticos de resultados de evaluación por profesional.
</t>
  </si>
  <si>
    <t>Gestión Publica y Auto Control</t>
  </si>
  <si>
    <t>Control Interno</t>
  </si>
  <si>
    <t>Incumplimiento de Plan Anual de Auditorias de Control Interno (PAA)</t>
  </si>
  <si>
    <t xml:space="preserve">1.EL jefe de la Oficina de Control Interno realizara trimestralmente  la verificación del cumplimiento del Plan Anual de Auditorias a través del monitoreo de la ejecución de las actividades definidas en el PAA. En  caso  de las desviaciones encontradas se pondrá en conocimiento al comité de cordinación de control interno para toma de decisiones. </t>
  </si>
  <si>
    <t xml:space="preserve">1) Plan Anual Auditorias.
2) Documentos ejecución PAA publicado en la página web. </t>
  </si>
  <si>
    <t>CONTROL INTERNO</t>
  </si>
  <si>
    <t>Número de Auditorías y /o Informes Ejecutadas / Total de Auditorías del programa anual de audidtoria *100 .</t>
  </si>
  <si>
    <t>♀ Cumplimiento del 100% de l PAA 2019 - Acta CICCI No.1-2020
♀ Cumplimiento del 100% PAA a Junio 30 de 2020  - Actaq CICCI No. 2 -2020 y Seguimietno POA II Trimestre 2020</t>
  </si>
  <si>
    <t xml:space="preserve">Posibilidad de recibir o solicitar  dádivas por la manipulación de la información de las auditoria programadas en el PAA, en beneficio propio o de un tercero. 
</t>
  </si>
  <si>
    <t xml:space="preserve">1. La Jefe de la Oficina de Control Interno revisa y aprueba el informe preliminar que se envía al proceso responsable, con el fin de mitigar las causas planteadas en el riesgo, cada vez que se ejecuta una auditoria según programación del PAA. En caso de encontrar irregularidades debe manifestarlo a la instancia que corresponda. 
2. En el  comité de cordinación de control interno se presentaran los resultados de la ejecución del PAA, En caso de encontrar irregularidades el comité debe manifestarlo a la instancia que corresponda.
3. Auditorias efectuadas en equipo.
4. Suscripción compromiso etico.
</t>
  </si>
  <si>
    <t>1. Informe prelimanares de las auditorias con visto bueno del jefe de oficina. 
2. Acta de Comité de Cordinación de Control Interno. 
3. Acta de compromiso etico personal.</t>
  </si>
  <si>
    <t>Número de informes preliminares de auditorias con visto bueno del jefe de la oficina de control interno en el periodo objeto de evaluación / total de informe preliminares realizados en el mismo periodo *100</t>
  </si>
  <si>
    <t>♀ Cumplimiento del 100% de l PAA 2019 - Acta CICCI No.1-2020
♀ Cumplimiento del 100% PAA a Junio 30 de 2020  - Actaq CICCI No. 2 -2020 y Seguimietno POA II Trimestre 2020
♀ Compromisos éticos de los miembros de la OCI</t>
  </si>
  <si>
    <t>Proceso Misional</t>
  </si>
  <si>
    <t xml:space="preserve">Rechazo al injerto Biológico y/o trasplante de órganos. </t>
  </si>
  <si>
    <t xml:space="preserve">El líder de programa de donación de órganos, tejidos y trasplante, trimestralmente realiza seguimiento al funcionamiento del programa, mediante el comité de trasplante en donde se verifica el número de pacientes, seguimiento de patologías, supervisión de adherencia a las guías y protocolos urg-uadu-pt-02 v2 donación de órganos tejidos y trasplantes y el manual de trasplante EA-HOS-MA-04 V2, con el fin de realizar seguimiento a los pacientes con injerto o trasplante de órganos y tejido. De acuerdo a las desvicioaciones encontradas se toman las acciones correspondientes y se define un plan de acción de correctiva. </t>
  </si>
  <si>
    <t xml:space="preserve">1. Actas del comité .
2. Listados de asistencia.
3. Cuando correspondan las acciones correctivas. </t>
  </si>
  <si>
    <t xml:space="preserve">Número de rechazos de donación de órganos, injertos  y trasplantes en el periodo objeto de evaluación / Número de pacientes trasplantados en el mismo periodo * 100.
</t>
  </si>
  <si>
    <r>
      <rPr>
        <sz val="11"/>
        <color rgb="FFFF0000"/>
        <rFont val="Arial"/>
        <family val="2"/>
      </rPr>
      <t>.</t>
    </r>
    <r>
      <rPr>
        <sz val="11"/>
        <color theme="1"/>
        <rFont val="Arial"/>
        <family val="2"/>
      </rPr>
      <t xml:space="preserve">
Incumplimiento de reportes o informes de SARLAF a nivel interno o externo.</t>
    </r>
  </si>
  <si>
    <t xml:space="preserve">REPUTACIONAL </t>
  </si>
  <si>
    <t xml:space="preserve">GERENCIAL </t>
  </si>
  <si>
    <t xml:space="preserve">CUMPLIMIENTO DESCRIPTIVO DEL CONTROL </t>
  </si>
  <si>
    <t xml:space="preserve">INDICADOR </t>
  </si>
  <si>
    <t xml:space="preserve">CUMPLIMIENTO DESCRIPTIVO DEL CONTROL  </t>
  </si>
  <si>
    <t>PRIMERA LINEA DE DEFENSA (AUTOCONTROL)
FRECUENCIA: TRIMESTRAL)</t>
  </si>
  <si>
    <t>EVITAR</t>
  </si>
  <si>
    <t>REDUCIR</t>
  </si>
  <si>
    <t>COMPARTIR</t>
  </si>
  <si>
    <t>ASUMIR</t>
  </si>
  <si>
    <t>ANALISIS DE RIESGOS</t>
  </si>
  <si>
    <t>PERIOCIDAD DE CONTROL</t>
  </si>
  <si>
    <t>INDICADOR</t>
  </si>
  <si>
    <t>Trimestral</t>
  </si>
  <si>
    <t>Mensual</t>
  </si>
  <si>
    <t>Semestral</t>
  </si>
  <si>
    <t>Debil</t>
  </si>
  <si>
    <t>ALTA</t>
  </si>
  <si>
    <t>Seguridad del paciente</t>
  </si>
  <si>
    <t>Director de Hospitalarios-Profesional de apoyo</t>
  </si>
  <si>
    <t>Directora de Complementarios-Líder de Farmacia</t>
  </si>
  <si>
    <t>Profesionales de convenios.</t>
  </si>
  <si>
    <t>Nombre y Cargo</t>
  </si>
  <si>
    <t>Realizado por :</t>
  </si>
  <si>
    <t>Revisado por:</t>
  </si>
  <si>
    <t>Aprobado por:</t>
  </si>
  <si>
    <t>IMPACTO RIESGO RESIDUAL</t>
  </si>
  <si>
    <t>PROBABILIDAD RIESGO RESIDUAL</t>
  </si>
  <si>
    <t xml:space="preserve">MAPA DE RIESGOS INSTITUCIONAL </t>
  </si>
  <si>
    <t xml:space="preserve">Participación social y Atención al Ciudadano. </t>
  </si>
  <si>
    <t xml:space="preserve">RIESGO RESIDUAL DESPUES DE CONTROLES </t>
  </si>
  <si>
    <t xml:space="preserve">CARGO O ACTIVIDAD DE RESPONSABLE
</t>
  </si>
  <si>
    <t>ID</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</si>
  <si>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</si>
  <si>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</si>
  <si>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</si>
  <si>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</si>
  <si>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</si>
  <si>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</si>
  <si>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</si>
  <si>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</si>
  <si>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</si>
  <si>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</si>
  <si>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</si>
  <si>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PRIMERA LINEA DE DEFENSA (AUTOCONTROL)
(FRECUENCIA: TRIMESTRAL )</t>
  </si>
  <si>
    <t xml:space="preserve">SEGUIMIENTO SEGUNDA LINEA DE DEFENSA
 CUATRIMESTRAL </t>
  </si>
  <si>
    <t>Acreditacion</t>
  </si>
  <si>
    <t xml:space="preserve">     ACTIVIDAD DE CONTROL.
1. RESPONSABLE. 2.PERIODICIDAD. 3. PROPOSITO.
4CÓMO REALIZA LA ACTIVIDAD. 5. DESVIACIONES.</t>
  </si>
  <si>
    <t>Informes de auditoria
Matriz de seguimiento PAMEC</t>
  </si>
  <si>
    <t>total de eventos adversos gestionados
total de eventos adversos reportados *100</t>
  </si>
  <si>
    <t>Total de servicios prestados
Total de servicios habilitados en REPS *100</t>
  </si>
  <si>
    <t>Total de documentos normalizados
Total de documento priorizados en el periodo *100</t>
  </si>
  <si>
    <t>trimestral</t>
  </si>
  <si>
    <t>total de acciones ejecutadas
Total de acciones planeadas en el periodo *100</t>
  </si>
  <si>
    <t>Medico auditor Referente PAMEC</t>
  </si>
  <si>
    <t>total indicadores con resultados superior a 90%
Total indicadores Plan gerencial *100</t>
  </si>
  <si>
    <t>Vencimiento de términos según la  normatividad vigente para cada acción judicial tramitada por la entidad</t>
  </si>
  <si>
    <t>Falla en la verificación de requisitos mínimos documentales para la generación de cobro coactivo
Inaplicación de los requisitos establecidos en el Manual de Ingresos y Estatuto Tributario</t>
  </si>
  <si>
    <t xml:space="preserve">Respuestas y/o conceptos jurídicos ajustados a intereses de particulares o de un tercero. </t>
  </si>
  <si>
    <t>Jefe Oficina Asesora Jurídica</t>
  </si>
  <si>
    <t>Falta de control oportuno por parte del abogado a cargo de la acción judicial
Falta de registro en las matrices para el control de vencimientos de términos en el procedimiento de defensa judicial y gestión jurídica.
Inadecuada comunicación entre dependencias para la completitud de soportes requeridos para el pago de sentencias judiciales.</t>
  </si>
  <si>
    <t>Fallos desfavorables para la entidad
Investigación por parte de entes de control.
Falta disciplinaria y financiera.
Denuncias
Detrimento Patrimonial
Afectación de imagen de la entidad</t>
  </si>
  <si>
    <t xml:space="preserve">Detrimento Patrimonial de la ESE.
Sanciones Disciplinarias y penales.
Inhabilidades.
Investigaciones y demandas.
Deterioro de la imagen de la entidad </t>
  </si>
  <si>
    <t>Jefe Oficina Asesora Jurídica
Profesionales Oficina Asesora Jurídica</t>
  </si>
  <si>
    <t>Permanente</t>
  </si>
  <si>
    <t>Defensa Judicial
-
Asesoria Juridica</t>
  </si>
  <si>
    <t>Asesoria Juridica</t>
  </si>
  <si>
    <t>PRODUCTO IMPACTO PROBABILAD</t>
  </si>
  <si>
    <t>PROBABILIDAD
2</t>
  </si>
  <si>
    <t>IMPACTO
2</t>
  </si>
  <si>
    <t>CALIDAD</t>
  </si>
  <si>
    <t>GESTIÓN AMBIENTAL</t>
  </si>
  <si>
    <t xml:space="preserve">Falta de control de prestamos documentales 
Incumplimiento del procedimiento de prestamos documentales 
</t>
  </si>
  <si>
    <t xml:space="preserve">Sanciones Disciplinarias y legales </t>
  </si>
  <si>
    <t>Gestion documental</t>
  </si>
  <si>
    <t xml:space="preserve">Adminsitracion de archivos . </t>
  </si>
  <si>
    <t xml:space="preserve">Control documental </t>
  </si>
  <si>
    <t>Back Up Sistemas de Información
Back up realizados / Back up programadas</t>
  </si>
  <si>
    <t xml:space="preserve">Ataques seguridad informática
Número de días con certificación vigente / Total de número de días </t>
  </si>
  <si>
    <t>Deterioro  de la imagen institucional</t>
  </si>
  <si>
    <t>Jefe Oficina Asesora de Comunicaciones</t>
  </si>
  <si>
    <t>Mayores costos para la Entidad
Baja calidad de los producto
Deterioro de la imagen institucional</t>
  </si>
  <si>
    <t>Profesional Administrativo - Comunicador Social</t>
  </si>
  <si>
    <t>Diariamente</t>
  </si>
  <si>
    <t xml:space="preserve">Matriz de disponibilidad de Comunicaciones.
Relación de notas positivas y negativas.
Matriz de imagen </t>
  </si>
  <si>
    <t>De acuerdo a la necesidad</t>
  </si>
  <si>
    <t>La Jefe Oficina Asesora de Comunicaciones verifica que cada propuesta cumpla con la ficha técnica del bien o servicio a contratar, definida en el estudio de necesidades, lo cual queda registrado en el formato de Verificación de los criterios habilitantes técnicos.</t>
  </si>
  <si>
    <t>Cumplimiento del PECO</t>
  </si>
  <si>
    <t>TRIMESTRAL</t>
  </si>
  <si>
    <t>Lista de chequeo y oficios en cumplimiento a la Ley 1712 de 2014</t>
  </si>
  <si>
    <t>Ataques seguridad informática
Número de días con certificación vigente / Total de número de días*100</t>
  </si>
  <si>
    <t>Inoportunidad en  las respuesta a requerimientos, peticiones, quejas  o reclamos  interpuesto por el usuario</t>
  </si>
  <si>
    <t>JEFE OFICINA DE PARTICIPACIÓN  COMUNITARIA Y SERVICIO AL CIUDADANO</t>
  </si>
  <si>
    <t xml:space="preserve">Referente de Servicio al ciudadano </t>
  </si>
  <si>
    <t>MENSUAL</t>
  </si>
  <si>
    <t xml:space="preserve">Actas de capacitaciones 
Actas de Articulación </t>
  </si>
  <si>
    <t xml:space="preserve">Actas de capacitaciones 
correos </t>
  </si>
  <si>
    <t xml:space="preserve">El profesional de participación comunitaria y servicio al ciudadano realiza capacitaciones de fortalecimiento de competencias al trabajador social e informador, en temas trasversales del manual de servicio al ciudadano, normatividad vigente y novedades del servicio.
</t>
  </si>
  <si>
    <t xml:space="preserve">CORREOS ELECTRONICOS 
ACTAS </t>
  </si>
  <si>
    <t>Oportunidad en la respuesta a PQRS (total de PQRS con respuesta oportuna  según normativa vigente/ total PQRS recepcionadas en el periodo</t>
  </si>
  <si>
    <t xml:space="preserve">Numero de participantes en la vigencia/ Numero de participantes en la vigencia anterior </t>
  </si>
  <si>
    <t>Delitos contra la propiedad intelectual y derechos de autor</t>
  </si>
  <si>
    <t xml:space="preserve">JEFE OFICINA DE GESTIÓN DEL CONOCIMIENTO </t>
  </si>
  <si>
    <t xml:space="preserve">ESTANCAMIENTO EN LA COMPETITIVIDAD INSTITUCIONAL 
BAJO NIVEL DE RESOLUTIVIDAD </t>
  </si>
  <si>
    <t xml:space="preserve">VIOLACIÓN NORMATIVA
FALYA DE INTEGRIDAD CIENTIFICA </t>
  </si>
  <si>
    <t>Gestion del Conocimiento</t>
  </si>
  <si>
    <t xml:space="preserve">ESCENARIOS DE PRACTICA FORMATIVA </t>
  </si>
  <si>
    <t xml:space="preserve"># DE  CUPOS ACADEMICOS /CAPACIDAD INSTALADA </t>
  </si>
  <si>
    <t># DE ACCIONES REALIZADAS / # ACCIONES PROGRAMADAS EN EL PERIODO*100</t>
  </si>
  <si>
    <t>COMPETITIVIDAD EN EL SECTOR SALUD</t>
  </si>
  <si>
    <t># DE PROTOCOLOS SOMETIDOS A PLAN ANTIPLAGIO / TOTAL DE PROTOCOLOS PRESENTADOS</t>
  </si>
  <si>
    <t xml:space="preserve">Director de contratación-Profesional </t>
  </si>
  <si>
    <t>Inefectividad del aseguramiento independiente y objetivo del sistema de gestión del riesgo de la Subred</t>
  </si>
  <si>
    <t>1.  Errada toma de decisiones de la línea estratégica
2. Investigaciones disciplinarias
3. Exposición a posibles sanciones 
4. Incumplimiento de los objetivos institucionales y de proceso</t>
  </si>
  <si>
    <t>Jefe Oficina de Control Interno</t>
  </si>
  <si>
    <t xml:space="preserve">1.  Complicaciones del paciente por no continuidad de la atención y reprocesos en apoyos diagnósticos. 2. Sucesos de seguridad del paciente 3. Daño antijuridico 4. Disminución de la calidad en la prestación del servicio. 5. Incumplimiento contratos suscritos con las aseguradoras.
</t>
  </si>
  <si>
    <t xml:space="preserve">PORCENTAJE DE ADHERENCIA A LA GUIA DE PRACTICA CLINICA </t>
  </si>
  <si>
    <t>Lider del proceso ambiental</t>
  </si>
  <si>
    <t>Gestion Ambiental</t>
  </si>
  <si>
    <t>1. porcentaje de cumplimiento
(No. De sedes que cumplen con los limites / No. Total de sedes muestreadas)</t>
  </si>
  <si>
    <t>CONTROL INTERNO DISCIPLINARIO</t>
  </si>
  <si>
    <t>Calidad</t>
  </si>
  <si>
    <t>Gestión de Servicios Hospitalarios</t>
  </si>
  <si>
    <t>CIRUGIA</t>
  </si>
  <si>
    <t>Vencimiento de términos por mora en la evaluación</t>
  </si>
  <si>
    <t>Violación de la Reserva Legal</t>
  </si>
  <si>
    <t>Tratamiento inadecuado de la información
Deficiente gestión de correspondencia</t>
  </si>
  <si>
    <t>Hallazgos de auditorias internas o externas
Quejas
Reclamos
Investigaciones</t>
  </si>
  <si>
    <t>Direccion hospitalaria</t>
  </si>
  <si>
    <t>Control Interno Disciplinario</t>
  </si>
  <si>
    <t xml:space="preserve">Irregularidades sustanciales que afectan el debido proceso
Falta de competencia del funcionario para proferir el fallo
Violación del derecho de defensa del investigado
</t>
  </si>
  <si>
    <t>Jefe de Oficina Control Interno Disciplinario</t>
  </si>
  <si>
    <t>Sanciones disciplinarias
Prescripción y caducidad de los procesos
Impunidad</t>
  </si>
  <si>
    <t>Sanciones disciplinarias
Prescripción y caducidad de los procesos
Impunidad
Nulidad</t>
  </si>
  <si>
    <t>Sanciones disciplinarias</t>
  </si>
  <si>
    <t xml:space="preserve">Quejas secundarias a mora en el tramite del proceso disciplinario.
Continuidad y/o Reiteración de la presunta falta investigada.
Deterioro de la imagen del proceso. 
Investigaciones y sanciones. 
</t>
  </si>
  <si>
    <t>hospitalizacion</t>
  </si>
  <si>
    <t>control interno disciplinario</t>
  </si>
  <si>
    <t xml:space="preserve">Afectación de la salud de los pacientes por demoras en la realización de traslados </t>
  </si>
  <si>
    <t xml:space="preserve">Afectación de la salud de los pacientes por inoportunidad en la atención de triage II. </t>
  </si>
  <si>
    <t xml:space="preserve">Uso del poder para la expedición de incapacidades fraudulentas para beneficio propio o de un particular. </t>
  </si>
  <si>
    <t xml:space="preserve">Documentación Incompleta </t>
  </si>
  <si>
    <t>Fallas en la clasificación de triage II.
Bajo conocimiento del Protocolo de Atención de Triage.</t>
  </si>
  <si>
    <t xml:space="preserve">Inoportunidad en la toma de examen y entrega de resultados de Imágenes Diagnosticas. </t>
  </si>
  <si>
    <t xml:space="preserve">Demandas 
Eventos adversos 
daño de imagen Institucional </t>
  </si>
  <si>
    <t xml:space="preserve">Demandas 
Eventos adversos 
Perdidas de Contratos </t>
  </si>
  <si>
    <t xml:space="preserve">Demandas 
daño de imagen Institucional </t>
  </si>
  <si>
    <t>AL INGRESO DE COLABORADORES AL SERVICIO DE URGENCIAS</t>
  </si>
  <si>
    <t xml:space="preserve">AL INGRESO DE COLABORADORES AL SERVICIO DE URGENCIAS
SEMESTRALES 
</t>
  </si>
  <si>
    <t>MENSUAL
SEMESTRAL</t>
  </si>
  <si>
    <t>MENSUAL
CUATRIMESTRAL</t>
  </si>
  <si>
    <t xml:space="preserve">Soporte del seguimiento mensual a la oportunidad de Traslado </t>
  </si>
  <si>
    <t>Soportes de Inducción en puesto de trabajo( actas y listados de asistencia)</t>
  </si>
  <si>
    <t>Soporte de conceptos de verificación de Incapacidades 
Informe de Auditoria de Autocontrol</t>
  </si>
  <si>
    <t>Lider SIRC - APH</t>
  </si>
  <si>
    <t>El profesional de enlace y/o coordinador  de urgencias y referente de Enfermeria,</t>
  </si>
  <si>
    <t xml:space="preserve">El profesional de enlace y/o coordinador  de urgencias y , referente de Enfermeria, </t>
  </si>
  <si>
    <t xml:space="preserve">El profesional asignado por la Subgerencia de Servicios 
El profesional asignado por el director de Urgencias </t>
  </si>
  <si>
    <t xml:space="preserve">El lider de SIRC- APH </t>
  </si>
  <si>
    <t xml:space="preserve">OPORTUNIDAD DE TRASLADOS INTERNOS </t>
  </si>
  <si>
    <t>OPORTUNIDAD DE TRIAGE II</t>
  </si>
  <si>
    <t>ADHERENCIA A LA CALIDAD DEL REGISTRO DE H.C</t>
  </si>
  <si>
    <t># INCAPACIDADES GENERADAS POR MEDICOS SIN PENTINENCIA/ TOTAL DE INCAPACIDADES SOLICITADAS PARA VERIFICACIÓN*100</t>
  </si>
  <si>
    <t># DE PERSONAL CAPACITADO EN PREVECIÓN DE RIESGOS DE CORRUPCIÓN / TOTAL DE PERSONAL PROGRAMADO EN EL PERIODO.*100</t>
  </si>
  <si>
    <t xml:space="preserve">Falta de capacitaciones a los profesionales que realizan los Procedimientos. </t>
  </si>
  <si>
    <t xml:space="preserve">
Complicación de cuadro clínico de patología de base del usuario
Paciente no inician tratamiento correcto por falta de apoyo diagnostico .
Demora en emitir  diagnostico medico.
Generación de  glosas a la institución por falta de reportes de lectura 
Aumento de SDQS 
</t>
  </si>
  <si>
    <t>Hematomas
Fistulas arteriovenosa
Perdida de la extremidad</t>
  </si>
  <si>
    <t>1.Los Químicos farmacéuticos 
.Los regentes del servicio de farmacia,</t>
  </si>
  <si>
    <t>El profesional designado</t>
  </si>
  <si>
    <t xml:space="preserve">TRIMESTRAL </t>
  </si>
  <si>
    <t>GESTION DEL RIESGO EN SALUD</t>
  </si>
  <si>
    <t xml:space="preserve">GESTIÓN DE SERVICIOS AMBULATORIOS </t>
  </si>
  <si>
    <t>Emisión de conceptos sanitarios de visitas de Inspección Vigilancia y Control (IVC), ajustados a intereses de particulares o de un tercero.</t>
  </si>
  <si>
    <t>Generación de glosas o descuentos en la facturación de un producto concertado contractualmente.</t>
  </si>
  <si>
    <t>Incumplimiento de las metas y productos establecidas en los contratos y convenios que ejecuta la Dirección de Gestión del Riesgo en Salud</t>
  </si>
  <si>
    <t>Actos de violencia e inseguridad contra los colaboradores en el desarrollo de funciones en campo</t>
  </si>
  <si>
    <t>Falta de Ética Profesional.
Falta de seguimiento y Control a los conceptos sanitarios, por competencia compartida con la Secretaria Distrital de Salud (SDS)
Presiones (amenazas, extorsión, agresiones fisicas y verbales, etc), por partes de Grupos de interes.</t>
  </si>
  <si>
    <t>Afectación de la Salud de la población
Sanciones Disciplinarias, fiscales y penales.
Inhabilidades.
Investigaciones y demandas.
Deterioro de la imagen de la entidad</t>
  </si>
  <si>
    <t>Inoportunidad en la contratación del talento humano
Baja adherencia al proceso de inducción de algunos colaboradores
Faltas al código de ética e integridad
Fallas en el proceso de de selección del talento humano que permite que algunos profesionales no cuenten con las competencias requeridas y se produzcan deserciones
Deficiencias en cobertura y contenidos en el proceso de inducción del personal.
Inoportunidad en la adquisición de los insumos requeridos.</t>
  </si>
  <si>
    <t>Disminución de ingresos por la generación de glosas a un producto concertado contractualmente.</t>
  </si>
  <si>
    <t>Inoportunidad en la contratación del talento humano
Baja adherencia al proceso de inducción de algunos colaboradores
Faltas al código de ética e integridad
Sobrecarga de productos a colaboradores de OPS por dificulta en el cumplimiento de metas por parte de algunos funcionarios de la planta de personal.
Fallas en el proceso de de selección del talento humano que permite que algunos profesionales no cuenten con las competencias requeridas y se produzcan deserciones
Deficiencias en cobertura y contenidos en el proceso de inducción del personal.
Inoportunidad en la entrega de los términos de referencia de algunos contratos por parte de la SDS o realización de ajustes intempestivos durante el desarrollo del contrato
Deficiencias en la definición de metas de productos (IVC, vigilancia epidemiológica) como resultado de la demanda esperada por parte de la SDS.
Inoportunidad en la adquisición de los insumos requeridos.</t>
  </si>
  <si>
    <t>Comportamientos individuales que favorezcan la expocisión de los colaboradores a actos de violencia e inseguridad
Falta de protocolos para la realización de acciones en campo que prevengan la posibilidad de ocurrencia de actos de violencia e Inseguridad contra los colaboradores
Condiciones de violencia y seguridad de sectores del área de influencia de la Subred Sur
Insuficiente disponibilidad de transporte institucional para el desplazamiento de ingreso y salida del personal a zonas inseguras identificadas</t>
  </si>
  <si>
    <t>Deserción y/o terminación anticipada de contratos de OPS
Solicitud de traslados del personal de planta
Perdida de información personal e institucional
Incumplimiento de metas del proceso
Disminución de Ingresos Institucionales</t>
  </si>
  <si>
    <t>Lideres de línea</t>
  </si>
  <si>
    <t>Formato de seguimiento concurrente o retrospectivo
Listados de asistencia a socializaciones y capacitaciones
Oficios remisorios a la Oficina de Control Interno Disciplinario.
Actas</t>
  </si>
  <si>
    <t>1. Líder del proceso
2. Líderes de componente y apoyos profesionales</t>
  </si>
  <si>
    <t>1. Cada vez que se inicia un contrato o se realiza una adición al mismo.
2. Semanalmente</t>
  </si>
  <si>
    <t>Tableros de control
Actas
Evaluación del Desempeño</t>
  </si>
  <si>
    <t>Los Líderes de componente y apoyos profesionales realizan seguimiento semanal al cumplimiento de las metas individuales de los colaboradores, mediante tableros de control. 
La líder del Proceso concerta anualmente los compromisos laborales cumplibles, medibles y evaluables, con los funcionarios de planta y realiza la evaluación de desempeño semestral y anual.</t>
  </si>
  <si>
    <t>Diaria</t>
  </si>
  <si>
    <t>Los Líderes de componente y apoyos profesionales realizan seguimiento aleatorio en campo a la implementación del protocolo para el desarrollo de funciones en campo en condiciones de seguridad.</t>
  </si>
  <si>
    <t>Gestión de riesgo individual y colectivo</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</si>
  <si>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</si>
  <si>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Valor glosas en la facturación del periodo / Valor de la facturación del periodo
Valor descuentos en la facturación del periodo / Valor de la facturación del periodo</t>
  </si>
  <si>
    <t>Valor no facturado por incumplimiento de metas en el periodo / Valor facturado en el periodo</t>
  </si>
  <si>
    <t>Número de actos de violencia e inseguridad contra los colaboradores en el desarrollo de funciones en campo
Número de actos de violencia e inseguridad contra los colaboradores en el desarrollo de funciones en campo/Número de colaboradores en desarrollo de funciones en campo</t>
  </si>
  <si>
    <t>De acuerdo al PAMEC Trimestral 
Semestral</t>
  </si>
  <si>
    <t xml:space="preserve">Informes de auditoria
Planes de mejoramiento 
Actas </t>
  </si>
  <si>
    <t xml:space="preserve">Semestral 
Diario </t>
  </si>
  <si>
    <t xml:space="preserve">Director Tecnico de Servicios ambulatorios 
Equipos de salud 
Profesional de enlace </t>
  </si>
  <si>
    <t xml:space="preserve">durante cada consulta </t>
  </si>
  <si>
    <t>Los equipos de salud  realizan durante la consulta la Identificando el riesgo de seguridad del paciente e implementan barreras de seguridad</t>
  </si>
  <si>
    <t xml:space="preserve">Mensual </t>
  </si>
  <si>
    <t>Consulta Especializada</t>
  </si>
  <si>
    <t>Sumatoria de la diferencia de días calendario entre la fecha en que se asignó la cita de (medicina interna; pediatría; obstetricia) y la fecha en la cual el usuario la solicitó</t>
  </si>
  <si>
    <t xml:space="preserve">No de eventos adversos presentados en la consulta ambulatoria o prioritaria / Total de consultas realizadas en el periodo </t>
  </si>
  <si>
    <t xml:space="preserve">GESTIÓN  FINANCIERA </t>
  </si>
  <si>
    <t xml:space="preserve">DIRECCIONAMIENTO ESTRATEGICO </t>
  </si>
  <si>
    <t xml:space="preserve">GESTIÓN DE TALENTO HUMANO </t>
  </si>
  <si>
    <t>Pérdida, deterioro o información incompleta en las historias laborales</t>
  </si>
  <si>
    <t>Incumplimiento de reportes de informes de SARLAFT</t>
  </si>
  <si>
    <t>Incumplimiento en el plan de trabajo de los proyectos de infraestructura y dotación amparados en los distintos convenios interadministrativos suscritos con el FFDS</t>
  </si>
  <si>
    <t>Posibilidad que los Estados Contables no reflejen la realidad económica de la entidad</t>
  </si>
  <si>
    <t xml:space="preserve">Aplicación inadecuada del Nuevo Marco Normativo Contable aplicable a las Entidades de Gobierno de conformidad con la normatividad vigente.
</t>
  </si>
  <si>
    <t>Incremento en la facturación pendiente por radicar generada por la ESE</t>
  </si>
  <si>
    <t xml:space="preserve">Incumplimiento en las metas de recaudo de la cartera corriente por venta de servicios de salud
</t>
  </si>
  <si>
    <t xml:space="preserve">Falta de conocimiento de las normas derivadas de la Contaduría General de la Nación, para el no registro de los hechos económicos de la entidad. 
Falta de actualización y revisión de los conceptos del Manual de Políticas de Operación Contable. 
La no utilización de medios de consulta como la SHD y la CGN.
</t>
  </si>
  <si>
    <t>Falta de ética profesional
Extralimitación de funciones
Ocultar información considerada pública para los usuarios</t>
  </si>
  <si>
    <t xml:space="preserve">Falta de gestión de cobro persuasivo por parte de los ejecutivos de cuenta.
Dificultad para el agendamiento de citas de conciliación por parte de las diferentes EAPB, acuerdos de pago y giro de recursos. 
Riesgo financiero de las entidades y liquidación de las mismas lo cual conlleva a la reducción y NO pago de la facturación radicada.
</t>
  </si>
  <si>
    <t xml:space="preserve">Desconocimiento de los reportes de ley a nivel interno o externo.
Fallas en la trasferencia de información en el sistema UIAF.
No adherencia a los procedimientos y formatos por las áreas involucradas en los reportes de transacciones sospechosas en efectivo. 
Falta de  supervisión para realizar seguimiento y reportes del SARLAFT
</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</si>
  <si>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</si>
  <si>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 xml:space="preserve">
 Información que no cumple con el principio de devengo, el cual indica que los hechos económicos se reconocen en el momento que suceden.
Presentación inadecuada de los hechos económicos, pues no se reconocen de manera completa, neutral y libre de error significativo.   
</t>
  </si>
  <si>
    <t>Pérdidas económicas.
Demandas y sanciones.
Pérdida de imagen institucional.</t>
  </si>
  <si>
    <t xml:space="preserve">Facturas que no se reflejan en los estados financieros como cartera corriente hasta tanto no se radiquen.
Facturas a las que no se les puede realizar
gestión de cobro persuasivo o coactivo hasta que estén radicadas. 
Inconsistencias en conciliaciones con los diferentes terceros, ya que para ellos estas facturas aun no se reflejan pero para la IPS están pendientes por radicar, sin embargo aumentan el valor de las cuentas por cobrar. 
</t>
  </si>
  <si>
    <t xml:space="preserve">Pérdida de imagen institucional
Desgaste administrativo por reprocesos
Investigaciones y sanciones
Detrimento patrimonial
Responsabilidad frente a afectaciones a terceros
Procesos de Responsabilidad Fiscal, disciplinaria, administrativa. </t>
  </si>
  <si>
    <t xml:space="preserve">Investigaciones penales, fiscales, disciplinarias, procesos sancionatorios por parte de los organismos de control.
Pérdida de la credibilidad e imagen  institucional.
Incumplimiento de la Planeación Estratégica y Plan de Desarrollo Institucional. 
</t>
  </si>
  <si>
    <t xml:space="preserve">* No satisfacción de las necesidades y expectativas de la comunidad.
*Demanda insatisfecha sobre los servicios ofertados por la entidad, al no poder concluir las obras.
*Sobre costos en la ejecución del proyecto.
*Incurrir en  la investigaciones de tipo legal  y jurídico.
*Retrasos en la realización los proyectos de inversión que afectan la prestación del servicios de forma adecuada
</t>
  </si>
  <si>
    <t>Ajuste a la oferta tarifaria del pagador
Afectación de la sostenibilidad financiera de la ESE</t>
  </si>
  <si>
    <t xml:space="preserve">Reportes en PDF ante la UIAF. </t>
  </si>
  <si>
    <t>1) Informe mensual de los proyectos con seguimiento a los planes de trabajo.
2) Actas de comités operativos en los que se hace seguimiento .</t>
  </si>
  <si>
    <t xml:space="preserve">Plan de Ventas y Plan de
Mercadeo 
Informe de costos de los servicios y paquetes ofertados por la entidad </t>
  </si>
  <si>
    <t>El profesional de la oficina de desarrollo institucional asignado y con el fin de dar cumplimiento al plan de trabajo de los proyectos debe:
1) Llevar acabo el seguimiento de los planes de trabajo, con el fin de comparar las desviaciones  presentadas durante la ejecución del proyecto. En caso de encontrase desviaciones  implementar acciones de mejora.(Mensual)
2) Cada vez  que se presente desviaciones, presentarlas en Comités operativos de los convenios.</t>
  </si>
  <si>
    <t xml:space="preserve">El referente de mercadeo realiza semestralmente seguimiento financiero, técnico y administrativo a la ejecución de los contratos de venta de servicios vigentes , con el fin de establecer resultados y acciones de mejora en la relación contractual. Ante las desviaciones encontradas, se generan planes de mejora.  La evidencia del control se registra en los informes de ejecución contractual.
El profesional de la Dirección Financiera realiza de manera anual la verificación y actualización de los costos de los servicios de salud ofertados por al institución, con el fin de verificar y validar los componentes del mismo, socializando sus resultados para la retroalimentación de las partes intervinientes. En caso de no realizarse  la actualización de costos se genera una alerta de autocontrol para priorizar su realización. La evidencia del control  es el estudio de costos por servicios. </t>
  </si>
  <si>
    <t xml:space="preserve">Oficial de Cumplimiento 
Profesional Administrativo </t>
  </si>
  <si>
    <t xml:space="preserve">Anual </t>
  </si>
  <si>
    <t xml:space="preserve">
Conciliaciones de las Dependencias. 
Correo cronograma de Cierre Contable (Mensual)
</t>
  </si>
  <si>
    <t xml:space="preserve">Cuadres de Caja Recaudadoras 
Conciliaciones bancarias 
Comprobantes de transportador 
Acta de Reunión </t>
  </si>
  <si>
    <t xml:space="preserve">Conciliación firmada por las partes. 
Cronograma mensual
Soporte de auditoria y
socialización </t>
  </si>
  <si>
    <t xml:space="preserve">Proyección de recaudo mensual
Actas con ejecutivos de cuenta
Soportes de radicación de la
circularización y gestión del
área de cartera . </t>
  </si>
  <si>
    <t>Cuentas con técnicos de glosas
Conciliación firmada por las partes
Soportes de implementación del
sistema o gestión adelantada</t>
  </si>
  <si>
    <t xml:space="preserve">Actas con técnicos de glosas
Soportes de implementación del
sistema o gestión adelantada
Conciliación firmada por las partes </t>
  </si>
  <si>
    <t xml:space="preserve">Director Financiero
Personal de Tesoreria 
Personal de Facturación </t>
  </si>
  <si>
    <t xml:space="preserve">Director Financiero 
Lider de  Cartera </t>
  </si>
  <si>
    <t>Director Financiero
Lideres de Facturación, Cartera y Glosas,  Presupuesto, Tesoreria, Cuentas Por Pagar, Contabilidad</t>
  </si>
  <si>
    <t xml:space="preserve">GESTIÓN COMPLEMENTARIOS </t>
  </si>
  <si>
    <t>GESTIÓN DE URGENCIAS</t>
  </si>
  <si>
    <t xml:space="preserve">Trimestral </t>
  </si>
  <si>
    <t xml:space="preserve">Semestral </t>
  </si>
  <si>
    <t xml:space="preserve">Gestión de Gastos </t>
  </si>
  <si>
    <t xml:space="preserve">Gestión Ingresos </t>
  </si>
  <si>
    <t xml:space="preserve">Ingreso Laboral </t>
  </si>
  <si>
    <t xml:space="preserve">Permanencia Laboral </t>
  </si>
  <si>
    <t>Faltante de cuotas moderadoras / Total del valor de recaudo por cuotas moderadoras del mes</t>
  </si>
  <si>
    <t xml:space="preserve">(Total facturación radicada
en el periodo / Total
facturación generada en el
periodo)*100%
</t>
  </si>
  <si>
    <t>(valor recaudado efectivo de
cartera corriente/Valor
proyección de recaudo de la
cartera corriente)*100%</t>
  </si>
  <si>
    <t>(Total de la glosa recibida en
el periodo/total facturado en
el periodo)*100%</t>
  </si>
  <si>
    <t>(Total de las devoluciones
recibidas en el periodo/total
facturado)*100%</t>
  </si>
  <si>
    <t># de nombramientos con lleno de requisitos/ Total de los nombramiento de la entidad en la vigencia</t>
  </si>
  <si>
    <t xml:space="preserve">Formulación y socialización de los Planes. Plan Anual de Vacantes
Plan de Previsión de Recursos Humanos
Plan Estratégico de Talento Humano
Plan Institucional de Capacitación
Plan de Bienestar Social e Incentivos Institucionales
Plan de Trabajo Anual en Seguridad y Salud en el Trabajo
Numero de actividades realizadas / Total de actividades programadas  para la vigencia * 100
Plan Anual de Vacantes
Plan de Previsión de Recursos Humanos
Plan Estratégico de Talento Humano
Plan Institucional de Capacitación
Plan de Bienestar Social e Incentivos Institucionales
Plan de Trabajo Anual en Seguridad y Salud en el Trabajo
</t>
  </si>
  <si>
    <t xml:space="preserve"># Numero de Historias laborales deterioradas o perdidas / Total de las historias laborales de la entidad en custodia de la Direccion de Talento Humano </t>
  </si>
  <si>
    <t>Numero de Novedades incluidas en nómina / Total de Novedades recibidas en el periodo * 100</t>
  </si>
  <si>
    <t xml:space="preserve"> Numero de Reportes emitidos por la entidad a la UIAF / Total de Reportes Programados # 12</t>
  </si>
  <si>
    <t>Porcentaje de Cumplimiento de los Planes de Trabajo de los Proyectos de infraestructura y dotación</t>
  </si>
  <si>
    <t>No. De informes de seguimiento contractual  realizados /No. De  contratos vigentes para el periodo  *100
No. De informe de costo de los servicios generados /No. De informes de costo de los servicios  programados *100</t>
  </si>
  <si>
    <t>Porcentaje planeado por la entidad para la vigencia/ Porcentaje ejecutado por la entidad en la vigencia</t>
  </si>
  <si>
    <t>hospitalaria</t>
  </si>
  <si>
    <t>Procesos aperturados. /Cartera remitida vs. *100</t>
  </si>
  <si>
    <t xml:space="preserve">Planeacion </t>
  </si>
  <si>
    <t>Proyectos</t>
  </si>
  <si>
    <t>Mercadeo</t>
  </si>
  <si>
    <t>Indicador  Valor total adquisiciones de medicamentos y material médico quirúrgico realizadas en la vigencia evaluada mediante uno o más delos mecanismos / valor total de adquisiciones de la ESE por medicamentos y material médico quirúrgico en la vigencia evaluada</t>
  </si>
  <si>
    <t>Cumplimiento Componente otras iniciativas - PAAC</t>
  </si>
  <si>
    <t>Cumplimiento del Plan Anual de Auditorias de OCI</t>
  </si>
  <si>
    <t>Alto</t>
  </si>
  <si>
    <t>Luz Maria Cotrina Romero
Referente de Direccionamiento Estrategico.</t>
  </si>
  <si>
    <t>Lideres de Procesos y Referente de Riesgos</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</si>
  <si>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</si>
  <si>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</si>
  <si>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Organizada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</si>
  <si>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SUBGERENCIA DE SERVICIOS DE SALUD</t>
  </si>
  <si>
    <t>SUBGRENCIA DE SERVICIOS DE SALUD</t>
  </si>
  <si>
    <t>Oportunidad de etapas del estado de procesos 
(Número de decisiones con pérdida de validez / Total de procesos en trámite)*100</t>
  </si>
  <si>
    <t>Reserva legal de procesos
(numero de procesos o investigaciones en curso que cumplen con criterios de reserva legal / numero de procesos o investigaciones en curso)*100</t>
  </si>
  <si>
    <t>Decisiones  adoptadas con cumplimiento de requisitos legales y de transparencia
(Número decisiones adoptadas en término de ley / total de decisiones en curso)*100</t>
  </si>
  <si>
    <t xml:space="preserve">Incremento de casos de COVID 19 en colaboradores de la institución </t>
  </si>
  <si>
    <t xml:space="preserve">Ausentismo laboral
Re brotes
Quejas
Investigaciones
Hallazgos de auditorias internas o externas
</t>
  </si>
  <si>
    <t xml:space="preserve">Desinformación por parte de los colaboradores de como actuar ante una situación de crisis
Publicación de piezas no autorizadas por la Oficina de Comunicaciones
Suministrar información  por parte de colaboradores no autorizados a los  medios de comunicación.
Carencia de controles del procedimiento flujo de información y comunicación 
Instalación de señalización que no cuente con formato institucional.
</t>
  </si>
  <si>
    <t xml:space="preserve">Pérdida de la información institucional  - equipos de Red
Pérdida de recursos financieros  </t>
  </si>
  <si>
    <t>Ataque a la seguridad informática de la institución</t>
  </si>
  <si>
    <t xml:space="preserve">No contar con equipos adecuados y/o actualizados (licenciamiento)
Manipulación de las políticas de la red establecidas  por la Oficina de Sistemas con el fin de saltar los protocolos de seguridad </t>
  </si>
  <si>
    <t>Suplantación y/o Adulteración de Documentos y expedientes
 Falta de adherencia Normatividad respecto a datos</t>
  </si>
  <si>
    <t>Recibir dádivas en beneficio propio o de un tercero, favoreciendo la consecución de un trámite o un servicio sin el cumplimiento de requisitos.</t>
  </si>
  <si>
    <t>Pérdida de credibilidad y confianza por parte de los usuarios.
Demandas y  sanciones.
Daño de la imagen institucional.</t>
  </si>
  <si>
    <t xml:space="preserve">Falta y/o deficiencias en la orientación e información al usuario para el acceso a los Servicios de salud. 
Desactualización de la normatividad vigente y novedades de los servicios en el equipo de participación </t>
  </si>
  <si>
    <t xml:space="preserve">
Desmotivación de la comunidad en el ejercicio de participación 
Falta de espacios y participación para conocer las necesidades y expectativas de los usuarios y comunidad. </t>
  </si>
  <si>
    <t xml:space="preserve">Pérdidas Económicas 
Riesgo de infecciones cruzadas por estancias prolongadas 
Dependencia institucional 
Disminución de Giro Cama 
Desfavorecimiento Imagen Institucional </t>
  </si>
  <si>
    <t>Cierre de escenarios de practica formativa 
Disminución de ingresos, limitación para no formar médicos</t>
  </si>
  <si>
    <t>Falta de humanización en el servicio
Calidad en la prestación de servicios</t>
  </si>
  <si>
    <t>Aumento en la brecha de gestión administrativa institucional 
Ausencia de innovación organizativa</t>
  </si>
  <si>
    <t>Sobreocupación de capacidad instalada en práctica académica  simultanea</t>
  </si>
  <si>
    <t>Escasa competitividad en el sector salud, ante la baja innovación social</t>
  </si>
  <si>
    <t xml:space="preserve">Falta de competencias formativas de derecho de autor
Formulación y elaboración de proyectos, sin validación ética y académica </t>
  </si>
  <si>
    <t xml:space="preserve">Afectación en el servicio - Entidad 
Investigaciones administrativas, disciplinarias, fiscales y penales 
Sanciones 
Afectación de la imagen institucional
Posible detrimento patrimonial 
Pérdida de credibilidad </t>
  </si>
  <si>
    <t xml:space="preserve">Trafico de Influencias en la celebración de contratos para beneficio particular o de un tercero </t>
  </si>
  <si>
    <t xml:space="preserve">No cierre de la gestión de los ciclos de mejora, resultados de los informes y comunicaciones de entes de control externo y oficina de Control Interno
Falta de conocimiento y/o experiencia del personal del equipo auditor
</t>
  </si>
  <si>
    <t>*Amiguismo o Clientelismo
*Disposiciones internas tendientes a favorecimiento particular o a tercero</t>
  </si>
  <si>
    <t>*Formato de análisis de hoja de vida que se aplica al personal de LNR el cual debe reposar en el expediente laboral si aplica.
* Actos administrativos de nombramientos
* Actas de posesión</t>
  </si>
  <si>
    <t>* Vinculación de personal sin el cumplimiento de requisitos. 
* Pérdida de Imagen Institucional.
* Incumplimiento del principio de transparencia. 
* Sanciones Legales y Disciplinarias</t>
  </si>
  <si>
    <t>Cambio en la normatividad aplicable para la solicitud de documentos que deba contener el archivo de gestión documental y las fechas en las que deben ser actualizados. 
Manejo inadecuado por terceros y falla en el proceso de transferencia del archivo de Gestión Documental</t>
  </si>
  <si>
    <t>Sanciones legales y disciplinarias por parte de entes de control
Insatisfacción por parte de los colaboradores
Pérdida de imagen institucional</t>
  </si>
  <si>
    <t xml:space="preserve">Directora de Talento Humano
Profesional Responsable de la Linea de vinculación laboral  </t>
  </si>
  <si>
    <t>Proceso de Investigación de entes de controles, los cuales podrán aplicar medidas correctivas, sanciones disciplinarias y/o económicas.
Hallazgos de auditorías internas o externas.</t>
  </si>
  <si>
    <t>*Demora y/o no aprobación de las licencias y/o permisos de entidades externas requeridas para la ejecución de los proyectos.
*Incumplimiento en la entrega de productos por parte de terceros.
*Diferentes circunstancias que se pueden presentar durante la ejecución de la obra como materiales que no cumplen técnicamente los requerimientos,  cese de labores por parte del personal, cambios de diseño, necesidad de construcción de obras de estabilización y/o contención del terreno, accidentes, entre otras.
*Cambios en las condiciones de mercado que generen incumplimiento en la ejecución del proyecto. 
*Declaratoria de desierto de los procesos de adjudicación de contratos
*Recusaciones o demandas a los procesos de contratación.
*Ciclo político.</t>
  </si>
  <si>
    <t>Contratación de venta de servicios de salud con tarifas por debajo de los costos</t>
  </si>
  <si>
    <t>Bajas tarifas del sector privado, Existencia de competencia desleal
Desconocimiento de los costos asociados en el sector público</t>
  </si>
  <si>
    <t xml:space="preserve">Desconocimiento de los procesos y procedimientos de la entidad 
Que se tomen decisiones con documentos no normalizados </t>
  </si>
  <si>
    <t>Alteración , ocultamiento y sustracción de información documental por interés propio o de terceros</t>
  </si>
  <si>
    <t>Disminución de la base social de participación por falta de recursos logísticos  y/o de apoyo a las actividades comunitarias.</t>
  </si>
  <si>
    <t>Probabilidad de Cierre de escenarios de práctica formativa</t>
  </si>
  <si>
    <t xml:space="preserve">Incumplimiento en el debido proceso adelantado desde Jurídica, para la recuperación de cartera de cobro coactivo   </t>
  </si>
  <si>
    <t>Inoportunidad en la programación de cirugía</t>
  </si>
  <si>
    <t>Inadecuada prestación del servicio de acuerdo al protocolo de administración de medicamentos.</t>
  </si>
  <si>
    <t>Ausencia de barreras de seguridad para la prevención de caídas en los pacientes de servicios hospitalarios.</t>
  </si>
  <si>
    <t>Inadecuada atención de gestantes que ingresan a la institución</t>
  </si>
  <si>
    <t>Uso del poder en evaluación tardía y/o contraria a la ley de la queja o informe en beneficio o interés propio o de un tercero</t>
  </si>
  <si>
    <t xml:space="preserve">Inadecuado registro de la Historia Clínica. </t>
  </si>
  <si>
    <t xml:space="preserve">Complicaciones derivadas de los procedimientos por mala técnica en los servicios de Terapias, Cardiología, gastroenterología e imagenología. </t>
  </si>
  <si>
    <t xml:space="preserve">Error en la entrega de resultados de laboratorio clínico, fisiatría, Patología, diagnóstico cardiovascular, gastroenterología y radiología </t>
  </si>
  <si>
    <t>Identificación tardía  de complicaciones o riesgos en salud de patologías crónicas</t>
  </si>
  <si>
    <t>Inoportunidad en asignación de citas de especialidades básicas</t>
  </si>
  <si>
    <t xml:space="preserve">Eventos adversos o incidentes en el proceso de atención </t>
  </si>
  <si>
    <t>Incremento en la facturación glosada por las ERP frente a la facturación generada por la ESE</t>
  </si>
  <si>
    <t xml:space="preserve">Incremento en la facturación devuelta por las ERP frente a la facturación generada por la ESE
</t>
  </si>
  <si>
    <t>Aceptar y/o permitir el tráfico de influencias en la provisión de empleos, con el fin de obtener un beneficio propio o para un tercero</t>
  </si>
  <si>
    <t>Ocultamiento o manipulación de información relacionada con la planeación estratégica, plan de ventas, proyectos de inversión, sus resultados y metas alcanzadas para favorecimiento particular o de un tercero</t>
  </si>
  <si>
    <t>Inadecuado Seguimiento al Plan Anual de Adquisiciones que afecten los resultados de la entidad</t>
  </si>
  <si>
    <t xml:space="preserve">Inadecuada prestación de la atención de acuerdo al protocolo de colocación, cuidados y retiro de catéter central y sonda vesical. </t>
  </si>
  <si>
    <t xml:space="preserve">Depender de fuentes de financiación externa para el apoyo logístico en el  ejercicio de la  participación comunitaria . 
</t>
  </si>
  <si>
    <t>Pérdida de credibilidad ante los stakeholders.
Daño económico.
Noticias negativas en medios de comunicación.
Consecuencia en la afectación de la imagen.
Investigación disciplinarias y/o jurídicas.</t>
  </si>
  <si>
    <t xml:space="preserve">Intereses particulares
Vínculos de consanguinidad o de afinidad
Falta de Ética Profesional.
Presiones de superiores jerárquicos.
Falta de seguimiento y Control en la supervisión y ejecución de los contratos
Ofrecimiento de dádivas a funcionarios / contratistas </t>
  </si>
  <si>
    <t xml:space="preserve">Manipular, no divulgar u ocultar información considerada pública a los grupos de interés en beneficio propio o  de un particular </t>
  </si>
  <si>
    <t>Multas, Sanciones  e investigaciones de carácter disciplinario
Peticiones Quejas y Reclamos en contra de la institución por parte de la Ciudadanía</t>
  </si>
  <si>
    <t xml:space="preserve">Por Tiempos de espera prolongados en las salas.
Desconocimiento de la ciudadanía de los trámites para acceder a los servicios.
 Falta de adherencia al manual de servicio al ciudadano
Falta de adherencia al código de integridad </t>
  </si>
  <si>
    <t xml:space="preserve">
Investigación disciplinarias
Instauración de quejas, reclamos.
Pérdida de la imagen . 
Desinformación  o información errónea.</t>
  </si>
  <si>
    <t xml:space="preserve">Falta de cumplimiento en los términos de respuesta por parte de los lideres del proceso implicado. 
Falta de sistema propio que genere alertas para el cumplimiento de los tiempos de las respuestas. 
Fallas en el funcionamiento del sistema  "Bogotá te escucha" para el registro, gestión y cierre de peticiones. </t>
  </si>
  <si>
    <t>Daño jurídico.
Pérdida de la imagen. 
Insatisfacción del usuario. 
Investigación disciplinarias</t>
  </si>
  <si>
    <t xml:space="preserve">No contar con los perfiles docentes necesarios 
falta de realizar la autoevaluación de los escenarios 
Debilidad en el presupuesto de gastos  </t>
  </si>
  <si>
    <t>No realizar un levantamiento y autoevaluación de los requisitos legales de los escenarios de practica 
Variabilidad  de la planeación por causas externas que afecte los servicios ofertados 
Cambios de Planeacion por las nuevas administraciones</t>
  </si>
  <si>
    <t xml:space="preserve">Falta de personal idóneo en procesos de innovación, ciencia y tecnología 
Proyectos con baja de accebilidad estadística 
costos altos en la acreditación del personal investigador
falta de infraestructura de centros de investigación bajo la norma de innovación , ciencia y tecnología colombiana </t>
  </si>
  <si>
    <t xml:space="preserve">Falta de personal idóneo en procesos de innovación, ciencia y tecnología 
Falta de Cultura de innovación </t>
  </si>
  <si>
    <t>Debilidad en la periodicidad del reporte con datos de tendencia de las demandas presentadas por contratos realidad o fallas de procedimientos asistenciales en el comité respectivo.
Débil cobertura de capacitación en Política de prevención de daño antijurídico</t>
  </si>
  <si>
    <t>Demandas
Sanciones
Afectación de la destinación del presupuesto frente a lo programado
Insatisfacción de usuarios
Denuncias, quejas e investigaciones
Afectación de imagen de la entidad</t>
  </si>
  <si>
    <t>Pérdida de recursos por fallas en la recuperación de cartera
Demora en la recuperación de cartera.
Demandas por vulnerabilidad del debido proceso.
Investigación por entes de control
Investigaciones Disciplinarias</t>
  </si>
  <si>
    <t>Incumplimiento a las obligaciones contractuales
Hechos cumplidos 
Detrimento patrimonial</t>
  </si>
  <si>
    <t>Falta de un usuario consultante de listas restrictivas a nivel exterior desde la Dirección de Contratación
Fallas en la verificación jurídica de los requisitos mínimos exigidos para persona natural -Bienes, servicio, u obra relacionados con prevención de corrupción ( antecedentes, Cámara de comercio) 
Falta de capacitación al contratista y supervisor frente a las estrategias de prevención a la corrupción que tiene la Institución  
Fallas de conducta ética en el colaborador que consulta el Reporte positivas de  SARLAFT</t>
  </si>
  <si>
    <t>Investigaciones y sanciones a que hubiere lugar 
Detrimento patrimonial 
Afectación en servicio
Afectación de la Gestión de la Entidad</t>
  </si>
  <si>
    <t xml:space="preserve">Prevalencia del interés  personal sobre el general en beneficio del individuo </t>
  </si>
  <si>
    <t>Falta de  formulación de la política de Conflictos de interés institucional y la estrategia que orienta su desarrollo</t>
  </si>
  <si>
    <t>1. Conflicto de interés
2.Incumplimiento a los objetivos estratégicos  de la entidad
3.Inoportunidad de la manifestación de impedimento
4. Pérdida de imagen reputacional
5. Sanciones disciplinarias</t>
  </si>
  <si>
    <t xml:space="preserve">1. insatisfacción del usuario 2. complicaciones medicas por la inoportunidad en la realización de cirugías 3. deterioro de la imagen institucional 4. incumplimientos de metas de producción 5. requerimiento medico legales y de unidades de vigilancia
</t>
  </si>
  <si>
    <t>1  fallo terapéutico 2. deterioro del estado del paciente 3. reacciones adversas severas / muerte 4. penalización de los profesionales 5. demandas y aumento de las PQR</t>
  </si>
  <si>
    <t xml:space="preserve">Debilidad en las competencias individuales de los colaboradores asistenciales que participan en las atenciones del paciente para realizar registros  legibles, completos, con racionalidad técnico-científica, Sistema de información de historia clínica poco amigable.
 no conocimiento de las guías de ruta de atención materna, personal asistencial no adherido a la GPC  4. fallas laboratorio clínico. </t>
  </si>
  <si>
    <t>Debilidad en la supervisión de contratos a terceros lo que conlleva un favorecimiento en la celebración de contratos.</t>
  </si>
  <si>
    <t>Incumplimiento de términos por alta carga laborar
Deficiente diligenciamiento de la base de datos
Falta de seguimiento de la base de datos</t>
  </si>
  <si>
    <t xml:space="preserve">Debilidad  intencional en el seguimiento de control de términos en las etapas procesales 
 </t>
  </si>
  <si>
    <t xml:space="preserve">Demandas 
Perdidas de Contratos 
Glosas por error en registro de Historia Clínica </t>
  </si>
  <si>
    <t>Deterioro de la salud del paciente
Inoportunidades diagnosticas
Inoportunidad en tratamiento
eventos adversos
Evento centinela
Demandas 
Afectación de imagen institucional</t>
  </si>
  <si>
    <t>Falta de Ética Profesional.
Falta de seguimiento y Control a los conceptos sanitarios, por competencia compartida con la Secretaria Distrital de Salud (SDS)
Presiones (amenazas, extorsión, agresiones físicas y verbales, etc.), por partes de Grupos de interés.</t>
  </si>
  <si>
    <t>Inoportunidad en la contratación del talento humano
Baja adherencia al proceso de inducción de algunos colaboradores
Faltas al código de ética e integridad
Fallas en el proceso de  selección del talento humano que permite que algunos profesionales no cuenten con las competencias requeridas y se produzcan deserciones
Deficiencias en cobertura y contenidos en el proceso de inducción del personal.
Inoportunidad en la adquisición de los insumos requeridos.</t>
  </si>
  <si>
    <t>Inoportunidad en la contratación del talento humano
Baja adherencia al proceso de inducción de algunos colaboradores
Faltas al código de ética e integridad
Sobrecarga de productos a colaboradores de OPS por dificulta en el cumplimiento de metas por parte de algunos funcionarios de la planta de personal.
Fallas en el proceso de  selección del talento humano que permite que algunos profesionales no cuenten con las competencias requeridas y se produzcan deserciones
Deficiencias en cobertura y contenidos en el proceso de inducción del personal.
Inoportunidad en la entrega de los términos de referencia de algunos contratos por parte de la SDS o realización de ajustes intempestivos durante el desarrollo del contrato
Deficiencias en la definición de metas de productos (IVC, vigilancia epidemiológica) como resultado de la demanda esperada por parte de la SDS.
Inoportunidad en la adquisición de los insumos requeridos.</t>
  </si>
  <si>
    <t>Comportamientos individuales que favorezcan la exposición de los colaboradores a actos de violencia e inseguridad
Falta de protocolos para la realización de acciones en campo que prevengan la posibilidad de ocurrencia de actos de violencia e Inseguridad contra los colaboradores
Condiciones de violencia y seguridad de sectores del área de influencia de la Subred Sur
Insuficiente disponibilidad de transporte institucional para el desplazamiento de ingreso y salida del personal a zonas inseguras identificadas</t>
  </si>
  <si>
    <t xml:space="preserve">Baja adherencia a Guías de practica clínica en paciente crónico 
Fallas en la calidad de la atención 
Debilidades en el proceso de inducción al talento humano 
Trato deshumanizado en la atención del usuario 
</t>
  </si>
  <si>
    <t>Deterioro de la salud  o muerte del paciente 
Evento adverso o incidente 
Inhabilidades 
Investigaciones de órganos de control</t>
  </si>
  <si>
    <t xml:space="preserve">Insatisfacción del usuario
No continuidad del tratamiento 
Deterioro de la salud  
Incremento de las PQRS
Subutilización del recurso humano 
inoportunidad en la asignación de citas a otros usuarios       
  Incumplimiento de metas  
Afectación financiera </t>
  </si>
  <si>
    <t>Baja adherencia a los protocolos institucionales relacionados con seguridad del paciente 
Deficiencia en la identificación del riesgo en seguridad 
Falta de sensibilización sobre el riesgo en seguridad al usuario
Falta de insumos
Infraestructura inadecuada</t>
  </si>
  <si>
    <t xml:space="preserve">Falta de Ética Profesional.
Falta de seguimiento y Control a la ejecución del contrato o convenio .
Presiones de superiores jerárquicos. 
Ofrecimiento de dádivas a funcionarios / contratistas de la dirección 
Inadecuado sistema de archivo en  físico y digital con fines fraudulentos.
</t>
  </si>
  <si>
    <t xml:space="preserve">Detrimento Patrimonial de la ESE.
Sanciones Disciplinarias y penales.
Inhabilidades.
Investigaciones y demandas.
Deterioro de la imagen de la entidad 
afectación en la prestación de los servicios ambulatorios </t>
  </si>
  <si>
    <t>Información inoportuna por parte de las áreas generadoras de información. (Cartera, Facturación, glosas o cuentas medicas, tesorería, inventarios almacén, farmacia, medico quirúrgicos, activos fijos, nomina, contratación y jurídica). 
Baja calidad de la Información reportada por las áreas generadoras de información que no permitan un análisis de la misma por parte de contabilidad.</t>
  </si>
  <si>
    <t>Hechos económicos con reconocimiento, medición y revelaciones inadecuadas. La información no cumple con las características fundamentales  de la información contable (Relevancia y Representación fiel).
Inoportunidad en la entrega de la información.
Falta de análisis de la información incluida en las notas a los estados financieros por poca interacción con las áreas gestoras de la información.</t>
  </si>
  <si>
    <t>Devolución de facturación desde los revisores de cuentas hacia los facturadores por inconsistencias en el cobro o falta de soportes. 
Inconsistencias en la validación de RIPS que requieran devolución de la factura para su corrección. 
Falta de soportes según normatividad vigente que impidan la radicación.</t>
  </si>
  <si>
    <t xml:space="preserve">Disminución en el flujo de recaudo 
Envejecimiento de la cartera a cartera de difícil cobro
Dificultad para el cumplimiento de obligaciones financieras de la Subred  
Incumplimiento en las metas del Plan de Gestión Gerencial. </t>
  </si>
  <si>
    <t xml:space="preserve">Falta de actualización en las tarifas y la contratación que realiza la Subred Sur. 
Falta de soportes de historia clínica (epicrisis, lecturas de imágenes, odontogramas, material de osteosíntesis, etc.). 
Falta de oportunidad en la consecución de autorizaciones y soportes del reporte realizado o la solicitud de autorización de acuerdo a lo normado en la Res. 3047/2008.
</t>
  </si>
  <si>
    <t xml:space="preserve">No reconocimiento de las facturas por parte de las EAPB
Facturas que pueden convertirse en glosa definitiva por falta de respuesta oportuna. 
Disminución en el flujo de recaudo de la Subred
</t>
  </si>
  <si>
    <t xml:space="preserve">Falta de soportes de historia clínica (epicrisis, lecturas de imágenes, odontogramas, material de osteosíntesis, etc.)
Falta de oportunidad en la consecución de autorizaciones y soportes del reporte realizado o la solicitud de autorización de acuerdo a lo normado en la Res. 3047/2008.
Falta de actualización en las tarifas y la contratación que realiza la Subred Sur </t>
  </si>
  <si>
    <t xml:space="preserve">No reconocimiento de las facturas por parte de las EAPB, ya que se trata de facturas que para la entidad no se encuentran radicadas.
Incremento en facturación pendiente por radicar, reduciendo el flujo de caja de la Entidad. 
Generación de falsas expectativas de facturación y recaudo por sobreestimación. 
</t>
  </si>
  <si>
    <t xml:space="preserve">Baja cultura de control en los colaboradores de la Entidad frente a la implementación del manual de funciones, manuales, código de integridad, política de conflicto de interés, Anticorrupción, Conflicto de Intereses, Financiera  y tipologías de actos de corrupción.
Falta de celeridad y contundencia en la aplicación de acciones disciplinarias contra actos de corrupción.
Debilidad en la concertación de alianzas estratégicas y de articulación interinstitucional para combatir la corrupción. 
Bajos niveles de denuncia de actos de corrupción.
</t>
  </si>
  <si>
    <t>Sanciones administrativas, disciplinarias, fiscales 
Procesos de Investigación de entes de control (Secretaria Distrital de Salud, Contraloría, Veeduría, Personería, Procuraduría)</t>
  </si>
  <si>
    <t xml:space="preserve">Inoportunidad en la disposición de los recursos o de los insumos o servicios requeridos como soporte a la operación de la Subred y afectación en la continuidad de la prestación de los servicios.
</t>
  </si>
  <si>
    <t>Desinformación de los factores de riesgo de COVID que deben reportarse a la ARL
Falta de continuidad en el seguimiento a casos sospechosos
Falta  de continuidad en el  seguimiento al cumplimiento de las medidas de protección de prevención de COVID 19 en las USS URBANAS Y RURALES</t>
  </si>
  <si>
    <t xml:space="preserve">Desviación en el uso de recursos  y/o Presencia de actos de soborno (dar o recibir dádivas) para favorecimiento propio o de un tercero.
</t>
  </si>
  <si>
    <t>Deficiente supervisión de contractos y/o convenios asignados a la dirección para beneficio propio o de un tercero</t>
  </si>
  <si>
    <t xml:space="preserve">Deterioro o muerte del paciente 
Demandas a la institución
Investigaciones por entes de control 
Daño en la imagen institucional 
Inhabilidades 
</t>
  </si>
  <si>
    <t>Insuficiencia de infraestructura física 
Insuficiencia de especialistas
Inasistencia de usuarios a citas ambulatorias y prioritarias disminuyendo la asignación de cita a otros usuarios 
Falta de sensibilización al usuario sobre la importancia del cumplimiento de la cita asignada Fallas en mensajes de recordación 
Asignación de cita sin consentimiento del usuario 
Baja adherencia al procedimiento de asignación de citas 
Trato deshumanizado en la asignación de citas</t>
  </si>
  <si>
    <t>Necrosis del tejido del paciente
Síndrome compartimental
Celulitis
Evento adverso leve, moderado o grave
Quejas
Demandas 
Hallazgos de auditoria internos y externos</t>
  </si>
  <si>
    <t xml:space="preserve">Falta de inducción , para el adecuado uso de Dinámica Gerencial 
Falta de realización de actividades de autocontrol para el seguimiento al adecuado diligenciamiento. </t>
  </si>
  <si>
    <t xml:space="preserve">* Débil cobertura en capacitaciones sobre prevención de corrupción en el proceso de Urgencias 
* Carencia de Auditorias de Autocontrol para verificar la adecuada expedición de incapacidades de acuerdo a la condición clínica del paciente, según muestreo. </t>
  </si>
  <si>
    <t xml:space="preserve">Entregas parciales de  los pedidos solicitados por parte  de los proveedores 
Incumplimiento en el cronograma de entregas por parte del proveedor 
Desabastecimiento de medicamentos 
No revisión de la existencia de los mínimos (medicamentos) por parte de farmacia 
</t>
  </si>
  <si>
    <t xml:space="preserve">La no adherencia a  procedimientos de identificación y preparación del usuario. 
Fallas de información para la preparación y/o programación  del paciente
Falta de un mecanismo de información de las preparaciones de pacientes para apoyos diagnósticos de fácil acceso al ciudadano
</t>
  </si>
  <si>
    <t xml:space="preserve">Reingreso de pacientes a los servicios de urgencias 
Complicaciones en el cuadro clínico del paciente hospitalizado 
Insatisfacción en la prestación del servicio por parte el usuario 
Demanda
</t>
  </si>
  <si>
    <t>Pérdida de validez de la decisión de un proceso disciplinario</t>
  </si>
  <si>
    <t xml:space="preserve">1. Infecciones asociadas al cuidado de la salud 2. Aumento de estancias hospitalarias 3. Riesgo de complicación de la patología 4. Sobrecosto en la atención 5. Aumento de las PQR e insatisfacción del usuario. </t>
  </si>
  <si>
    <t xml:space="preserve">Debilidad en la identificación del riesgo y plan de enfermería,  falta de adherencia a la aplicación de escalas de riesgo, falta de cronogramas de mantenimiento preventivo y correctivo del mobiliario hospitalario, rondas de seguridad insuficiente, debilidad programas de inducción y reinducción a personal temporal y flotante. </t>
  </si>
  <si>
    <t xml:space="preserve">1. Complicaciones que aumentan los daños en la salud 2. Restricción de la movilidad por miedo o limitación física 3. Hospitalización prolongada y aumento de costos 4. Aumento de las PQR por fallos en la prestación del servicio. </t>
  </si>
  <si>
    <t>Baja adherencia a protocolos institucionales, deficiencia en la prescripción medica, desorganización y acumulación de actividades de enfermería, personal y cualificación insuficiente,  fallos en la interpretación de la prescripción.</t>
  </si>
  <si>
    <t xml:space="preserve">Formatos de prestamos documentales efectuados en el periodo y correos electrónicos de prestamos documentales  </t>
  </si>
  <si>
    <t>Se designa a un profesional por semana, con el fin de que a diario se realice un monitoreo de medios masivos y comunitarios de comunicación, esto se encuentra en la matriz de disponibilidad de comunicaciones. Además, se cuenta con un profesional designado a monitorear redes sociales 24 horas al día. Todos los registros quedan consignados en la relación de notas positivas y negativas que reposa en la Oficina Asesora de Comunicaciones. Finalmente, se cuenta con una matriz de imagen en la que bimestralmente se realiza evaluación de cada una de las sedes y/o Unidades para hacer seguimiento al cumplimiento del manual de imagen institucional.
Periódicamente la jefe de la Oficina Asesora de Comunicaciones realiza seguimiento y autocontrol a las acciones realizadas en el marco del control del riesgo, para tomar las medidas necesarias y realizas correctivos.</t>
  </si>
  <si>
    <t xml:space="preserve">Formato de verificación de criterios habilitantes técnicos </t>
  </si>
  <si>
    <t xml:space="preserve">Pantallazo y vigencia del Certificado SSL
log de eventos de los Firewall </t>
  </si>
  <si>
    <t xml:space="preserve">correos electrónicos 
pantallazos , sistema Bogotá te Escucha 
Aplicativo Orfeo 
Matriz de Auto control PQRS
FORMATO DE ENTEGA DE CORRESPONDENCIA </t>
  </si>
  <si>
    <t xml:space="preserve">Acta de seguimiento, con  soportes de gestión </t>
  </si>
  <si>
    <t xml:space="preserve">formato Diligenciado y actas de comité docencia servicio </t>
  </si>
  <si>
    <t>Soporte de la verificación del software antiplagio</t>
  </si>
  <si>
    <t>Matriz de seguimiento de tutelas, derechos de petición, procesos judiciales 
Cuadro relación de tramites de pagos de sentencias judiciales</t>
  </si>
  <si>
    <t xml:space="preserve">Profesionales, Técnicos, Auxiliares y  colaboradores  de apoyo a la Gestion </t>
  </si>
  <si>
    <t xml:space="preserve">En el procedimiento de Consulta y prestamos de expedientes se describen las actividades ejecutadas por el auxiliar de archivo central, las solicitudes son enviadas desde correo institucional para ser tramitadas, se realiza la verificación de los folios a entregar y se consignan en el formato para entrega del préstamo físico, cuando regresa el expediente a archivo central se valida la completitud  de  los folios entregados por el conteo y se registra la entrega en la matriz de prestamos, se realiza rearchivo del expediente. </t>
  </si>
  <si>
    <t>1, Acta de Comité CICCI
2, Matriz de seguimiento al PM
3, Oficios de notificación al proceso responsable del Plan de Mejora
1. Acta de Reunión de Equipo
2. Acta de reunión individual de observaciones a informes presentados
3. Soportes físicos de las actividades</t>
  </si>
  <si>
    <t xml:space="preserve">1. Formulación y publicación de la Política y Estrategia
2. Seguimiento a PAAC Gestión Riesgos de Corrupción, identificación riesgo y controles
3. Seguimiento a PAAC componente Integridad actividades pedagógicas
1. Acta de Comité de Gestión y Desempeño
2. Evaluación al Plan de Trabajo cuya línea base es el resultado de la aplicación del autodiagnóstico de Conflictos de Interés
</t>
  </si>
  <si>
    <t xml:space="preserve">Los supervisores de las Unidades asisten a las capacitaciones sobre el  manual de contratación y liderazgo, según programación de contratación. Se realizar acompañamiento por parte de la dirección a supervisores de las unidades, para afianzar la supervisión de contratos. </t>
  </si>
  <si>
    <t>De acuerdo a las obligaciones contractuales, el supervisor revisa los productos   / actividades desarrolladas conforme a obligaciones del contrato y autoriza pago una vez verificados y cumplidos los requisitos</t>
  </si>
  <si>
    <t xml:space="preserve">1, capacitar en manual de contratación y liderazgo 2. realizar acompañamiento por parte de la dirección a supervisores de las unidades, para afianzar la supervisión de contratos. </t>
  </si>
  <si>
    <t xml:space="preserve">Los profesionales realizan diariamente el seguimiento y control de la base de datos y la semaforización de Términos, los cuales son presentados a la Jefe de la Oficina Asesora Jurídica en informes periódicos, sobre el estado de los procesos </t>
  </si>
  <si>
    <t>Análisis de la decisión ajustada a derecho, acorde al recaudo y valoración de pruebas,  por parte de la Jefe Oficina Control Interno Disciplinario.
 La Jefe Oficina Control Interno Disciplinario realiza el reparto rotativo a sustanciadores, para  revisión, seguimiento y control de las noticias disciplinarias.</t>
  </si>
  <si>
    <t xml:space="preserve">El lider de SIRC -APH Realiza agendamiento y asignación de interconsultas y procedimientos de manera que  disminuyan tiempos muertos de atención y aumenten tiempos operativos de las móviles. </t>
  </si>
  <si>
    <t xml:space="preserve">El profesional asignado por la Subgerencia de Servicios , realizara la verificación de solicitudes por parte de diferentes entes de control, a las incapacidades generadas por médicos de los servicios de Urgencias. 
El profesional asignado por el director de Urgencias realizara auditorias de autocontrol para seguimiento a la adecuada generación de incapacidades. </t>
  </si>
  <si>
    <t>Soportes Fotográficos 
informe Mensual 
soporte de Capacitaciones</t>
  </si>
  <si>
    <t>El lider de SIRC- APH , Realizará mensualmente el registro fotográfico por parte de los tecnólogos al  interior de las móviles  avisando que el servicio de APH y Traslado interno no tiene costo y registrar en informe mensual.
El lider de SIRC- APH , solicita capacitación cuatrimestral a la Oficina de Desarrollo Institucional sobre prevención de riesgos de corrupción para tripulación de unidades móviles a cargo de la subred Sur E.S.E.</t>
  </si>
  <si>
    <t>1) Informe de gestión del servicio Farmaceutico.
2) Formato de aleatorios diligenciados. 
3)Formato de demanda Insatisfecha</t>
  </si>
  <si>
    <t>1) Informe de estudios pendientes por lectura
2 Cronogramas de mantenimiento y informes</t>
  </si>
  <si>
    <t xml:space="preserve">Lideres de los servicios </t>
  </si>
  <si>
    <t xml:space="preserve">Soporte de socialización actas y listados de asistencia </t>
  </si>
  <si>
    <t>El lider de cada área realizara socialización de los manuales de toma de exámenes y preparación de pacientes de cada servicio</t>
  </si>
  <si>
    <t>1. Actas de inducción y reinducción de capacitación
2.Soporte de la presentación de la capacitación realizada
3. Estrategia implementada para reporte de cultura
4. Acta de comité de seguridad del paciente</t>
  </si>
  <si>
    <t>Los lideres de los servicios de Terapias , cardiología , gastroenterología e imagenología realizará semestralmente,  en inducción y reinducción capacitación al profesional en las diferentes guías y protocolos. Dicho servicio implementara una estrategia para incentivar el reporte de los sucesos de seguridad que se les puedan presentar ,para fortalecer la cultura de reporte, con medición de reporte de resultados en el comité de Seguridad del Paciente</t>
  </si>
  <si>
    <t>1. Actas de inducción y reinducción de capacitación
2.Soporte de la presentación de la capacitación realizada
3. Análisis de la curva de aprendizaje</t>
  </si>
  <si>
    <t xml:space="preserve">Los lideres de los servicios realizaran medición de adherencia a los colaboradores con respecto a procedimiento de entrega de resultados.  </t>
  </si>
  <si>
    <t>Los lideres de línea realizan preauditoría mensual a los soportes, verificando que cumplan con los criterios de calidad establecidos. Se realiza a una muestra representativa del total de  las visitas realizadas ,de manera aleatoria.
Los lideres de línea realizan seguimiento permanente a deficiencias de registro en el acta, identificadas por parte de los técnicos, durante el proceso de digitación en el SISVEA.
Los líderes operativos realizan de manera permanente, seguimiento retrospectivo, simultaneo y telefónico, a partir de quejas, solicitudes o reclamos o seleccionando actas que presentaron observaciones en la preauditoría.</t>
  </si>
  <si>
    <t>Director Tecnico de Servicios ambulatorios 
Oficina de Calidad 
Referente de programas</t>
  </si>
  <si>
    <t xml:space="preserve">El Director Tecnico de Servicios Ambulatorios trimestralmente realiza seguimiento a programas para identificar oportunidades de mejora durante la atención de la cita ambulatorio o prioritaria </t>
  </si>
  <si>
    <t xml:space="preserve">Director Tecnico de Servicios ambulatorios                                    Equipo de agendamiento 
Profesional  de enlace </t>
  </si>
  <si>
    <t xml:space="preserve">Matriz de necesidad de talento humano de la dirección de ambulatorios 
Correo electrónico </t>
  </si>
  <si>
    <t>El Director Tecnico de Servicios Ambulatorios de manera diaria realiza monitoreo a la disponibilidad de agendas de cada profesional y semestralmente realiza análisis de talento humano de acuerdo a la capacidad instalada</t>
  </si>
  <si>
    <t>Reporte aplicativo seguridad del paciente 
Reporte a mesa de ayuda técnica</t>
  </si>
  <si>
    <t xml:space="preserve">Director Tecnico de Servicios ambulatorios 
apoyos a la supervisión </t>
  </si>
  <si>
    <t xml:space="preserve">Matriz de ejecución presupuestal ye informes de ejecución </t>
  </si>
  <si>
    <t xml:space="preserve">El supervisor y apoyos  a la supervisión realizan seguimiento mensual a la ejecución  del contrato o convenio con el cumplimiento de los productos y obligaciones establecidos-
</t>
  </si>
  <si>
    <t xml:space="preserve">Directora de Talento Humano
Profesional Universitarios Línea de vinculación laboral  </t>
  </si>
  <si>
    <t>* El profesional de Talento Humano antes de realizar un nombramiento y con el propósito de confirmar que la persona a nombrar cumple con los requisitos de acuerdo a la normatividad vigente,  realiza la revisión de cumplimiento de requisitos de la hoja de vida frente Manual de funciones y competencia laborales establecido por la entidad.
* El profesional de Talento Humano cada vez se  vaya a nombrar a una persona en la Planta de personal y  con el propósito que se cumpla con los requisitos establecidos frente al Manual de Funciones adoptado en la entidad, elabora un acto administrativo de nombramiento donde incorpora en los considerandos el resultado de la revisión de cumplimiento de requisitos.
* El profesional de Talento Humano cada vez se  a posesionar a una persona  en la Planta de personal   y con el propósito de cumplir con la normatividad vigente elabora un acta de posesión.</t>
  </si>
  <si>
    <t xml:space="preserve">Directora de Talento Humano 
Líneas de trabajo </t>
  </si>
  <si>
    <t xml:space="preserve">Directora de Talento Humano 
Profesional y Técnicos de línea de trabajo </t>
  </si>
  <si>
    <t xml:space="preserve">Directora de Talento Humano 
Profesional de Nomina y técnicos </t>
  </si>
  <si>
    <t xml:space="preserve">El profesional de la oficina de desarrollo institucional asignado y con el fin de dar cumplimiento a la normatividad vigente, realizará dentro de los primeros diez (10)  días calendario el reporte de operaciones sospechosas y operaciones en efectivo a la UIAF, correspondiente al mes anterior, con la información previamente solicitada al área de tesorería, el reporte de las operaciones en efectivo  generadas por los usuarios de la entidad,  en caso de que se generen operaciones en efectivo superiores a $5,000,000 millones de pesos (  operaciones sospechosas)  estas serán notificara electrónicamente al oficial de cumplimiento. Con esta información  el oficial de cumplimiento tomara las medidas  pertinentes establecida en procedimiento de administración de activos y lavado de activos. </t>
  </si>
  <si>
    <t xml:space="preserve">Jefe Oficina de Direccionamiento  Estratégico 
Referentes de Planeación Estratégica, Proyectos, Mercadeo y Riesgos </t>
  </si>
  <si>
    <t>Informes de acuerdo a cada una de las líneas de acción de Direccionamiento Estratégico. 
Fichas técnicas ( Plan de Gestión, Fichas de Proyectos,  Fichas Poa, Contratos y Seguimiento a los contratos de Venta de Servicios,)</t>
  </si>
  <si>
    <t xml:space="preserve">El profesional asignado de la oficina de Direccionamiento estratégico, iniciando vigencia realizara la revisión y actualización si se requiere de los instrumentos y herramientas de planeación que se utilizan al interior de la entidad, igualmente se presentaran informes trimestrales de seguimientos de la gestión institucional de Metas, indicadores, proyectos de inversión, plan de ventas ante el comité Institucional de Gestión y Desempeño, en caso de encontrasen desviaciones en los resultados se procederá a la definición de acciones de mejora inmediatas. </t>
  </si>
  <si>
    <t xml:space="preserve">Jefe Oficina de Direccionamiento  Estratégico 
Profesional Universitario </t>
  </si>
  <si>
    <t xml:space="preserve">1. Informe de ejecución de PAA vs ejecución presupuestal
2.  Modificaciones del PAA
3.  Indicadores de ejecución de necesidades </t>
  </si>
  <si>
    <t xml:space="preserve">1. Definición de estándares, manuales  y guía
para la elaboración del plan de adquisiciones que garantice la inclusión clara y completa de las necesidades de la entidad 2. Anual.  3.  Control de la planeación de las necesidades de la institución, disposición de recursos y ejecución oportuna.  4.  Con la coordinación de planeación y construcción conjunta de todas las áreas misionales y no misionales que ejecutan y supervisan los recursos establecer las necesidades para la operación de la Subred con base en los recursos dispuestos.5. Inoportunidad de ejecución,  desabastecimiento de insumos o servicios. </t>
  </si>
  <si>
    <t xml:space="preserve">Jefe Oficina de Direccionamiento  Estratégico 
Referente de Proyectos, </t>
  </si>
  <si>
    <t>Jefe Oficina de Direccionamiento  Estratégico 
Referente de Mercadeo</t>
  </si>
  <si>
    <t xml:space="preserve">Director Financiero 
Contadora 
Personal del Área Contable 
</t>
  </si>
  <si>
    <t xml:space="preserve">Los profesionales del proceso contable, mensualmente  verificar rigurosamente la información financiera   con el fin de garantizar el correcto registro de los hechos económicos de la Subred  Integrada de Servicios de Salud Sur, como se realiza la actividad: A través de conciliaciones de la cuentas de contables.                                                                                                        
Conciliación información Dependencias
Conciliación Contabilidad - Nomina                                                                  
Conciliación Contabilidad - (Cartera, facturación y Glosas)
Conciliación Contabilidad Inventarios ( Todos los que aplique)
Conciliación Procesos SIPROJ - Trimestral 
Conciliaciones Bancarias y Caja  - Tesoreria 
Conciliación Contabilidad -Inventarios Activos Fijos
Conciliación Contabilidad - Cuentas por Pagar 
Conciliación Contabilidad  - Costo 
Los  profesionales del proceso contable mensualmente, tienen como propósito contar con los insumos necesarios de manera oportuna para la elaboración de los Estados Contables de la entidad. Se solicita y verificar la información que cada área debe entregar a contabilidad teniendo en cuenta el instructivo del Cierre Financiero.
De ser necesario se podrá dar alcance solicitando información adicional a través de correo electrónico.
Establecer las partidas conciliatorias, con el fin de controlar las diferencias presentadas.  Realizando la comparación entre la información que esta en el modulo versus la información que esta en contabilidad. 
Conciliación información Dependencias
Conciliación Contabilidad - Nomina                                                                  
Conciliación Contabilidad - (Cartera, facturación y Glosas)
Conciliación Contabilidad Inventarios ( Todos los que aplique)
Conciliación Procesos SIPROJ - Trimestral 
Conciliaciones Bancarias y Caja  - Tesoreria 
Conciliación Contabilidad -Inventarios Activos Fijos
Conciliación Contabilidad - Cuentas por Pagar 
Conciliación Contabilidad  - Costo 
</t>
  </si>
  <si>
    <t>Certificados de asistencia de los cursos incluidos en el plan de capacitación anual del área de Talento Humano y/o conceptos técnicos de la CGN y SHD.
Actas de reunión/memorando/conceptos</t>
  </si>
  <si>
    <t>Los funcionarios del área contable, trimestralmente garantizan que el recurso humano cumpla con las normas que expiden la CGN y las de orden tributario. Realizar las capacitaciones de acuerdo con lo aprobado en el plan de capacitación anual teniendo en cuenta las necesidades del área. En caso que no se cumpla con la totalidad del plan de capacitación, se solicitará para la próxima vigencia incluir las capacitaciones pendientes, en cualquier caso los profesionales del área contable deberán realizar autoestudio. 
El contador, una vez al año realizar actualizaciones al Manual de Políticas de Operación Contable de la Entidad, con el fin de ajustarlo a las necesidades y modificaciones normativas que correspondan. Como se realiza la actividad: A través de una mesa de trabajo con el equipo contable dejando evidencia de la actualización o el análisis realizado (actas de reunión/memorando). 
Observaciones y unas desviaciones: En caso de presentar diferencias de criterio el la elaboración o ajustes al Manual de políticas de Operación Contable esta se resolverán con asesoría de los entes que regulan la entidad a través de conceptos técnicos a CGN y DDC.
Apropiar la información interna de la organización a través de mesas de trabajo con las áreas de gestión.
Presentar el análisis de actualización al manual de políticas de operación contable ante el Comité Técnico de Sostenibilidad Contable.
Socializar la gestión que realiza el equipo de contabilidad con las demás áreas (articular la gestión transversal).</t>
  </si>
  <si>
    <t xml:space="preserve">Director Financiero 
Lider de Facturación y Cartera </t>
  </si>
  <si>
    <t xml:space="preserve">Los Lideres  profesionales y técnicos de facturación y área de cartera y cuentas médicas realizan proyección mensual de recaudo por tipo de pagador y con base en cuentas por cobrar, rezago pagos de la vigencia y radicación de facturación. Así mismo se realiza trimestralmente la proyección de las metas de recaudo por ejecutivo de cuenta. Adicionalmente se realiza la circularización de saldos de cartera y solicitud de citas de conciliación médica y contable.  </t>
  </si>
  <si>
    <t>Socialización de medidas de bioseguridad ante COVID19
Seguimiento a medidas de control implementadas de COVID19
Informes de COVID 19 (tendencias)</t>
  </si>
  <si>
    <t xml:space="preserve">Referente Gestión documental </t>
  </si>
  <si>
    <t>Referente de TIC</t>
  </si>
  <si>
    <t>Referente de gestión de la  Información</t>
  </si>
  <si>
    <t xml:space="preserve">1. El profesional de servicio al ciudadano,  capacita a colaboradores con respecto al código de integridad y manual de servicio al ciudadano, realiza la articulación con las diferentes áreas para optimizar los tiempos de atención, de acuerdo a los recursos disponibles. De igual manera se socializa a los usuarios los mecanismos de acceso a los servicios. </t>
  </si>
  <si>
    <t>El referente de PQRS, realiza el seguimiento  al cumplimiento de la oportunidad de respuesta  por parte de los servicios, validando los  puntos de control establecidos en el Procedimiento.</t>
  </si>
  <si>
    <t>El profesional aplica para cada proceso la lista de chequeo para la verificación del cumplimiento de los requisitos mínimos.
El profesional realiza la devolución oportuna de las observaciones de subsanación para cada proceso de cartera para cobro.</t>
  </si>
  <si>
    <t>1) Lista de chequeo de requisitos mínimos.
2) Matriz mensual de seguimiento  cobro coactivo.
3) Evidencia de soporte de devolución a la Dirección Financiera-Cartera ( oficio interno)  de subsanación de requisitos.</t>
  </si>
  <si>
    <t>Informe seguimiento mensual
Seguimiento al plan de acción por equipo de Acreditación</t>
  </si>
  <si>
    <t xml:space="preserve">Soporte de inducción a dinámica gerencial 
Informe de Auditoria </t>
  </si>
  <si>
    <t xml:space="preserve">El profesional de enlace y/o coordinador  de urgencias y  , referente de Enfermeria, reporta mediante mesa de ayuda a sistemas de información , la solicitud de inducción a Dinámica Gerencial, También registra en acta  el soporte de inducción, el número de ticket y el día de Inducción. De igual manera el coordinador  de urgencias y/o colaborador asignado, realiza auditorias de autocontrol para el seguimiento al adecuado diligenciamiento de registros de historia clínica. </t>
  </si>
  <si>
    <t>Aceptación de dádivas o cobro para beneficio a nombre de propio o de terceros, durante la prestación de servicio de transporte Asistencial.</t>
  </si>
  <si>
    <t>(No. De incidentes en viajes  + No. De accidentes en viajes) / viajes totales</t>
  </si>
  <si>
    <t>Completitud en la entrega de información
Número de Reportes con información completa / Número de reportes realizados</t>
  </si>
  <si>
    <t>Fortalecimiento de imagen Institucional</t>
  </si>
  <si>
    <t>Numero de reclamos de usuarios por desinformación institucional/ Total de Atenciones Subred *10000</t>
  </si>
  <si>
    <t>% de Cumplimiento de Plan de trabajo Social
# de actividades cumplidas por trabajo social de Gestión de Abandono / Total de Actividades Programadas en el periodo*100
Meta : 100%</t>
  </si>
  <si>
    <t>Oportunidad en Términos de respuesta de ACCIONES JUDICIALES 
 (numero de tutelas, derechos de petición, procesos judiciales fueron tramitados oportunamente conforme a ley / total de tutelas, derechos de petición y procesos recibidos en el periodo *100)</t>
  </si>
  <si>
    <t xml:space="preserve">Configuración demandas por contratos realidad y fallas en la prestación del servicio "notificadas en la vigencia"
</t>
  </si>
  <si>
    <t>RESPUESTAS Y/O CONCEPTOS JURIDICOS AJUSTADOS A LA NORMATIVAD.
 (numero de tutelas, derechos de petición, procesos judiciales ajustados a la normatividad / total de tutelas, derechos de petición y procesos recibidos en el periodo *100</t>
  </si>
  <si>
    <t xml:space="preserve">
Indicador   Cto terminados-liquidados/ Informes finales allegados-paz y salvos </t>
  </si>
  <si>
    <t>Contratos publicados en SECOP con lleno de requisitos
(#contratos con lleno de requisitos en el periodo publicados en secop/ # contratos para legalización en el periodo)*100</t>
  </si>
  <si>
    <t>Contratos con consulta de LAFT en listas restrictivas y resultado favorable para continuar con contratación
(#contratos con consulta LAFT en listas restrictivas y resultado favorable para seguir con contratación / # contratos verificados en listas restrictivas )*100</t>
  </si>
  <si>
    <t>1. Segregación adecuada de residuos (lista de verificación interna)
(adherencia adecuada de gestión de residuos actual / adherencia de gestión de residuos)*100
2. indicador media móvil (generación de residuos)
3. Indicador de destinación (porcentaje del volumen de residuo total por tipo de tratamiento)</t>
  </si>
  <si>
    <t>Indicador de consumo energético y de gua en matriz de consumo.</t>
  </si>
  <si>
    <t>total de indicadores de la política con resultado mayor 90%
Total de Indicadores asociados a la Política de Seguridad del Paciente  *100</t>
  </si>
  <si>
    <t xml:space="preserve">Oportunidad de cirugías menor a treinta días </t>
  </si>
  <si>
    <t>1. proporción de eventos adversos relacionados con la administración de medicamentos en el servicio 2. numero de eventos reportados/total egresos en el periodo *100 y se expresa en %:</t>
  </si>
  <si>
    <t>1. tasa de caída en el servicio (UCI, hospitalización, cirugía y urgencias) 2. numero de caídas en el servicio/sumatorio días de estancia paciente en el periodo *100 y se expresa en %.</t>
  </si>
  <si>
    <t xml:space="preserve">1. tasa de incidencia de infección del torrente sanguíneo asociado a catéter ITS y AC 2. tasa de incidencia de infección del tracto urinario asociado a catéter ISTU y AC. </t>
  </si>
  <si>
    <t>1. % cumplimiento de completitud de registros clínicos mayor al 85 % 2. % de Adherencia a GPC mayor al 90% 3. % de cobertura de resultados socializados mayor al 90%.</t>
  </si>
  <si>
    <t xml:space="preserve">numero de quejas de colaboradores relacionadas con la supervisión </t>
  </si>
  <si>
    <t xml:space="preserve">Oportunidad de evaluaciones de  procesos o investigaciones 
(Número de procesos evaluados oportunamente / Numero de procesos en evaluación)*100 </t>
  </si>
  <si>
    <t># total de fallas activas / # total de exámenes tomados  en el periodo *100</t>
  </si>
  <si>
    <t>#  de complicaciones presentadas en los procedimientos / total de procedimientos realizados en el periodo*100</t>
  </si>
  <si>
    <t># de eventos reportados por mala entrega de resultados / total de exámenes realizados en el periodo*100</t>
  </si>
  <si>
    <t xml:space="preserve">Numero de usuarios Crónicos con complicaciones  generadas de atención de consulta ambulatoria/total de consultas de usuarios con patologías crónicas </t>
  </si>
  <si>
    <t xml:space="preserve">No convenios o contratos identificados con corrupción /total convenio o contratos asignados </t>
  </si>
  <si>
    <t xml:space="preserve">No de conciliaciones efectuadas mensualmente / Total de Conciliaciones programadas en el cronograma de cierre mensual de Contabilidad </t>
  </si>
  <si>
    <t>sumatoria total de días transcurridos entre la solicitud y la toma del examen / el numero total de exámenes tomados en el periodo
sumatoria total del tiempo  transcurrido entre la   toma  y lectura del examen / el numero total de exámenes realizados en el periodo</t>
  </si>
  <si>
    <t xml:space="preserve"># de capacitaciones realizadas / Total de capacitaciones promadas en el Plan de Capacitación de la entidad. </t>
  </si>
  <si>
    <t>Cumplimiento 80 = Numero de actividades cumplidas/ sobre total de actividades programadas</t>
  </si>
  <si>
    <t>Tendencia de  casos de COVID 19  confirmados en colaboradores
(colaboradores con COVID19 confirmados en el mes actual - colaboradores con COVID19 confirmados en el mes anterior)</t>
  </si>
  <si>
    <t xml:space="preserve">Porcentaje de cumplimiento POA Desarrollo Institucional
</t>
  </si>
  <si>
    <r>
      <rPr>
        <b/>
        <sz val="14"/>
        <color theme="1"/>
        <rFont val="Calibri"/>
        <family val="2"/>
        <scheme val="minor"/>
      </rPr>
      <t>Completitud en la entrega de información</t>
    </r>
    <r>
      <rPr>
        <sz val="14"/>
        <color theme="1"/>
        <rFont val="Calibri"/>
        <family val="2"/>
        <scheme val="minor"/>
      </rPr>
      <t xml:space="preserve">
Número de Reportes con información completa / Número de reportes realizados*100
</t>
    </r>
    <r>
      <rPr>
        <b/>
        <sz val="14"/>
        <color theme="1"/>
        <rFont val="Calibri"/>
        <family val="2"/>
        <scheme val="minor"/>
      </rPr>
      <t xml:space="preserve">
Back Up Sistemas de Información</t>
    </r>
    <r>
      <rPr>
        <sz val="14"/>
        <color theme="1"/>
        <rFont val="Calibri"/>
        <family val="2"/>
        <scheme val="minor"/>
      </rPr>
      <t xml:space="preserve">
Back up realizados / Back up programadas*100</t>
    </r>
  </si>
  <si>
    <t>Porcentaje de Cumplimiento del Plan de Anticorrupción y Atención al Ciudadano
Porcentaje de evaluaciones técnicas realizadas</t>
  </si>
  <si>
    <t>Documento de evaluación técnica</t>
  </si>
  <si>
    <t>RESIDUAL</t>
  </si>
  <si>
    <t>Etiquetas de fila</t>
  </si>
  <si>
    <t>(en blanco)</t>
  </si>
  <si>
    <t>Total general</t>
  </si>
  <si>
    <t>Cuenta de TIPOLOGIA</t>
  </si>
  <si>
    <t xml:space="preserve">Los lideres y profesionales de las áreas de facturación, cartera y cuentas médicas realiza conciliación mensualmente de las glosas recepcionadas frente a las glosas contestadas. Así mismo realizan trimestralmente la sistematización de la recepción y respuesta a glosas a fin de hacer seguimiento por entidad y técnico. </t>
  </si>
  <si>
    <t xml:space="preserve">Los lideres  profesionales y técnicos de facturación y área de cartera y cuentas médicas realizan seguimiento diario a los tiempos de respuesta de las devoluciones recepcionadas. Se sistematiza la recepción y respuesta a devoluciones a fin de hacer seguimiento por entidad y técnico. Así mismo realiza la conciliación mensual de las devoluciones recepcionadas frente a las glosas contestadas.
</t>
  </si>
  <si>
    <t xml:space="preserve">Los Lideres  profesionales y técnicos de facturación y área de cartera y cuentas médicas realizan proyección mensual de recaudo por tipo de pagador y con base en cuentas por cobrar, rezago pagos de la vigencia y radicación de facturación. Así mismo se realiza trimestralmente la proyección de las metas de recaudo por ejecutivo de cuenta. Adicionalmente se realiza la circularización mensual de saldos de cartera y solicitud de citas de conciliación médica y contable.  </t>
  </si>
  <si>
    <t>El técnico recoge y verifica diariamente el dinero recaudado por conceptos de copagos y cuotas moderadoras y otros ingresos depositado en las cajas de seguridad por cada uno de los facturadores en los sobres, con el fin de detectar faltantes y/o sobrantes versus reporte de cuadre de caja del sistema de información que consta de informe de facturación por paciente, detallado de recibos de caja,  anticipos y pagares, el cual se cruza para identificar que los recursos a cargo del paciente sean realmente recaudados.  Cada cajero realiza el conteo físico del dinero y lo contrasta con el reporte de caja, en caso de faltante  se reporta al referente de facturación de cada unidad, quien debe realizar los correctivos para subsanar la novedad y los recursos sobrantes son ingresado en el recaudo diario. 
El técnico de tesorería, consolida la información, verifica el contenido y realiza el contenido del dinero recaudado por los cajeros este es entregado a la transportadora de valores y registrado en el sistema de información en la caja principal. El listado de recaudo, la planilla de la transportadora y/o las consignaciones bancarias y los correos de reportes de novedades evidencian la ejecución del control. 
Realizar por unidad capacitaciones a los nuevos  facturadores, una vez ingresan a la institución, con el fin de socializar el procedimiento de recaudo y traslado de los dineros recaudados  por la prestación de los servicios de salud., generando como soporte actas de capacitación  y listados de asistencia.
Realizar  reuniones periódicas entre tesorería y facturación con el animo de articular acciones tendientes a fortalecer el proceso de recaudo, generando  como soporte actas de reunión.
Capacitación al equipo de tesorería de las políticas de Anticorrupción, transparencia, código de integridad, política financiera</t>
  </si>
  <si>
    <t>Cumplimiento link de transparencia (acceso a la información pública)
Indicador:
Número de ítems cumplidos (publicados) / Número de ítems de acuerdo a la normatividad vigente</t>
  </si>
  <si>
    <t>Defensa Judicial
-
Asesoría Juridica</t>
  </si>
  <si>
    <t>Asesoría Juridica</t>
  </si>
  <si>
    <t>Contratos publicados en SECOP con lleno de requisitos
(#contratos con lleno de requisitos en el periodo publicados en Secop / # contratos para legalización en el periodo)*100</t>
  </si>
  <si>
    <t>Hospitalización</t>
  </si>
  <si>
    <t xml:space="preserve"># de capacitaciones realizadas / Total de capacitaciones programadas en el Plan de Capacitación de la entidad. </t>
  </si>
  <si>
    <t xml:space="preserve">Pérdida de elementos devolutivos de la Entidad </t>
  </si>
  <si>
    <t xml:space="preserve">GESTIÓN ADMINISTRATIVA </t>
  </si>
  <si>
    <t xml:space="preserve">1. Incumplimiento del cronograma de mantenimiento preventivo. 
2. Deterioro Natural de la Infraestructura.
3. Falta de insumos y materiales para mantenimiento de infraestructura.
4. Condiciones metrológicas y climáticas que afectan la infraestructura. 
5. Rotación y falta de Talento Humano.
6. Falta de adherencia al protocolo de Adecuaciones locativas. 
</t>
  </si>
  <si>
    <t xml:space="preserve">1. Mala prestación de los servicios.   
2. Perdida de confiabilidad de los usuarios internos y externos.
3. Cierre de los servicios.
4. Retrasos en las labores planeadas.                                                                       
5. Sanciones y hallazgos por entes de control.
6. Diagnóstico y tratamientos inadecuados.
7. Daño irreparable de equipos.
8. Ocurrencia de eventos adversos en la prestación del servicio de salud.
</t>
  </si>
  <si>
    <t>Eventos adversos, afectacion de la calidad, servicios prestados, diagnostico y tratamientos errados , daño del equipo</t>
  </si>
  <si>
    <t xml:space="preserve">1. Afectación en la prestación de servicios por fallas en la infraestructura.
2. Accidentes a colaboradores, usuario y visitantes.
3. Hallazgos por parte de los entes de control interno y externos. 
4. Eventos adversos.
5. Deterioro de las Unidades de Servicios de salud e infraestructura. 
6. Inoportunidad en el cumplimiento y entrega de los requerimientos y/o entrega de adecuaciones locativas
</t>
  </si>
  <si>
    <t>Equipos en mal estado o incompleto por la no verificación del mismo en el proceso de recepción
Quejas
Afectacion de la prestación del servicio
Hallazgos de auditorias internas o externas</t>
  </si>
  <si>
    <t>Rara vez</t>
  </si>
  <si>
    <t xml:space="preserve">1.  Correos electrónicos
2.  Inventarios aleatorios
3. Informe de inventario final (anual)
</t>
  </si>
  <si>
    <t xml:space="preserve">TECNOLOGÍA BIOMÉDICA </t>
  </si>
  <si>
    <t>Como evidencia se cuenta con Plan de trabajo de mantenimiento preventivo, Reportes de mantenimiento y el reporte de Eventos adversos asociado a tecnología biomédica.</t>
  </si>
  <si>
    <t xml:space="preserve">Actas y listados de Asistencia </t>
  </si>
  <si>
    <t xml:space="preserve">MANTENIMIENTO </t>
  </si>
  <si>
    <t xml:space="preserve">El Profesional del Subproceso de Activos Fijos realiza alertas periódicas mensualmente a Talento Humano y Contratación de OPS recordando la obligatoriedad de enviar información sobre los servidores públicos con novedad de retiro durante el mes para efectos de actualizar inventarios.
El profesional del subproceso de activos fijos realiza inventarios aleatorios en los periodos comprendidos entre febrero a junio de la vigencia fiscal e inventario final total al término de la misma, con el fin de verificar y cotejar las existencias, actualizar novedades, responsables, valores y destino final de la propiedad planta y equipo, que permitirá la expedición de paz y salvos a los servidores públicos de conformidad con la demanda y verificación de los activos en el sistema de información. Como evidencia se cuenta con las actas de inventarios aleatorios y el informe de inventario final de activos fijos. </t>
  </si>
  <si>
    <t>Muestreo semestral  de los equipos biomedicos ingresados a la institución con registro de las listas de chequeo y recepción técnica</t>
  </si>
  <si>
    <t xml:space="preserve">ACTIVOS FIJOS </t>
  </si>
  <si>
    <t>La pérdida de elementos devolutivos no supere el 10% de la totalidad de los activos registrados en la PP&amp;E al final de la vigencia fiscal</t>
  </si>
  <si>
    <t>1. Porcentaje de cumplimiento del Plan de Mantenimiento preventivo de equipos biomédicos.
(acciones cumplidas del Plan / acciones programadas)*100
2.Eventos adversos relacionados con funcionamiento de Equipos Biomedicos
 Numero de eventos adversos relacionados con afectación de servicios por cuasa de  equipos biomedicos en el periodo objeto de evaluación / total de eventos adversos en el mismo periodo *100</t>
  </si>
  <si>
    <t>Adquisición de equipos biomédicos efectivos según necesidades de los serivicios
total de equipos biomedicos adquiridos que suplen las necesidades de los servicios solicitantes / total de equipos biomedicos adquiridos en la vigencia</t>
  </si>
  <si>
    <t>Cumplimiento de fase Recepción de equipos biomédicos
(total de equipos biomedicos que ingresan a la institucion y cumplen con las especificaciones tecnicas según protocolos internos / total de equipos biomedicos que ingresan a la entidad ) *100</t>
  </si>
  <si>
    <t>1. Porcentaje de cumplimiento del Plan de Mantenimiento preventivo de Infraestructura EJECUTADOS  VS .Programados
2. Número de eventos adversos o accidentes laborales asociados a infraestructura intervenidos/ total eventos presentados * 100.
3. Número de necesidades de infraestructura cerradas en mesa de ayuda / Total de necesidades de infraestucturas reportadas en mesa de ayuda * 100</t>
  </si>
  <si>
    <t>Documento soporte de socialización en el Comité de Conciliación  del comportamiento de las demandas con resultados de tendencia
Listado de Asistencia a la jornada de capacitación
Implementación de evaluación de conocimiento</t>
  </si>
  <si>
    <t>Documento con firma del Jefe de Oficina Asesora Jurídica que reposa en el archivo físico de la Oficina
Libro radicador</t>
  </si>
  <si>
    <t>1. Referente quirúrgico mensualmente realiza informe de gestión donde se analiza el comportamiento de la oportunidad y cancelación de cirugía. 
2. Llamada de recordación al usuario y registro. 
3. Seguimiento a las acciones de mejora cuando no se cumpla con la meta.</t>
  </si>
  <si>
    <t>1. Aplicación escala riesgo de caída en sistema dinámica gerencial 
2. Registro de notas de Enfermeria evidenciando medidas preventivas y nivel del riesgo.</t>
  </si>
  <si>
    <t xml:space="preserve">1. Listas de chequeo aplicadas 
2. Registro de historia clínica 
3. Reportes de auditoria. 
4.Registro de control de dispositivos intravasculares y sonda vesicales </t>
  </si>
  <si>
    <t xml:space="preserve"> Falta de recurso humano por no oferta en sector, distribución de quirófanos no acorde a la demanda de las especialidades, no disponibilidad de materiales medico quirúrgica especiales, daño de equipo, inadecuada programación de cirugía por falta de información al usuario y/o error en programación del procedimiento.</t>
  </si>
  <si>
    <t xml:space="preserve">1. Formato de programación de cirugía 2. base de datos pacientes programados para cirugía.
Ficha técnica del indicador de oportunidad de cirugía </t>
  </si>
  <si>
    <t xml:space="preserve">Posibilidad de que persistan las brechas entre la calidad esperada y la calidad observada, identificadas a partir de la autoevaluación del PAMEC debido a que no se cumple con las acciones instauradas dentro del proceso de mejora </t>
  </si>
  <si>
    <t>Posibilidad de afectación reputacional y económica de la Subred por incremento de los eventos adversos prevenibles debido a la inoportunidad en la identificación e intervención de las acciones inseguras que ocasionan los sucesos.</t>
  </si>
  <si>
    <t>Investigaciones administrativas 
Acciones legales en contra de la entidad 
Afectación en la reputación institucional</t>
  </si>
  <si>
    <t xml:space="preserve">Ineficiencia en los procesos de mejora continua.
Afectación en la calidad de la prestación de los servicios
Pérdida de contratos con las EAPB
</t>
  </si>
  <si>
    <t>Inoprtunidad en el análisis de los casos y la identificación de las acciones inseguras, debido a que el número de los sucesos excede la capacidad operativa del equipo destinado para tal fin.
Falta de designación de responsabilidades a todos los colaboradores que tiene contacto en donde haya claridad sobre el compromiso con la seguridad del paciente y su alcance dentro de la gestión de los casos.
Fallas en la coordinación entre los niveles operativos y estratégicos para la difusión de resultados de los análisis de sucesos de seguridad.
Falta de seguimiento a las acciones de mejora</t>
  </si>
  <si>
    <t xml:space="preserve">Hallazgos de no conformidades de auditorias internas y externas
Daño físico o emocional a usuarios y familias 
Acciones de reparación directa (Demandas)
Afectación negativa de imagen institucional
</t>
  </si>
  <si>
    <t xml:space="preserve">Recurso humano insuficiente para realizar seguimiento al cumplimiento de las condiciones previamente a la radicación de las  aperturas de servicios 
Falta de conocimiento de los colaboradores frente a las condiciones mínimas que se deben cumplir para prestar un servicio de salud 
Fallas en la comunicación entre la Subgerencia de prestación de servicios y la Oficina de Calidad
Ausencia de procedimientos que permitan validar el cumplimiento de las condiciones de habilitación previo a la inscripción en el Reps 
Ausencia de recursos que permitan corregir oportunamente los hallazgos evidenciados durante las autoevaluaciones de habilitación efectuadas. </t>
  </si>
  <si>
    <t xml:space="preserve">Recurso humano insuficiente para instaurar y hacer seguimiento a nuevas metodología de analisis enfocadas más hacia lo preventivo, más que lo correctivo
*Debilidad en la medicion de rondas de seguridad del paciente en los servicios 
Ausencia de una metodología para análisis prospectivo de eventos adversos 
Orientación del personal hacia el establecimiento de acciones correctivas más que preventivas. </t>
  </si>
  <si>
    <t>Generación de eventos adversos prevenibles o incidentes  durante la atención
Afectación en la imagen institucional de cara a los entes de control, las entidades con las que tenemos contrato, los pacientes y comunidad</t>
  </si>
  <si>
    <t>* Fallas en la ejecución de las acciones delegadas en el plan de mejoramiento de cada uno de los equipos de mejoramiento en los diferentes niveles del modelo de mejoramiento continuo del SUA
*Fallas en la planeación de las actividades asociadas al mantenimiento del Sistema Unico de Acreditación
Falta de compromiso de los líderes de proceso frente a los procesos de mejoramiento
Rotación del Personal, afectando la continuidad de los procesos.
Inadecuados seguimientos a los procesos de la Subred Sur que intervienen en la ejecución de acciones planteadas en los diferentes equipos de mejoramiento que componen el modelo de mejoramiento continuo del SUA
Recursos económicos insuficientes para llevar a cabo las actividades requeridas para el mentenimiento del sistema único de acreditación</t>
  </si>
  <si>
    <t xml:space="preserve">
Afectación negativa de imagen institucional
Pérdida de la certificación de Acreditación 
</t>
  </si>
  <si>
    <t>POSIBLE</t>
  </si>
  <si>
    <t>RARA VEZ</t>
  </si>
  <si>
    <t>Jefe de seguridad del paciente</t>
  </si>
  <si>
    <t xml:space="preserve">Matriz de seguimiento a casos de seguridad del paciente 
Actas de Comités de seguridad del paciente </t>
  </si>
  <si>
    <t xml:space="preserve">Profesional Especializado Habilitación </t>
  </si>
  <si>
    <t xml:space="preserve">Informes de auditoria 
Informe de seguimiento al cumplimiento de acciones </t>
  </si>
  <si>
    <t xml:space="preserve">El profesional especializado de habilitación realizará la verificación del cumplimiento del cronograma de auditoria establecido 
Verificación del porcentaje de cumplimiento de las acciones de mejoramiento instauradas frente a los hallazgos de la autoevaluación. </t>
  </si>
  <si>
    <t xml:space="preserve">Cronograma de aplicación de AMFE
Informes de aplicación de la metodología según cronograma </t>
  </si>
  <si>
    <t xml:space="preserve">El Referente de Pamec, bajo el liderazgo de la Jefe de Oficina De Calidad, realiza la priorización de las acciones que serán objeto de seguimiento en el PAMEC, acorde a la metodología institucional establecida que tiene enfoque en Acreditación, de igual manera realiza seguimientos trimestrales  y retroalimenta a los procesos auditados estableciendo acciones de mejoramiento en los casos que se requiera y haciendo seguimiento al cumplimiento de las mismas </t>
  </si>
  <si>
    <t>El equipo de acreditación de la Oficina de Calidad, realiza la planeación de las actividades tendientes al mantenimiento del SUA , el cual será socializado a los lideres de los procesos en los diferentes niveles establecidos en el modelo de mejoramiento continuo de la Subred integrada de servicios de Salud Sur, donde las fuentes de mejoramiento serán las autoevaluaciones que se realizan del Sistema y las oportunidades de mejora entregadas por ICONTEC en las visitas programadas.</t>
  </si>
  <si>
    <t>Total de auditorias programadas y ejecutadas / Total de auditorias programadas 
Total de acciones de mejoramiento programadas y ejecutadas en el periodo / Total de acciones de mejora programadas para el periodo</t>
  </si>
  <si>
    <t xml:space="preserve">Falta de mecanismo para la verificacion  de contratistas persona natural o juridica 
Falta de verificación del formato diligenciado del conocimiento al cliente  
Falta de  verificación  en las  listas restrictivas de lavado de activos y Financiamiento al terrrorismo </t>
  </si>
  <si>
    <t xml:space="preserve">Omisión  en la liberación de saldos comprometidos por parte de los supervisores 
Existencia de cuentas pendientes por pago
</t>
  </si>
  <si>
    <t xml:space="preserve">Exposición a sanciones disciplinarias.
*Investigaciones por los distintos entes control.
*Deterioro de la imagen institucional.
</t>
  </si>
  <si>
    <t xml:space="preserve">Afectación en el servicio - Entidad 
Investigaciones administrativas, disciplinarias,
Posible detrimento patrimonial 
</t>
  </si>
  <si>
    <t>*Recursos insuficientes para llevar acabo las actividades de los procesos.
*Investigaciones, quejas y sanciones por parte de los entes de control.
*Perdida de la credibilidad institucional.
*Aumento en las PQRS.</t>
  </si>
  <si>
    <t xml:space="preserve">
No informes finales allegados/ No  de  contratos terminados</t>
  </si>
  <si>
    <t xml:space="preserve">No novedades contractuales publicadas vs sivicof / No de novedades  suscritos  </t>
  </si>
  <si>
    <t>Oportunidad de traslados internos</t>
  </si>
  <si>
    <t>Oportunidad de triage II</t>
  </si>
  <si>
    <t>Adherencia a la calidad del registro de H.C</t>
  </si>
  <si>
    <t># de personal capacitado en prevención de riesgos de corrupción / total de personal programado en el periodo*100</t>
  </si>
  <si>
    <t># Incapacidades generadas sin pertenencia / Total de incapacidades solicitadas para verificación*100</t>
  </si>
  <si>
    <t>Alta</t>
  </si>
  <si>
    <t>Posibilidad de un incremento en los sucesos de seguridad en la atención debido a la ausencia de un enfoque centrado en la implementación de acciones preventivas a partir del análisis de los procesos</t>
  </si>
  <si>
    <t>Posible pérdida del certificado de acreditación debido al incumplimiento en los resultados de la autoevaluación de acreditación, que refleje un retroceso en el mejoramiento continuo de los procesos</t>
  </si>
  <si>
    <t>GESTIÓN DE LA INFORMACIÓN TIC</t>
  </si>
  <si>
    <t>Semestralmente</t>
  </si>
  <si>
    <t>Favorecimiento a terceros en la evaluación técnica que se realiza a los oferentes en procesos precontractuales relacionados a impresos y comunicaciones.</t>
  </si>
  <si>
    <t xml:space="preserve">
Porcentaje de evaluaciones técnicas realizadas</t>
  </si>
  <si>
    <t xml:space="preserve">Fortalecimiento de imagen Institucional
Número de notas positivas publicadas en medios/Número de notas negativas </t>
  </si>
  <si>
    <t xml:space="preserve">Larga estancia de Pacientes en Abandono social por  falta de gestión social </t>
  </si>
  <si>
    <t>Semestral
Cada 2 meses</t>
  </si>
  <si>
    <t xml:space="preserve">Plataforma Secop II ID de Publicación </t>
  </si>
  <si>
    <t>Director de contratación-Profesional</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</si>
  <si>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</si>
  <si>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 xml:space="preserve">Informes  finales allegados/ contratos terminados </t>
  </si>
  <si>
    <t xml:space="preserve">El  profesional de liquidación realiza la verificación de saldos presupuestales vs contratos de prestación de servicios que finalizaron y cuenten con recursos para realizar la respectiva liquidación o reintegro.
</t>
  </si>
  <si>
    <t xml:space="preserve">Registro de consultas de listas restrictivas
Muestreo  Verificación jurídica lista de chequeo  donde se evidencia los antecedentes y Cámara de Comercio 
Soportes de capacitación en PAAC y código de integridad y procedimientos de contratación  
</t>
  </si>
  <si>
    <t xml:space="preserve">Base de Datos del proceso precontractual CPS y Bienes y Servicios
Base de datos de la gestión contractual novedades  
Reporte sivicof mensual     </t>
  </si>
  <si>
    <t xml:space="preserve">Falta de identificación oportuna de factores de riesgo de abandono
Falta de reporte oportuno por parte del área asistencial a trabajo social 
Falta de documento de identidad por parte de los pacientes en riesgo de abandono o en abandono social  y falta de consecución  recursos económicos para el trámite y de renovación de cedula.
 Por volumen de pacientes y actividades que no permiten realizar reconocimiento detallado de los casos </t>
  </si>
  <si>
    <t>Incumplimiento de metas y objetivos estratégicos de la entidad.
Investigación por parte de entes de control y sanciones disciplinarias.
Las mediciones de la encuesta dé un resultado insatisfactorio y que se vean afectadas las comunicaciones al interior y/o exterior de la organización.
Hallazgos de auditorias internas o externas.</t>
  </si>
  <si>
    <t>Semanalmente</t>
  </si>
  <si>
    <t>Profesional Especializado Comunicación interna</t>
  </si>
  <si>
    <t>Número de colaboradores con información según encuesta / número total de colaboradores encuestados</t>
  </si>
  <si>
    <t xml:space="preserve">Desconocimiento de los canales internos de comunicación.
Desconocimiento de los lineamientos internas de la Oficina Asesora de Comunicaciones.
Falta de socialización de los canales de comunicación.
Falta de recursos y herramientas tecnológicas para comunicación.
</t>
  </si>
  <si>
    <t>Posibilidad de una identificación parcial del incumplimiento de las condiciones mínimas  de habilitación requeridas según la resolución 3100 debido a la a la ausencia de un diagnóstico.</t>
  </si>
  <si>
    <t>Mantener la acreditación
Calificación mayor o igual a 3.0 en la autoevaluación de acreditación.</t>
  </si>
  <si>
    <t xml:space="preserve">1. Sanciones administrativas a la institución
</t>
  </si>
  <si>
    <t>Número de inventarios de control de vacunas que coinciden / Número de inventarios de control de vacunas realizados</t>
  </si>
  <si>
    <t>1. Actas y listados de asistencia
2. Actas o formatos establecidos
3. Matriz de seguimiento de Inducción y Certificados</t>
  </si>
  <si>
    <t>1. Cada vez que se inicia un contrato o se realiza una adición al mismo.
2. Mensual
3. Mensual</t>
  </si>
  <si>
    <t>1. Líder del proceso
2. Líderes de componente y apoyos profesionales
Líder del proceso</t>
  </si>
  <si>
    <t>Acta de socialización del protocolo
Lista de chequeo al cumplimiento del protocolo</t>
  </si>
  <si>
    <t>Pérdida de vacunas</t>
  </si>
  <si>
    <t>1. Falta de registro en los ingresos de los lotes de vacunaci´no 
Error en el procedimiento de dilución de la vacuna.
2. Error en el registro de la vacuna en las planillas omitiendo alguna(s) dosis aplicadas.
3. Pérdida de la cadena de frío por error de procedimiento</t>
  </si>
  <si>
    <t>Diario, semanal y mensual</t>
  </si>
  <si>
    <t>• Error en la solicitud.
• Error en la digitación de datos en el sistema de información.
• Error en la toma del examen.
• Error en la transcripción de resultados.
• Incumplimiento de tiempos de respuesta.
• Errores en la interpretación de resultados.</t>
  </si>
  <si>
    <t xml:space="preserve">
1. Desconocimiento de metodos para el control y seguimiento de contratos 
2. Falta de divulgación y socialización de los procedimientos 
3, Inadecuadas herramientas de gestión, registro y verificación de ejecución de contratación.
</t>
  </si>
  <si>
    <t xml:space="preserve">
 Inoportunidad en la solicitud  de la necesidad por parte del supervisor 
No cumplimiento de los requisitos mínimos de contracción por parte de los oferentes.
 No recepción de ofertas/ declaratoria de desierta en los términos establecidos por la entidad 
</t>
  </si>
  <si>
    <t>Acreditación</t>
  </si>
  <si>
    <t>Cirugía</t>
  </si>
  <si>
    <t>Incumplimiento normativo por parte del Proceso de Gestión Ambiental</t>
  </si>
  <si>
    <t xml:space="preserve"> Falta de apropiación de la Política Ambiental por parte de usuarios y colaboradores.</t>
  </si>
  <si>
    <t>Suceso de seguridad (incidentes) para los colaboradores y/o gestores externos que manipulan los residuos
Hallazgos de auditorias internas y externas
Afectación del recurso suelo y agua,
Aumento en el consumo  de energía y agua
Demandas
Sanciones</t>
  </si>
  <si>
    <t xml:space="preserve"> Multas y sanciones asociadas al incumplimiento normativo frente a  vertimientos y emsiones atmosfericas, cerramiento del establecimiento, accidentes asociados al manejo interno de residuos. 
  </t>
  </si>
  <si>
    <t xml:space="preserve">1. Matriz de cumplimiento normativo (anual)
2. Lista de chequeo de verificación (trimestrales)
3. Plan de mejora de unidad asistencial e informes de caracterización de vertimientos  de laboratorio(anual).
4. Estudio de emisiones atmosfericas en las calderas ubicadas en las unidades de la Subred Sur  (Anual).
5.Resgistro de Publicidad Exterior Visual. ( cada cuatro años a partir de notificación por parte de la Secretaria Distrital de Ambiente.)
</t>
  </si>
  <si>
    <t xml:space="preserve">1. El Profesional de apoyo actualizará la Matriz de cumplimiento normativo  
2, Los referentes ambientales encargados de las unidades, trimestralmente realizarán auditorías internas mediante listas de verificación para evaluar el desempeño ambiental por servicios según programación establecida. Ante desviaciones encontradas se tomara las acciones correspondientes.
3. El proceso de Gestión Ambiental anualmente solicitará mediante un contratista especializado el estudio de caracterización de vertimientos de  cada una de las unidades asistenciales que componen la Subred Integrada de Servicios de Salud Sur E.S.E; en caso de que los limites permisibles de los parámetros  se hayan superado, los referentes ambientales  formularán y aplicaran planes de mejora y acciones correctivas dentro del alcance del proceso de Gestion Ambiental, como establecimiento de contenedores especiales para residuos peligrosos en caso de ser requerido.
4.El proceso de Gestión Ambiental anualmente solicitará mediante un contratista especializado el estudio de emisiones atmosfericas en las unidades que cuenten con fuentes fijas de emisiones atmosfericas (calderas, mayores a 10 BHP)
5. Realizar el Registro de Publicidad  Exterior Visual de los avisos de las unidades de servicio de salud de la Subred Sur.
</t>
  </si>
  <si>
    <t>1. Capacitaciones listados de asistencia, postest, (trimestral)
2. Lista de chequeo de verificación (trimestrales)
3. Indicadores de Consumo</t>
  </si>
  <si>
    <t>Como evidencia se cuenta con el seguimiento del Plan de Mantenimiento preventivo de infraestructura, Reportes de mantenimiento generados en mesa de ayuda. 
Correos eletronicos , de solicitudes de materiales  de forma oportuna para atender las necesidades
Adicionalmente se cuenta con los informes diarios diligenciados por el personal de mantenimiento formato GA-MAN-FT-03-V1; Las rutinas diarias realizadas por los tecnicos electricos Formato GA-MAN-FT-08-V1 donde se fortalece el control a equipos industriales y estado del Manifull.</t>
  </si>
  <si>
    <t>1. Formato revision equipo industrial.
2. Reportes de mantenimientos emitidos por la empresa que tiene el contrato.
3. Hoja de vida del equipos industrial actualizada.
3. Informe de supervisión y verificación de cumplimiento de contrato.</t>
  </si>
  <si>
    <t>1.(No. de  funcionarios, contratistas y proveedores  socializados /No. Total de  funcionarios, contratistas y proveedores proyectados )*100
2.  % de adherencia trimestral por Subred
3. Consumo per cápita de agua (m3/persona) en el periodo
4. Consumo per cápita de energía (KW/persona) en el periodo</t>
  </si>
  <si>
    <t>1. % de cumplimiento normativo por la Subred Sur.</t>
  </si>
  <si>
    <t>Incumplimiento  de los Planes de Bienestar e Incentivos, Capacitación y Seguridad y Salud en el Trabajo
Falta de Diagnostico de necesidades yu expectativas</t>
  </si>
  <si>
    <t>Los profesionales de Talento Humano de cada una de las líneas, anualmente, verifican que la construcción de los planes responda a las necesidades de los servidores públicos y contratistas. Lo anterior con base en la priorización de los resultados del diagnóstico con las diferentes fuentes de información. Posteriormente, los planes son validados por la Dirección de Gestión de Talento Humano y el Comité de Gestión y Desempeño Institucional.
Realizar seguimiento mensual en la ficha del Indicador de cumplimiento del plan por el responsable y trimestralmente por parte del Director de Gestión del Talento Humano.</t>
  </si>
  <si>
    <t xml:space="preserve">
BIENESTAR, CAPACITACIÓN, SEGURIDAD Y SALUD EN EL TRABAJO.
Total de actividades realizadas *100/ Total de actividades programadas
</t>
  </si>
  <si>
    <t>Mensual 
Semestral y Anual</t>
  </si>
  <si>
    <t>Sanciones legales.  
Detrimento patrimonial. 
Perdida de confiabilidad en el proceso de líquidación</t>
  </si>
  <si>
    <t>Realizar Liquidación de Factores Salariales, Prestacionales, Parafiscales y Patronales que no correspondan al servidor público por el empleo que desempeña o factores asociados a las novedades, generando beneficios o afectación económica que no corresponden a valores reales.</t>
  </si>
  <si>
    <t>Registro erroneo de los reportes de novedades de nómina con beneficio a un servidor Público o Tercero.
Falta de revisión previa de las novedades que se ingresan al Software de nómina.</t>
  </si>
  <si>
    <t>Los técnicos de nomina revisan las novedades que ingresan en medio Físico o Magnético que ingresen con el lleno de requisitos; ingresan la Novedad y verifican en el Software que corresponda a la reportada, en los casos que no sea viable ajustar el error con los usuarios de nómina se solicita por mesa de ayuda a Sistemas la corrección.
El profesional  Responsable del proceso de nómina , liquida las novedades y verifica cada una de las novedades ,liquida prenomina, revisa y ajusta lo que corresponda y procede a liquidar nuevamente.
El Director de Gestión de Talento Humano, verifica por muestreo las novedades con el profesional responsable del proceso y ordena ajustar en los acasos que amerite o liquidar nomina definitiva.</t>
  </si>
  <si>
    <t>Novedades de Nómina
Mesas de Ayuda a Sistemas
Nómina definitiva</t>
  </si>
  <si>
    <t xml:space="preserve">Numero de Novedades incluidas en nómina que correspondan a cada servidor público  *100/ Total de Novedades recibidas e ingresadas en el Software de Nómina en el periodo </t>
  </si>
  <si>
    <t>Desconocimiento de normatividad aplicable a la entidad.
Prácticas inadecuadas de segregación de residuos, 
Vertimientos y emisiones fuera de parametros permisibles.
Desconocimiento por parte de los colaboradores  de los residuos generados y el manejo que de los mismos al interior de las unidades 
Elementos publicitarios como vallas y avisos sin registro y autorizacion previa de la autoridad ambiental.</t>
  </si>
  <si>
    <t xml:space="preserve">1.  Falta de alertas periódicas a Talento Humano y Contratación de OPS solicitando información sobre servidores públicos con novedad de retiro de la Entidad.
2. Desactualización de los inventarios registrados en el sistema de información, módulo de activos fijos.   
3.Carencia de pólizas de alto riesgo que aseguren los elementos devolutivos de la propiedad, planta y equipo en póliza todo riesgo.  
4. Procedimientos desactualizados y no alineados a la normatividad vigente.
5. Baja cobertura de difusión frente a la responsabilidad de los servidores públicos en el cuidado, custodia y buen manejo de los bienes encomendados.
</t>
  </si>
  <si>
    <t xml:space="preserve">Posibilidad de ocasionar una lesión o daño al colaborador y/o usuario por fallas en la infraestructura. </t>
  </si>
  <si>
    <t xml:space="preserve">Incorporación de equipos biomédicos que no cumplen con las especificaciones técnicas solicitadas durante la etapa de recepción del equipo según protocolos internos </t>
  </si>
  <si>
    <t>Falta de aplicación del formato establecido para la recepción de equipos y que no se verifique la ficha técnica durante la recepción</t>
  </si>
  <si>
    <t xml:space="preserve">Falta de capacitación del personal sobre el uso de los equipos 
No adherencia de la capacitación sobre el adecuado uso de equipos </t>
  </si>
  <si>
    <t xml:space="preserve">1. Equipo Industrial fuera de funcionamiento.
2. Falta de Mantenimiento oportuno a los equipos industriales.
3. Mal servicio de las empresas del distrito que suminstran el servicio inicial.
4. Corte excesivo del servicio por parte de la empresa (Enel-Codensa, Acueducto).
</t>
  </si>
  <si>
    <t>El equipo de tecnología biomédica elabora el plan de mantenimiento preventivo de equipos biomédicos con su respectivo cronograma, mensualmente se realiza seguimiento a la ejecución y cumplimiento del plan con registro en la matriz de inventarios de equipos biomédicos, corroborando los reportes de servicio técnico; de acuerdo con los resultados obtenidos se toman las medidad necesarias. Como evidencia se cuenta con Plan de trabajo de mantenimiento preventivo, Reportes de mantenimiento y el reporte de Eventos adversos asociado a tecnología biomédica.</t>
  </si>
  <si>
    <t xml:space="preserve">El equipo biomédico diligencia los formatos de verificación para incorporación de tecnología biomédica "Lista de chequeo documental de tecnología biomédica" y "Recepción técnica y entrega de equipos biomédicos", cada vez que ingresa un equipo a las instalaciones de la entidad.  Posterior entregan al área de almacen un acta de recibido a satisfacción con los documentos que soportan la forma de adquisición del equipo. Ante desviaciones de no cumplimiento de las caracteristicas técnicas NO se recibe el equipo y se registra en el acta de recepción. </t>
  </si>
  <si>
    <t xml:space="preserve">Desde el subproceso de tecnología biomédica en articulación con las empresas tercerizadas se relizan capacitaciones periódicas en el buen uso de tecnología biomédica y rondas de seguridad mensuales donde se verifica el buen estado y funcionamiento de los equipos.
</t>
  </si>
  <si>
    <t xml:space="preserve">Los profesionales del subproceso de mantenimiento de infraestructura, mensualmente y con el fin de garantizar la ejecución del Plan de Mantenimiento preventivo de infraestructura, realizan seguimiento al cumplimiento del  cronograma de mantenimiento por USS, igualmente realiza el seguimiento y cierre a las necesidades de infraestructura  o mobiliario notificadas a través de mesa de ayuda, en caso de encontrarse desviaciones se informará al líder del subproceso de mantenimiento de infraestructura para la toma de decisiones correspondientes. Como evidencia se cuenta con el seguimiento del Plan de Mantenimiento preventivo de infraestructura, reportes de mantenimiento generados en mesa de ayuda. </t>
  </si>
  <si>
    <t>Lideres de infraestructura</t>
  </si>
  <si>
    <t>Líder tecnología Biomédica</t>
  </si>
  <si>
    <t>Líder activos fijos</t>
  </si>
  <si>
    <t>Subgerencia de servicios de salud
Dirección de Talento Humano (SST)</t>
  </si>
  <si>
    <t>Total de documentos normalizados
Total de documento solicitados en el periodo *100</t>
  </si>
  <si>
    <t>Perdida documental de archivos físicos y Electrónicos</t>
  </si>
  <si>
    <t xml:space="preserve">Al momento del ingreso de nuevos colaboradores y durante el proceso de inducción.
Durante el proceso de atención o procesos administrativos que se lleven a cabo
Cuando se presente o radique una necesidad documental 
Cuando los lideres de procesos no identifiquen o gestionen las nesecidades de creacion o actualizacion documental </t>
  </si>
  <si>
    <t xml:space="preserve">Falta de adherencia a los procedimientos  establecidos  para el manejo de la Documentacion  fisica  y de la informacion Electronica
Falta de cultura archivística en la entidad
Incumplimiento del proceso técnico para transferencias documentales 
</t>
  </si>
  <si>
    <t xml:space="preserve">Posibilidad de errores en las actividades por desconocimiento del personal frente a nuevos procesos, debido a la inoportunidad en  normalización o actualización documental </t>
  </si>
  <si>
    <t>Profesional Administrativa-Control Documental</t>
  </si>
  <si>
    <t>Resultado indicador control documental
Informe de la Línea Control Documental</t>
  </si>
  <si>
    <t>El encargado de la línea de Control documental de la Oficina de Calidad realiza la planeación mensual de los documentos a normalizar acorde a las solicitudes realizadas por los procesos,  posterior a la publicación se retroalimenta a los lideres de los procesos para la socialización del mismo. De esta manera se emite un informe mensual donde se evidencian los resultados del indicador asociado a la gestión de normalización de los documentos.</t>
  </si>
  <si>
    <t xml:space="preserve">Matriz de cumplimiento de las trasferencias documentales y correos electrónicos de las transferencias con la acta de recibo.  
Acta, post-test y medición de la adherencia de la capacitación </t>
  </si>
  <si>
    <t xml:space="preserve">Por parte de los auxiliares de estantería se realiza la verificación de las transferencias documentales en el cumplimiento de los procesos técnicos capacitados. El profesional referente de gestión documental realiza la revisión de la implementación de Tabla de retención documental en la elaboración del FUID Formato único de inventario documental. 
El equipo de gestión documental liderado por el referente de gestión documental, realiza la capacitación por parte del personal técnico sobre el instructivo de organización de archivos de gestión e implementación Tablas de retención documental. Las capacitaciones se efectúan una vez al mes. Evidencia: Acta, post-test y medición de la adherencia de la capacitación.
Se realiza capacitación y entrenamiento del Gestor Documental a los productores documentales de la entidad en el manejo de la herramienta "Gestor Documental de la Entidad".  Las capacitaciones se efectúan dos veces al mes y es de responsabilidad del equipo de gestión documental liderado por el referente de gestión documental. Evidencia: Acta, post-test y medición de la adherencia de la capacitación </t>
  </si>
  <si>
    <t>Administración de archivos</t>
  </si>
  <si>
    <t>Incremento de eventos generadores de daño antijurídico</t>
  </si>
  <si>
    <t xml:space="preserve">Fallas en la red
Daño de equipos 
Falta de talento humano (Tecnólogo y/o Radiólogo) 
Falta de adherencia a los procedimientos 
</t>
  </si>
  <si>
    <t>Talento Humano desmotivado, insatisfecho,  desactualizado, con niveles de accidentalidad y ausentismo que afectan el desempeño de funciones y /o actividades</t>
  </si>
  <si>
    <t>Afectación de la continuidad en la prestación del servicio derivadas del mal uso del equipo biomédico</t>
  </si>
  <si>
    <t>Cobertura insuficiente de la comunicación interna dentro de la institución</t>
  </si>
  <si>
    <t xml:space="preserve">Mediante la implementación de  SSL estándar de seguridad global se permite la transferencia de datos cifrados entre un navegador y un servidor WEB. Al Implementar el protocolo SSL en nuestros servidores WEB se proporciona una conexión cifrada de datos entre el navegador desde donde se acceso la pagina WEB de la Subred Sur y el servidor WEB donde se alojan los servicios que el portal WEB de la Subred Sur proporciona, disminuyendo el robo y/o manipulación de información confidencial por parte de delincuentes informáticos. 
La implementación de los Firewalls dispositivos de seguridad perimetral de la red corporativa de la Subred Sur E.S.E., los cuales funcionan como los vigilantes electrónicos que aprueban o niegan el ingreso a nuestros sistemas de información WEB. Estos dispositivos trabajan en varias capas de la red TCP/IP permitiendo controles a nivel de Red, Transporte y Aplicación. Esto permite tener un ambiente más seguro de trabajo con los datos que circulan por la red corporativa de nuestra entidad.
Estos dispositivos poseen software que identifica software malicioso, mensajes que contienen gusanos o caballos de troya que se instalan en los sistemas de las entidades, para realizar ataques a sistemas de información con el objetivo de realizar sabotajes, parada de la operación e inclusive secuestro de información por la cual exigen dinero para su restauración. Los Firewall solicitados, permitirán elevar los controles requeridos para que la información de la entidad este segura, disponible y sin alteraciones los 365 días del año. Estos firewalls trabajan con un esquema de licencias anuales similar a los productos de antivirus del mercado. 
Estos dispositivos pueden controlar las direcciones IP que pueden acceder a la red corporativa, las aplicaciones que se pueden ejecutar desde la WEB, las páginas a las cuales se puede acceder desde la red corporativa hacia internet y filtrar el tráfico de aplicaciones de ocio, videojuegos en línea, páginas ilegales, etc. que no son parte de las funciones misionales de la entidad. En dichas páginas existen muchos programas que contienen virus y otra serie de programas que buscan causar daños en los computadores y servidores donde se descargan y ejecutan.
Una correcta configuración de los dispositivos(capacitación y transferencia de conocimiento) y unas buenas practicas de administración de la seguridad en la conectividad de la entidad permitirá asegurar la funcionalidad de los sistemas WEB de la entidad. y todos los eventos o sucesos identificados serán analizados por el referente de seguridad de la información. </t>
  </si>
  <si>
    <t>El Referente del Subproceso de Gestión de la Información realiza seguimiento a la información publicada en el link de transparencia correspondiente a 193 ítems (administrativa, financiera, jurídica entre otras) con el objetivo de verificar el cumplimiento a la ley 1712 de 2014. La actividad se hace en dos vías: 1. Lista de chequeo en la cual se verifica si todos los ítems de la norma se encuentran publicados de manera satisfactoria 2. Una vez se realiza la lista de chequeo y se verifica el cumplimiento, se remite oficio a cada uno de los responsables el cual contiene los pantallazos de la revisión realizada y se incluye observación si se está o no cumpliendo con la norma, con el objetivo que el Responsable subsane el cargue de la información</t>
  </si>
  <si>
    <t>El abogado verifica que la información registrada sea coherente con las matrices de seguimiento, controlando la supervisión del vencimiento de términos.  Lo anterior, con base en el registro permanente de la información en  las matrices de seguimiento diseñadas en Excel  y/o plataforma de información correspondiente para cada acción judicial.  Si se generan desviaciones, se alerta al Jefe de la Oficina Asesora Jurídica.
El profesional realiza el seguimiento a cada proceso en el cumplimiento de términos establecidos en el procedimiento de pago de sentencias. Así mismo , se efectúa seguimiento a los pagos reportados por el área de tesorería comparando el reporte con la matriz de seguimiento. Si se generan desviaciones, se alerta al Jefe de la Oficina Asesora Jurídica.</t>
  </si>
  <si>
    <t xml:space="preserve">
Los profesionales de  la Oficina Asesora Juridica socializan, semestralmente en el Comité de Conciliación, el comportamiento de las demandas con resultados de tendencia, con el objeto que esta información se difunda a los procesos y/o direcciones en el marco de generación de cultura de prevención. Al final de la difusión, se efectúa la evaluación de conocimiento de la jornada adelantada que posteriormente es tabulada para verificar la adherencia del conocimiento. Así mismo se socializan los documentos de la jornada.
Los profesionales de  la Oficina Asesora Juridica semestralmente realizan la difusión de la Política de Prevención del Daño Antijurídico, mediante estrategias que apunten a prevenir o mitigar los eventos generados del daño antijurídico. Al final de la difusión, se efectúa la evaluación de conocimiento de la jornada adelantada que posteriormente es tabulada para verificar la adherencia del conocimiento.</t>
  </si>
  <si>
    <t>Capacitación a supervisores - semestral
Cada 2 meses correos electrónicos de solicitud entrega de informes finales a los supervisores - Matriz de seguimiento
Verificación al seguimiento de informes emitidos por los supervisores</t>
  </si>
  <si>
    <t xml:space="preserve">El Profesional aprueba y el Director de Contratación avala mediante flujo de aprobación el contrato, los documentos cargados en la plataforma Secop II tanto el contrato principal como las novedades contractuales, se realiza constantemente en cada uno de las etapas del proceso de contratación. En la parte precontractual se evidencia la trazabilidad de las acciones por las partes en la Plataforma y en la parte contractual  se evidencia las  modificaciones y aprobación de las garantías. suscritas por las partes. </t>
  </si>
  <si>
    <t>Informe sobre  reintegros de dinero por liquidación de contratos de prestación de servicios .</t>
  </si>
  <si>
    <t xml:space="preserve">Plataforma Secop II  ID PUBLICACION
Evidencia por Secop II la aprobación de las Garantías
Evidencia por Secop II Designación del supervisor 
</t>
  </si>
  <si>
    <t xml:space="preserve">Revisar mensualmente que los casos de seguridad del paciente reportados, hayan sido analizados dentro de los términos de oportunidad establecidos, para ello la Jefe de Seguridad del paciente, valida dentro de la herramienta que existan los soportes del análisis, clasificación y establecimiento de acciones de mejora en los casos que se requiera y se registra en la matriz de seguimiento. Dicha información es reportada en le Comité de seguridad del paciente.
Verificación mensual de que las acciones definidas dentro del plan de acción se hayan efectuado oportunamente. </t>
  </si>
  <si>
    <t>El referente de seguridad del paciente realizará aplicación de la metodología AMFE acorde a cronograma establecido y realizará un informe frente a las acciones preventivas instauradas a partir de lo evidenciado.</t>
  </si>
  <si>
    <t>Referentes Técnicos</t>
  </si>
  <si>
    <t>1. Lista de chequeo de correcta aplicación de medicamentos. 
2. Lista de asistencia a socializaciones de resultados</t>
  </si>
  <si>
    <t>1. Las referentes de servicio o la persona asignada por unidad aplicará lista de chequeo del registro clínico de administración de medicamentos, de forma mensual realizando la retroalimentación del personal y entregando la información como insumo prioritario de análisis para el mejoramiento de la calidad. 
2. La  referente de enfermería Subred realizará informe trimestral del cumplimiento y adherencia del personal a los registros clínicos, con el fin de fortalecer el mejoramiento de  los servicios, la calidad de la atención, la satisfacción del usuario.</t>
  </si>
  <si>
    <t>1. Personal de enfermería identifica riesgo de caída de paciente a través de la aplicación de la escala de riesgo de caída del sistema de información. 
2. Seguridad al paciente realiza seguimiento a través de medición de la adherencia a la buena práctica de prevención de caídas y realiza informe. 
3. Análisis de eventos adversos de caídas 
4. Referentes técnicos de enfermería realizan plan de mejoramiento y seguimiento a las acciones planteadas</t>
  </si>
  <si>
    <t>1. Mediante cronograma de capacitaciones en guía técnica 
2. Acciones de mejoramiento a resultado de medición de adherencia de la guía y socialización de resultados. 
3. Seguimiento al  Registro de control de dispositivos intravasculares y sonda vesicales</t>
  </si>
  <si>
    <t xml:space="preserve">1. Informe trimestral de adherencia a guías por parte de la oficina de calidad de la subred sur.
2. Listado de asistencia a socialización de guías de manejo. 
3. Soportes de simulacros de código rojo. </t>
  </si>
  <si>
    <t>1. Seguimiento al plan de mejoramiento de las auditoria de adherencia cuando se encuentre desviaciones. 
2. Socializar guía y proceso al equipo de trabajo. 
3. Realizar simulacros de código rojo.</t>
  </si>
  <si>
    <t>Referentes Técnicos / Oficina asesora de gerencia</t>
  </si>
  <si>
    <t>1. Lista de chequeo del correcto diligenciamiento de la historia clínica de forma aleatoria 
2. Informe auditorias Mentoring, Auditorias de Adherencia a GPC  
3. Listado de asistencia y actas de socializaciones realizadas al personal asistencial.</t>
  </si>
  <si>
    <t>1. Auditorias mentoring y seguimiento a planes de mejoramiento si aplican. 
2. Aplicación de listas de chequeo de auditorias 
3. Socialización de resultados de auditoria en diferentes espacios de comunicación.</t>
  </si>
  <si>
    <t xml:space="preserve">El profesional de enlace y/o coordinador  de urgencias , referente de Enfermeria, realizara Inducción a puesto de trabajo que incluye socialización de procesos y procedimientos de Urgencias 
Se realizará seguimiento por parte de la Dirección de urgencias y/o al profesional que delegue la Dirección a las actividades que desarrollan  los profesionales durante la clasificación del triage y así mismo análisis de los datos obtenidos en la oportunidad del  triage II, seguimiento que se realizada de manera trimestral </t>
  </si>
  <si>
    <t>Los Líderes del proceso y los Líderes de componente y apoyos profesionales,  permanentemente Informan y aclaran técnica y conceptualmente las actividades contratadas para unificar criterios, y realizan revisión de los productos con los cuales se cumplen las obligaciones de los contratos antes de formalizar su entrega a la entidad contratante. En el caso del PSPIC, a este procedimiento se denomina preauditoría. En el caso del contrato con la EAPB se hace una revisión previa de la información a reportar en los indicadores y se valida con el referente de la aseguradora.
El Líder del proceso hace seguimiento a que todos los contratistas que ingresan a efectuar labores relacionadas con el proceso, efectúen el curso de Inducción Subred Integrada de Servicios de Salud Sur ESE durante el primer mes de vinculación contractual. Para ello, se tiene una matriz con la información de cada contratista, la verificación de fechas y se cuenta como soporte con la certificación expedida por MAO y  entregada por el contratista.</t>
  </si>
  <si>
    <t>1. Coordinador programa PAI Subred Sur
2. Profesional en enfermería
3. Técnico auxiliar en enfermería
4. Vacunador</t>
  </si>
  <si>
    <t>Registro del formato de recepción técnica.
Kardex diario del vacunador
Registro de arqueos semanales
Registro de formato de movimientos de biológicos
Registro de limpieza y desinfección
Registro de arqueos en caliente
Registro de verificación de temperatura y alerta de empresa monitoreo</t>
  </si>
  <si>
    <t>El técnico auxiliar en enfermería encargado de la recepción de los lotes de vacunación efectúa dos conteos: conteo en Secretaria de Salud y conteo en el cuarto frio de biológicos. para ello, registra en el formato de recepción técnica y en el inventario valorizado que es firmado por las dos partes. Así mismo diligencia en la plataforma dinámica, en la bodega DH58 (medicamentos biológicos)
Para la distribución desde el centro de acopio a los centros de atención, el técnico auxiliar en enfermería descarga desde la bodega DH58 a cada una de las Subbodegas, y en ese caso, el técnico receptor aprueba la recepción con la firma del documento de recepción técnica.
El vacunador lleva registro de los biológicos diariamente en el kardex de control de nevera a termo y termo a nevera.
El Coordinador de vacunación, efectúa arqueo semanal del inventario. Para ello, hace un cruce del el registro de dosis aplicadas y el kardex diario de cada uno de los centros de atención.
El Coordinador de vacunación, diligencia el Formato de movimientos de biológicos mensual los 5 primeros días del mes siguiente que contiene todos los movimientos de las vacunas y lo reporta junto con el consolidado de las dosis aplicadas durante el mes.
Diariamente se realiza proceso de limpieza y desinfección de los elementos de la cadena de frío de los biológicos.
El profesional en enfermería asistencial mensuales efectúa arqueos de los inventarios en caliente a todos los centros de atención.
Respecto a la cadena de frio, en la mañana y en la tarde todos los equipo de refrigeración son verificados en lo correspondiente a la temperatura. Se registra la toma de temperatura en formato digital o físico. Adicionalmente, hay un monitoreo remoto 7x24 y en caso de desviaciones, se genera alerta mediante llamada telefónica por parte de la empresa contratada para tal fin.</t>
  </si>
  <si>
    <t>Diagnósticos de necesidades e informe
Planes de Bienestar e Incentivos, Capacitación y Seguridad y en el Trabajo
Actas de Comité de Gestión y Desempeño Institucional
Ficha del indicador de cada Plan
Informe  trimestral y anual  de Gestión de  cada Plan</t>
  </si>
  <si>
    <t>Desde los lideres de cada una de las líneas del área financiera, implementar estrategias de socialización al personal a cargo del Código de Integridad y lucha contra la corrupción (preventivo) , se realizara la divulgación de los canales de denuncia de actos de Corrupción en las carteleras de la Subred Sur  y puntos de atención de la entidad (Preventivo) y en la pagina web. 
Desde la Dirección  Realizar socializaciones  a los colaboradores de la Subred Sur sobre el manual de contratación, Manual de Supervisión e Interventoría  con el propósito de fortalecer la gestión contractual de la Entidad. Así mismo socializar y realizar evolución de adherencia de Manual de Ingresos de la entidad GF-GGI-CAR-MA-01 V1, de la política de Anticorrupción y Antisoborno. (Preventivo).   
Verificar la aplicación de los puntos de control establecidos en los procedimientos e instructivos existentes. (Preventivo)
Verificar la eficacia y eficiencia de los instrumentos técnicos (procedimientos, instructivos o formatos, entre otros) para prevenir, identificar y tratar el conflicto de interés al interior de la Subred  (Preventivo).
Adelantar las investigaciones disciplinarias de conformidad con la Ley 734 de 2002. (Detectivo)</t>
  </si>
  <si>
    <t>Matriz de canales internos de comunicación.
Matriz de envíos masivos.</t>
  </si>
  <si>
    <t xml:space="preserve">Se designa un profesional especializado en comunicación interna que con el equipo de la Oficina Asesora de Comunicaciones, realiza seguimiento a los envíos masivos de acuerdo a la Matriz de Canales Internos semanalmente donde se verifica el cumplimiento a la planeación que tiene cada canal. Además, se realiza programación semanal de información relevante institucional a socializar que es monitoreada  por el profesional especializado desde su cumplimiento en tiempos de acuerdo a la necesidad y la priorización de información institucional a divulgar. </t>
  </si>
  <si>
    <t># Numero de Historias laborales deterioradas o perdidas / Total de las historias laborales de la entidad en custodia de la Direccion de Talento Humano 
Total de líneas de trabajo que cumplen con los lineamientos de la Tablas de Retención Documental*100/Total de líneas de trabajo  de Gestión de Talento Humano</t>
  </si>
  <si>
    <t>No de consultas del muestreo en las listas restrictivas/Muestreo aleatorio de las listas restrictivas</t>
  </si>
  <si>
    <t>No de Necesidades realizadas/No necesidades radicadas</t>
  </si>
  <si>
    <t>Gestión de Urgencias</t>
  </si>
  <si>
    <t>GESTIÓN DOCUMENTAL</t>
  </si>
  <si>
    <t>PARTICIPACIÓN COMUNITARIA Y SERVICIO AL CIUDADANO</t>
  </si>
  <si>
    <t>GESTIÓN DEL CONOCIMIENTO</t>
  </si>
  <si>
    <t>GESTIÓN DE SERVICIOS HOSPITALARIOS</t>
  </si>
  <si>
    <t xml:space="preserve">Planeación </t>
  </si>
  <si>
    <t>Tecnología de Información y Comunicación en Salud</t>
  </si>
  <si>
    <t>Información y análisis de la información</t>
  </si>
  <si>
    <t>Probabilidad de un generar un impacto ambiental fuera de los paramentros establecidos en la politica ambiental de la entidad</t>
  </si>
  <si>
    <t>Posibillidad de fallas en los equipos industruales que afecnten la continuidad en la prestación de los servicios</t>
  </si>
  <si>
    <t xml:space="preserve">
1. Detrimento patrimonial.
2. Investigaciones y sanciones administrativas, disciplinarias o fiscales.
3. Cero reposiciones de los elementos perdidos lo cual podría ocasionar traumas en la prestación de servicios de salud.
4. Acudir a otros mecanismos como arriendos y comodatos para suplir las necesidades de los activos con perdida especialmente en equipos biomédicos.
5. Afectación negativa de imagen institucional.</t>
  </si>
  <si>
    <t>Falta de contrato de mantenimiento preventivo con repuestos de baja rotación o importados</t>
  </si>
  <si>
    <t xml:space="preserve">Afectación en la prestación de los servicios.
</t>
  </si>
  <si>
    <t>Referente Operativo Equipo Industrial
Referente Administrativo Equipo Industrial</t>
  </si>
  <si>
    <t>1. Revisión de los equipos industriales efectuados por parte del téncicos designados y coordinado por el referente operativo a cago de los equipos industriales.
2. Grarantizar los mantenimientos continuos preventivos y/o correctivos necesarios de los equipos industriales por parte del referente operativo a cargo de los equipos insustriales.
3. Verificación de cumplimiento de los  contratos de equipos industriales a cargo de la referente administrativa del equipo industrial.</t>
  </si>
  <si>
    <t>Luz María Cotrina Romero - Referente de Direccionamiento Estratégico -2020.
Marcela Cárdenas- Referente Riesgos</t>
  </si>
  <si>
    <t>Gloria Libia Polania Aguillon
Jefe de Oficina Asesora de Desarrollo Institucional</t>
  </si>
  <si>
    <t>Consolidado y Revisado por:</t>
  </si>
  <si>
    <t>Lideres de Procesos</t>
  </si>
  <si>
    <t>Numero de mantenimientos ejecutados / Numero de mantenimientos programados * 100</t>
  </si>
  <si>
    <t>La Jefe de la Oficina Asesora Jurídica valida de manera permanente las contestaciones realizadas por parte de los profesionales que integran la Oficina. Las contestaciones reposan en el archivo físico de la Oficina. Cuando se identifique inconsistencias en los conceptos emitidos se realizará devolución del documento para su subsanación.
La Jefe de la Oficina Asesora Jurídica valida de manera permanente los actos administrativos (resoluciones) y oficios emitidos por la Gerencia. Cuando se identifique inconsistencias en los actos administrativos (resoluciones) y oficios emitidos por la Gerencia, se realizará devolución del documento para su subsanación.  El registro del control documental se observa de manera física en el libro radicador.</t>
  </si>
  <si>
    <t>Demora en la entrega de los informes finales por parte del supervisor para liquidación del contrato y liberar saldos comprometidos no ejecutados en contratos finalizados.</t>
  </si>
  <si>
    <t xml:space="preserve">Celebración del contrato sin el lleno de requisitos de perfeccionamiento y legalización del contrato para el beneficio de un tercero </t>
  </si>
  <si>
    <t xml:space="preserve">Utilizar a la entidad como instrumento para la canalización de recursos hacia la realización de actividades de financiamiento al terrorismo u ocultamiento de activos provenientes de actividades ilícitas </t>
  </si>
  <si>
    <t>total de eventos adversos detectados y gestionados
total de eventos adversos detectados  *100</t>
  </si>
  <si>
    <t>El colaborador asignado recibe la necesidad/novedad contractual y la registra con fecha en base de datos y verifica su diligenciamiento, en el caso de presentar falencias es devuelto. Verificada la información empieza el tramite precontractual o novedad contractual. El colaborador asignado reporta en Sivicof contratos principales y de novedades contractuales vs Secop II 
Novedades contractuales son notificadas mediante registro en base de datos y comunicación física por parte de los supervisores y  se verifica con la matriz contractual.
* Con la necesidad inicial hasta que surte el proceso de contratación - matriz de seguimiento  de necesidades contratos de Bienes y servicios
* Con la novedad contractual  se verifica el informe parcial para contratos de Bienes y servicios- se registra en la matriz de seguimiento contractual y en Secop II
* En persona natural desde que llega el requerimiento hasta la suscripción del contrato en Secop II</t>
  </si>
  <si>
    <t>El Auxiliar registra cada vez que se requiere un préstamo de historia laboral en la Planilla de control en Excel para préstamos de hojas de vida, dando cumplimiento al procedimiento de historias laborales  (PROCEDIMIENTO CONSULTA Y PRÉSTAMO DE DOCUMENTOS GI-GDO-PR-07 V2), así mismo se cuenta con un libro en el cual se registra de manera manual el préstamo de expediente, área responsable, fecha de préstamo, fecha de devolución  y responsable de préstamo. El profesional de la línea de trabajo de Gestion de Historia Laborales, realiza el reporte de fallas en la infraestructura, redes eléctricas e hidráulicas que puedan llegar a afectar el archivo de historias laborales.
.</t>
  </si>
  <si>
    <t>Planillas de control de prestamos de hojas de vida
Libro radicador de prestamo de documentos , ingreso y salida de correspondencia.
Reporte de fallas en la infraestructura
Informe semestral y anual</t>
  </si>
  <si>
    <t>Afectación en la prestación de servicios de salud asociado  al mal funcionamiento de equipos biomédicos. (USS Urbanas y Rurales)</t>
  </si>
  <si>
    <t xml:space="preserve">Usuario desorientado y/o  desinformado por  causas inherentes  al proceso de participación </t>
  </si>
  <si>
    <t xml:space="preserve">Inadecuado e incompleto registro de las atenciones  del paciente en los servicios de hospitalización en la historia clínica  
</t>
  </si>
  <si>
    <t>Favorecimiento propio o a terceros en la supervisión de contratos de bienes o servicios y/o OPS en la Dirección Hospitalaria</t>
  </si>
  <si>
    <t>Inoportunidad en la entrega de medicamentos que puedan afectar el desarrollo institucional o prestación de servicios de  salud del usuario (Unidades de servicios Rurales y Urbanas)</t>
  </si>
  <si>
    <t>Inatención de pacientes en laboratorio, gastroenterología , hemodinámica, cardiología, patología y radiología por errores de identificación y/o preparación del paciente (USS Urbanas y Rurales)</t>
  </si>
  <si>
    <t>La Oficina de Gestión de Conocimiento presenta al profesional de enlace, el formato de evaluación del escenario de practica y realiza visita de evaluación bajo criterios del mismo.</t>
  </si>
  <si>
    <t>El profesional designado por la oficina diligencia, bajo los lineamientos de asignación de cupos y capacidad instalada habilitada por servicios, el formato y toma decisiones para la asignación de cupos por programas académicos e institución educativa</t>
  </si>
  <si>
    <t>El profesional de apoyo de la Oficina de Gestión del Conocimiento, de la gestión y alcance de los proyectos en ejecución revisará el estado de gestión del proyecto.</t>
  </si>
  <si>
    <t>El profesional de apoyo de la Oficina de Gestión del Conocimiento realizará seguimiento a proyectos de innovación en ejecución de acuerdo a la lista de chequeo y previo registro institucional de la innovación.</t>
  </si>
  <si>
    <t>El profesional de la Oficina de Gestión del Conocimiento aplicará un detector de plagio a los protocolos postulados al Comité de Ética de Investigación.</t>
  </si>
  <si>
    <t>No quede incluida o claramente definida la necesidad de adquisición y contratación en el plan de adquisiciones</t>
  </si>
  <si>
    <t>Apropiación para sí mismo o para terceros, del dinero en efectivo recaudado en las cajas como pago por la prestación de los servicios de salud.</t>
  </si>
  <si>
    <t>Agenda colaborativa de innovación, actas de Comité de Investigación y Ética, Registro de aprobación de productos de innovación GC-INV-FT-09 V1</t>
  </si>
  <si>
    <t>Actas de Comités docencia servicios, actas de Comité de Investigación</t>
  </si>
  <si>
    <t>Soporte físico de autoevaluación</t>
  </si>
  <si>
    <t xml:space="preserve">EL Referente de la Oficina de Participación gestiona el apoyo logístico para el cumplimiento de las actividades, de igual manera realiza un diagnostico de necesidades logísticas, para el desarrollo de  las mismas y  realiza seguimiento a la base social. </t>
  </si>
  <si>
    <t>Extremo</t>
  </si>
  <si>
    <t>EL Referente de Servicio al ciudadano realizara el seguimiento al cumplimiento de los tiempos establecidos en el procedimiento PS-SC-GSS-PR-01 V2 Población con baja red de apoyo o en situación de abandono, a los casos de larga instancia, de acuerdo a los resultados se realizaran las acciones correctivas a lugar.</t>
  </si>
  <si>
    <t xml:space="preserve">Inadecuada toma de decisiones estructuradas de proyectos de investigación que afecten la gestión eficientemente. </t>
  </si>
  <si>
    <t>Debilidad en las competencias de seguimiento y control  de los supervisores</t>
  </si>
  <si>
    <t xml:space="preserve">La Dirección de Contratación convoca a capacitación a los supervisores y a los  poyos de la supervisión 2 veces al año mediante correo electrónico, con el fin de fortalecer sus competencias, con evidencia de capacitación, listas de asistencia y la adherencia de conocimientos.  
La Dirección brinda permanentemente asesorías en el transcurso de la ejecución del contrato.
El profesional notifica a  los supervisores de contratos terminados con el fin de que alleguen los informes finales cada 2 meses mediante correo electrónico. Si al tercer requerimiento al supervisor no  se entrega los informes finales, se informará a la Oficina de Control Interno Disciplinario para que se encargue del proceso correspondiente según su competencia.
</t>
  </si>
  <si>
    <t>* No se cuenta con personal suficiente para realizar el cargue de los contratos de forma oportuna y  continua en el aplicativo de secop.
Debilidad en la velocidad de la Banda ancha del internet
* Alto volumen de contratos.
* Fallas en la plataforma secop.
*Desconocimiento de la ley 1150 de 2007,decreto 4170 de 2011 y decreto 1510 de 2013.
*Debilidad en el cargue de los contratos o novedades con sus soportes  en el aplicativo SECOP.</t>
  </si>
  <si>
    <t xml:space="preserve">El profesional de contratación asignado consulta las listas restrictivas del total de oferentes presentados para contratar en los diferentes procesos, mediante la verificación del software contratado para tal fin, dejando evidencia  en el reporte, compromiso anticorrupción CO-CBS-FT- 31 V1 y en el diligenciamiento del formulario único de conocimiento persona natural y jurídica y Declaración de prevención de lavado de activos y la financiación del terrorismo - PM-GRI-FT-06l 
Profesional de contratación asignado realiza la verificación  jurídica de los criterios preventivos a la corrupción revisando  (antecedentes, Cámara de Comercio)  registrando en la lista de chequeo  requisitos de verificación jurídica 
Profesional asignado realizará dos capacitaciones como mínimo al año sobre Plan Anticorrupción y Atención al Ciudadano y sobre el código de integridad y buen gobierno, y en las acciones de prevención a la corrupción en los procedimientos de contratación y en las responsabilidades que se derivan de las obligaciones contractuales.
En el caso que se detecte situaciones positivas en la verificación del SARLAFT se notificará a las Entidades correspondientes internas y/o externas.
</t>
  </si>
  <si>
    <t>Demora en trámite de gestión contractual  y/o novedades contractuales que provoquen la descontinuidad del servicio</t>
  </si>
  <si>
    <t xml:space="preserve">Inoportunidad /omisión en la solicitud del Registro Presupuestal 
Deficiencias en la Aprobación de las Garantías 
Debilidad en el monitorio  de la Base de Datos de los contratos suscritos 
Desconocimiento de los Manuales, procedimientos y formatos asociados al proceso 
No adherencia  a los procedimientos establecidos 
</t>
  </si>
  <si>
    <t>El Auxiliar Administrativo proyecta la Designación del supervisor para la firma del Ordenador del Gasto y notifica al supervisor respectivo una vez se haya verificado que reúne los requisitos legales de Registro presupuestal y aprobación de las Garantías. En línea con lo anterior,  los profesionales designados verifican las Garantías y el Director aprueba las Garantías en la plataforma Secop II evidenciado la trazabilidad que permite mitigar el riesgo sin los requisitos de legalización para iniciar la ejecución del contrato.
Los profesionales asignados realizan la socialización de Manuales, procedimientos, formatos  con el fin de afianzar los conocimientos que permita mejorar la estructuración de los procesos , periodicidad semestral</t>
  </si>
  <si>
    <t xml:space="preserve">* Debilidad en existencias de piezas comunicativas dentro de las móviles que indiquen a los usuarios que el servicio  es gratuito.
* Débil conocimiento de tratamiento y responsabilidades de los colaboradores de SIRC - APH , ante situaciones de Corrupción </t>
  </si>
  <si>
    <t>1. El servicio de Radiología debe garantizar el cumplimiento de los estándares de oportunidad establecidos, para el servicio de urgencias y hospitalización será de 1 hora con respuesta de lectura  máxima de 3 horas y para la toma de exámenes ambulatorios según orden médica no debe superar las 72 horas y la entrega de lectura 48 horas.  Este proceso lo realiza el apoyo profesional a la Dirección de Servicios Complementarios para los Servicios Tercerizados, mediante el seguimiento de las fichas de los indicadores de oportunidad por cada tipo de examen, y por servicio, es decir, urgencias, hospitalización y consulta externa; estos indicadores tienen una periodicidad mensual.
2. El profesional designado (Ing. Biomédico) debe realizar seguimiento y control de los mantenimientos preventivos del servicio.  Este proceso lo realiza el apoyo profesional a la Dirección de Servicios Complementarios para los Servicios Tercerizados, realizando seguimiento al cronograma que el mismo servicio entrega al iniciar la operación, y dependiendo de la periodicidad establecida para los mantenimientos preventivos, se realiza la verificación del cumplimiento de los mismos. Esta actividad se encuentra enlazada a la certificación de la factura mensual y así validar el cumplimiento de una de las actividades del contrato.</t>
  </si>
  <si>
    <t>Ofrecimiento de dádivas a funcionarios / contratistas de la oficina jurídica.
Falta de Ética Profesional.
Falta de seguimiento y Control a las respuestas y conceptos jurídicos.
Presiones de superiores jerárquicos. 
Inadecuado sistema de archivo en  físico y digital con fines fraudulentos.</t>
  </si>
  <si>
    <t>Profesional de contratación asignado realiza la verificación  jurídica de los criterios preventivos a la corrupción revisando  (antecedentes, Cámara de Comercio)  registrando en la lista de chequeo  requisitos de verificación jurídica 
Profesional asignado realizara dos capacitaciones como mínimo al año sobre Plan anticorrupción y atención al ciudadano y sobre el código de integridad y buen gobierno, y en las acciones de prevención a la corrupción en los procedimientos de contratación y en las responsabilidades que se derivan de las obligaciones contractuales.</t>
  </si>
  <si>
    <t>Mensualmente el jefe de la OCI y el auditor designado, conforme al PAA valida la adherencia de la acción de mejora planteada aplicando las normas internacionales de auditoría (prueba de recorrido) ; en el comité CICCI se presentan los resultados para la toma de decisiones invitando al líder de proceso de ser necesario
El jefe de oficina OCI bimensualmente  evalúa la adherencia por parte de los auditores de la OCI a las capacitaciones programadas al interior del proceso (da, veeduría, internas) y las observaciones realizadas a los informes (ley - auditoría); metodológicamente el auditor presenta exposiciones, evaluaciones, acta de correcciones a informes entre otras; las debilidades presentadas obedecerán a plan de mejora.</t>
  </si>
  <si>
    <t xml:space="preserve">En el primer bimestre el auditor de la OCI designado   realiza seguimiento a la formulación, publicación e implementación de la Política  de conflictos de interés y de la Estrategia acorde a los lineamientos DAFP. A su vez presenta resultados en el comité CICCI y la alta dirección toma decisiones ante desviaciones  
Cuatrimestralmente el auditor de la OCI designado   realiza seguimiento a la implementación de la Política acorde a los lineamientos DAFP. A su vez presenta resultados en el comité CICCI y la alta dirección toma decisiones ante desviaciones  </t>
  </si>
  <si>
    <t xml:space="preserve">Los referentes ambientales en cargados de las unidades, trimestralmente realizan capacitaciones sobre Política ambiental, programas contenidos en el Plan  Institucional de Gestion Ambiental  y  el  Plan de Gestion Integral de Residuos Hospitalarios , gestión adecuada de residuos a los colaboradores según programación establecida así como al personal de servicios generales ( protocolos de movimiento interno de residuos por parte del tercerizado), aplicando  postest para medición de conocimiento. Así mismo, los referentes ambientales aplican trimestralmente listas de verificación para evaluar el desempeño ambiental por servicios según programación establecida. 
Ante desviaciones encontradas se tomara las acciones correspondientes.
</t>
  </si>
  <si>
    <t xml:space="preserve">1.Los Químicos farmacéuticos realizan controles aleatorios al sistema Dinámica Gerencial vs. el inventario físico, con el fin de detectar faltantes y medicamentos próximos a vencer, para  evidenciar la necesidad de la farmacia, si se presentan inconsistencias se reporta a la Dirección de servicios complementarios con el fin de tomar acciones correctivas. 
2.Los regentes del servicio de farmacia, se encargara de diligenciar el registro de demanda insatisfecha, con el fin de suplir la necesidad de entrega de medicamentos en un tiempo no mayor a 48 horas.  </t>
  </si>
  <si>
    <t>Desdela subgerencia de servicio de salud, se planifican y controlan las medidas de bioseguridad implementadas acorde a lineamientos Nacionales y Distritales, por lo tanto se tiene  habilitado en la web institucional un link donde se publica toda la información referente a COVID 19 para consulta y acceso de todos los usuarios internos y externos. Adicional el Referente de Covid reporta la tendencia de resultados frente a casos de COVID 19 presentados en la institución. Por otra parte cuando existen casos sospechosos de colaboradores con COVID 19 se informa a seguridad y salud en el trabajo quienes se encargan de programar la realización de  pruebas  COVID 19 y  realizar seguimiento telefónico de casos REPORTADOS tanto sospechosos y confirmados.  Complementariamente se mantiene en la  entrada de las unidades tanto urbanas como rurales la  toma la temperatura y existe una bitácora para el registro de casos sospechosos, estas listas son remitidas a xxx para la consolidación y análisis correspondiente.</t>
  </si>
  <si>
    <t>La Subred Integrada de Servicios de Salud Sur E.S.E., presta Servicios de Salud a través de un Modelo de Atención Integral en Red, bajo los enfoques de gestión integral del riesgo y seguridad, fortaleciendo la formación académica orientada a la investigación científica e innovación, con un talento humano comprometido, humanizado y competente que contribuye al mejoramiento de las condiciones de salud de nuestros usuarios urbanos y rurales de las localidades de Usme, Ciudad Bolívar, Tunjuelito y Sumapaz.</t>
  </si>
  <si>
    <t>En el año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intersectorialidad, impactando positivamente la salud y calidad de vida de nuestros usuarios.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</si>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</sst>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quot;$&quot;\ * #,##0.00_ ;_ &quot;$&quot;\ * \-#,##0.00_ ;_ &quot;$&quot;\ * &quot;-&quot;??_ ;_ @_ "/>
  </numFmts>
  <fonts count="47"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11"/>
      <color theme="1"/>
      <name val="Arial"/>
      <family val="2"/>
    </font>
    <font>
      <b/>
      <sz val="11"/>
      <color theme="1"/>
      <name val="Arial"/>
      <family val="2"/>
    </font>
    <font>
      <sz val="11"/>
      <color rgb="FF00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2"/>
      <name val="Calibri"/>
      <family val="2"/>
      <scheme val="minor"/>
    </font>
    <font>
      <b/>
      <sz val="11"/>
      <name val="Calibri"/>
      <family val="2"/>
      <scheme val="minor"/>
    </font>
    <font>
      <sz val="10"/>
      <name val="Calibri"/>
      <family val="2"/>
      <scheme val="minor"/>
    </font>
    <font>
      <sz val="12"/>
      <name val="Arial"/>
      <family val="2"/>
    </font>
    <font>
      <sz val="12"/>
      <color rgb="FFFF0000"/>
      <name val="Arial"/>
      <family val="2"/>
    </font>
    <font>
      <sz val="11"/>
      <name val="Arial"/>
      <family val="2"/>
    </font>
    <font>
      <sz val="11"/>
      <color rgb="FFFF0000"/>
      <name val="Arial"/>
      <family val="2"/>
    </font>
    <font>
      <b/>
      <sz val="11"/>
      <color theme="0"/>
      <name val="Arial"/>
      <family val="2"/>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name val="Arial Narrow"/>
      <family val="2"/>
    </font>
    <font>
      <b/>
      <sz val="14"/>
      <color theme="1"/>
      <name val="Calibri"/>
      <family val="2"/>
      <scheme val="minor"/>
    </font>
    <font>
      <sz val="14"/>
      <name val="Calibri"/>
      <family val="2"/>
      <scheme val="minor"/>
    </font>
    <font>
      <sz val="14"/>
      <color theme="1"/>
      <name val="Calibri"/>
      <family val="2"/>
      <scheme val="minor"/>
    </font>
    <font>
      <b/>
      <sz val="14"/>
      <color theme="0" tint="-4.9989318521683403E-2"/>
      <name val="Calibri"/>
      <family val="2"/>
      <scheme val="minor"/>
    </font>
    <font>
      <b/>
      <sz val="14"/>
      <color rgb="FFF2F2F2"/>
      <name val="Calibri"/>
      <family val="2"/>
      <scheme val="minor"/>
    </font>
    <font>
      <sz val="14"/>
      <color theme="1"/>
      <name val="Calibri"/>
      <scheme val="minor"/>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theme="4" tint="0.79998168889431442"/>
      </patternFill>
    </fill>
    <fill>
      <patternFill patternType="solid">
        <fgColor rgb="FFFFFF00"/>
        <bgColor theme="4" tint="0.79998168889431442"/>
      </patternFill>
    </fill>
    <fill>
      <patternFill patternType="solid">
        <fgColor theme="2" tint="-0.249977111117893"/>
        <bgColor indexed="64"/>
      </patternFill>
    </fill>
    <fill>
      <patternFill patternType="solid">
        <fgColor theme="2" tint="-0.249977111117893"/>
        <bgColor theme="4" tint="0.79998168889431442"/>
      </patternFill>
    </fill>
    <fill>
      <patternFill patternType="solid">
        <fgColor theme="7" tint="0.79998168889431442"/>
        <bgColor indexed="64"/>
      </patternFill>
    </fill>
    <fill>
      <patternFill patternType="solid">
        <fgColor theme="8" tint="0.79998168889431442"/>
        <bgColor theme="4" tint="0.79998168889431442"/>
      </patternFill>
    </fill>
    <fill>
      <patternFill patternType="solid">
        <fgColor rgb="FF7030A0"/>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auto="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9" fontId="10"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22"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7" fillId="30" borderId="48" applyNumberFormat="0" applyAlignment="0" applyProtection="0"/>
    <xf numFmtId="0" fontId="27" fillId="30" borderId="48" applyNumberFormat="0" applyAlignment="0" applyProtection="0"/>
    <xf numFmtId="0" fontId="27" fillId="30" borderId="48" applyNumberFormat="0" applyAlignment="0" applyProtection="0"/>
    <xf numFmtId="0" fontId="28" fillId="31" borderId="49" applyNumberFormat="0" applyAlignment="0" applyProtection="0"/>
    <xf numFmtId="0" fontId="28" fillId="31" borderId="49" applyNumberFormat="0" applyAlignment="0" applyProtection="0"/>
    <xf numFmtId="0" fontId="29" fillId="0" borderId="50" applyNumberFormat="0" applyFill="0" applyAlignment="0" applyProtection="0"/>
    <xf numFmtId="0" fontId="29" fillId="0" borderId="50" applyNumberFormat="0" applyFill="0" applyAlignment="0" applyProtection="0"/>
    <xf numFmtId="0" fontId="28" fillId="31" borderId="49"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31" fillId="17" borderId="48" applyNumberFormat="0" applyAlignment="0" applyProtection="0"/>
    <xf numFmtId="0" fontId="31" fillId="17" borderId="48" applyNumberFormat="0" applyAlignment="0" applyProtection="0"/>
    <xf numFmtId="0" fontId="32" fillId="0" borderId="0" applyNumberFormat="0" applyFill="0" applyBorder="0" applyAlignment="0" applyProtection="0"/>
    <xf numFmtId="0" fontId="26" fillId="14" borderId="0" applyNumberFormat="0" applyBorder="0" applyAlignment="0" applyProtection="0"/>
    <xf numFmtId="0" fontId="33" fillId="0" borderId="51" applyNumberFormat="0" applyFill="0" applyAlignment="0" applyProtection="0"/>
    <xf numFmtId="0" fontId="34" fillId="0" borderId="5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5" fillId="13" borderId="0" applyNumberFormat="0" applyBorder="0" applyAlignment="0" applyProtection="0"/>
    <xf numFmtId="0" fontId="25" fillId="13" borderId="0" applyNumberFormat="0" applyBorder="0" applyAlignment="0" applyProtection="0"/>
    <xf numFmtId="0" fontId="31" fillId="17" borderId="48" applyNumberFormat="0" applyAlignment="0" applyProtection="0"/>
    <xf numFmtId="0" fontId="29" fillId="0" borderId="50"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33" borderId="54" applyNumberFormat="0" applyFont="0" applyAlignment="0" applyProtection="0"/>
    <xf numFmtId="0" fontId="3" fillId="33" borderId="54" applyNumberFormat="0" applyFont="0" applyAlignment="0" applyProtection="0"/>
    <xf numFmtId="0" fontId="3" fillId="33" borderId="54" applyNumberFormat="0" applyFont="0" applyAlignment="0" applyProtection="0"/>
    <xf numFmtId="0" fontId="36" fillId="30" borderId="55" applyNumberFormat="0" applyAlignment="0" applyProtection="0"/>
    <xf numFmtId="0" fontId="36" fillId="30" borderId="55" applyNumberFormat="0" applyAlignment="0" applyProtection="0"/>
    <xf numFmtId="0" fontId="36" fillId="30" borderId="55"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52"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8" fillId="0" borderId="0" applyNumberFormat="0" applyFill="0" applyBorder="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9" fillId="0" borderId="56" applyNumberFormat="0" applyFill="0" applyAlignment="0" applyProtection="0"/>
    <xf numFmtId="0" fontId="37" fillId="0" borderId="0" applyNumberFormat="0" applyFill="0" applyBorder="0" applyAlignment="0" applyProtection="0"/>
    <xf numFmtId="0" fontId="27" fillId="30" borderId="48" applyNumberFormat="0" applyAlignment="0" applyProtection="0"/>
    <xf numFmtId="0" fontId="27" fillId="30" borderId="48" applyNumberFormat="0" applyAlignment="0" applyProtection="0"/>
    <xf numFmtId="0" fontId="27" fillId="30" borderId="48" applyNumberFormat="0" applyAlignment="0" applyProtection="0"/>
    <xf numFmtId="0" fontId="31" fillId="17" borderId="48" applyNumberFormat="0" applyAlignment="0" applyProtection="0"/>
    <xf numFmtId="0" fontId="31" fillId="17" borderId="48" applyNumberFormat="0" applyAlignment="0" applyProtection="0"/>
    <xf numFmtId="0" fontId="31" fillId="17" borderId="48" applyNumberFormat="0" applyAlignment="0" applyProtection="0"/>
    <xf numFmtId="0" fontId="40" fillId="34" borderId="1">
      <alignment horizontal="center" vertical="center" textRotation="90" wrapText="1"/>
    </xf>
    <xf numFmtId="0" fontId="40" fillId="35" borderId="1">
      <alignment horizontal="center" vertical="center" textRotation="90" wrapText="1"/>
    </xf>
    <xf numFmtId="0" fontId="40" fillId="36" borderId="1">
      <alignment horizontal="center" vertical="center" textRotation="90" wrapText="1"/>
    </xf>
    <xf numFmtId="0" fontId="40" fillId="37" borderId="1">
      <alignment horizontal="center" vertical="center" textRotation="90" wrapText="1"/>
    </xf>
    <xf numFmtId="0" fontId="40" fillId="38" borderId="1">
      <alignment horizontal="center" vertical="center" textRotation="90" wrapText="1"/>
    </xf>
    <xf numFmtId="0" fontId="40" fillId="37" borderId="1">
      <alignment horizontal="center" vertical="center" textRotation="90" wrapText="1"/>
    </xf>
    <xf numFmtId="0" fontId="40" fillId="39" borderId="1">
      <alignment horizontal="center" vertical="center" textRotation="90" wrapText="1"/>
    </xf>
    <xf numFmtId="0" fontId="40" fillId="40" borderId="1">
      <alignment horizontal="center" vertical="center" textRotation="90" wrapText="1"/>
    </xf>
    <xf numFmtId="0" fontId="40" fillId="41" borderId="1">
      <alignment horizontal="center" vertical="center" textRotation="90" wrapText="1"/>
    </xf>
    <xf numFmtId="165" fontId="3" fillId="0" borderId="0" applyFont="0" applyFill="0" applyBorder="0" applyAlignment="0" applyProtection="0"/>
    <xf numFmtId="9" fontId="3" fillId="0" borderId="0" applyFont="0" applyFill="0" applyBorder="0" applyAlignment="0" applyProtection="0"/>
    <xf numFmtId="0" fontId="27" fillId="30" borderId="58" applyNumberFormat="0" applyAlignment="0" applyProtection="0"/>
    <xf numFmtId="0" fontId="27" fillId="30" borderId="58" applyNumberFormat="0" applyAlignment="0" applyProtection="0"/>
    <xf numFmtId="0" fontId="27" fillId="30" borderId="58" applyNumberFormat="0" applyAlignment="0" applyProtection="0"/>
    <xf numFmtId="0" fontId="31" fillId="17" borderId="58" applyNumberFormat="0" applyAlignment="0" applyProtection="0"/>
    <xf numFmtId="0" fontId="31" fillId="17" borderId="58" applyNumberFormat="0" applyAlignment="0" applyProtection="0"/>
    <xf numFmtId="0" fontId="31" fillId="17" borderId="58" applyNumberFormat="0" applyAlignment="0" applyProtection="0"/>
    <xf numFmtId="0" fontId="23" fillId="33" borderId="59" applyNumberFormat="0" applyFont="0" applyAlignment="0" applyProtection="0"/>
    <xf numFmtId="0" fontId="3" fillId="33" borderId="59" applyNumberFormat="0" applyFont="0" applyAlignment="0" applyProtection="0"/>
    <xf numFmtId="0" fontId="3" fillId="33" borderId="59" applyNumberFormat="0" applyFont="0" applyAlignment="0" applyProtection="0"/>
    <xf numFmtId="0" fontId="36" fillId="30" borderId="60" applyNumberFormat="0" applyAlignment="0" applyProtection="0"/>
    <xf numFmtId="0" fontId="36" fillId="30" borderId="60" applyNumberFormat="0" applyAlignment="0" applyProtection="0"/>
    <xf numFmtId="0" fontId="36" fillId="30" borderId="60" applyNumberFormat="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39" fillId="0" borderId="61" applyNumberFormat="0" applyFill="0" applyAlignment="0" applyProtection="0"/>
    <xf numFmtId="0" fontId="27" fillId="30" borderId="58" applyNumberFormat="0" applyAlignment="0" applyProtection="0"/>
    <xf numFmtId="0" fontId="27" fillId="30" borderId="58" applyNumberFormat="0" applyAlignment="0" applyProtection="0"/>
    <xf numFmtId="0" fontId="27" fillId="30" borderId="58" applyNumberFormat="0" applyAlignment="0" applyProtection="0"/>
    <xf numFmtId="0" fontId="31" fillId="17" borderId="58" applyNumberFormat="0" applyAlignment="0" applyProtection="0"/>
    <xf numFmtId="0" fontId="31" fillId="17" borderId="58" applyNumberFormat="0" applyAlignment="0" applyProtection="0"/>
    <xf numFmtId="0" fontId="31" fillId="17" borderId="58" applyNumberFormat="0" applyAlignment="0" applyProtection="0"/>
    <xf numFmtId="0" fontId="40" fillId="34" borderId="57">
      <alignment horizontal="center" vertical="center" textRotation="90" wrapText="1"/>
    </xf>
    <xf numFmtId="0" fontId="40" fillId="35" borderId="57">
      <alignment horizontal="center" vertical="center" textRotation="90" wrapText="1"/>
    </xf>
    <xf numFmtId="0" fontId="40" fillId="36" borderId="57">
      <alignment horizontal="center" vertical="center" textRotation="90" wrapText="1"/>
    </xf>
    <xf numFmtId="0" fontId="40" fillId="37" borderId="57">
      <alignment horizontal="center" vertical="center" textRotation="90" wrapText="1"/>
    </xf>
    <xf numFmtId="0" fontId="40" fillId="38" borderId="57">
      <alignment horizontal="center" vertical="center" textRotation="90" wrapText="1"/>
    </xf>
    <xf numFmtId="0" fontId="40" fillId="37" borderId="57">
      <alignment horizontal="center" vertical="center" textRotation="90" wrapText="1"/>
    </xf>
    <xf numFmtId="0" fontId="40" fillId="39" borderId="57">
      <alignment horizontal="center" vertical="center" textRotation="90" wrapText="1"/>
    </xf>
    <xf numFmtId="0" fontId="40" fillId="40" borderId="57">
      <alignment horizontal="center" vertical="center" textRotation="90" wrapText="1"/>
    </xf>
    <xf numFmtId="0" fontId="40" fillId="41" borderId="57">
      <alignment horizontal="center" vertical="center" textRotation="90" wrapText="1"/>
    </xf>
  </cellStyleXfs>
  <cellXfs count="421">
    <xf numFmtId="0" fontId="0" fillId="0" borderId="0" xfId="0"/>
    <xf numFmtId="0" fontId="6" fillId="0"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7" borderId="1" xfId="0" applyFont="1" applyFill="1" applyBorder="1" applyAlignment="1">
      <alignment horizontal="left" vertical="center" wrapText="1"/>
    </xf>
    <xf numFmtId="0" fontId="6" fillId="0" borderId="0" xfId="0" applyFont="1" applyAlignment="1" applyProtection="1">
      <alignment vertical="center" wrapText="1"/>
      <protection locked="0"/>
    </xf>
    <xf numFmtId="0" fontId="9" fillId="0" borderId="0" xfId="0" applyFont="1" applyAlignment="1">
      <alignment vertical="center"/>
    </xf>
    <xf numFmtId="0" fontId="0" fillId="0" borderId="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13" fillId="7" borderId="1" xfId="0" applyFont="1" applyFill="1" applyBorder="1" applyAlignment="1">
      <alignment horizontal="left" vertical="center" wrapText="1"/>
    </xf>
    <xf numFmtId="0" fontId="13" fillId="7"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7" borderId="42" xfId="0" applyFont="1" applyFill="1" applyBorder="1" applyAlignment="1">
      <alignment horizontal="center" vertical="center" wrapText="1"/>
    </xf>
    <xf numFmtId="0" fontId="0" fillId="7" borderId="1" xfId="0" applyFont="1" applyFill="1" applyBorder="1" applyAlignment="1">
      <alignment horizontal="center" vertical="center" wrapText="1"/>
    </xf>
    <xf numFmtId="9" fontId="0" fillId="7"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textRotation="180" wrapText="1"/>
      <protection locked="0"/>
    </xf>
    <xf numFmtId="0" fontId="19" fillId="0" borderId="1" xfId="0" applyFont="1" applyFill="1" applyBorder="1" applyAlignment="1" applyProtection="1">
      <alignment horizontal="left" vertical="center" wrapText="1"/>
      <protection locked="0"/>
    </xf>
    <xf numFmtId="0" fontId="7"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19" fillId="7" borderId="1" xfId="0" applyFont="1" applyFill="1" applyBorder="1" applyAlignment="1">
      <alignment horizontal="left" vertical="center" wrapText="1"/>
    </xf>
    <xf numFmtId="0" fontId="8" fillId="0" borderId="0" xfId="0" applyFont="1" applyBorder="1" applyAlignment="1" applyProtection="1">
      <alignment horizontal="center" vertical="center" wrapText="1"/>
    </xf>
    <xf numFmtId="0" fontId="7" fillId="0" borderId="0" xfId="0" applyFont="1" applyProtection="1">
      <protection locked="0"/>
    </xf>
    <xf numFmtId="0" fontId="7" fillId="5" borderId="0" xfId="0" applyFont="1" applyFill="1" applyAlignment="1" applyProtection="1">
      <alignment horizontal="center" vertical="center"/>
    </xf>
    <xf numFmtId="0" fontId="7" fillId="0" borderId="0" xfId="0" applyFont="1" applyAlignment="1" applyProtection="1">
      <alignment horizontal="center" vertical="center" wrapText="1"/>
      <protection locked="0"/>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8" fillId="4" borderId="4" xfId="0" applyFont="1" applyFill="1" applyBorder="1" applyAlignment="1" applyProtection="1">
      <alignment horizontal="center" vertical="center" textRotation="90" wrapText="1"/>
    </xf>
    <xf numFmtId="0" fontId="21" fillId="4" borderId="4" xfId="0" applyFont="1" applyFill="1" applyBorder="1" applyAlignment="1" applyProtection="1">
      <alignment horizontal="center" vertical="center" textRotation="90" wrapText="1"/>
    </xf>
    <xf numFmtId="0" fontId="21" fillId="4"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right" vertical="center" textRotation="180" wrapText="1"/>
      <protection locked="0"/>
    </xf>
    <xf numFmtId="0" fontId="7" fillId="0" borderId="1" xfId="0" applyFont="1" applyFill="1" applyBorder="1" applyAlignment="1" applyProtection="1">
      <alignment horizontal="center" vertical="center" textRotation="180" wrapText="1"/>
      <protection locked="0"/>
    </xf>
    <xf numFmtId="0" fontId="7" fillId="0" borderId="1" xfId="0" applyFont="1" applyBorder="1" applyAlignment="1" applyProtection="1">
      <alignment vertical="center"/>
      <protection locked="0"/>
    </xf>
    <xf numFmtId="0" fontId="7" fillId="0" borderId="0" xfId="0" applyFont="1" applyFill="1" applyProtection="1">
      <protection locked="0"/>
    </xf>
    <xf numFmtId="0" fontId="7" fillId="0" borderId="1" xfId="0" applyFont="1" applyFill="1" applyBorder="1" applyAlignment="1" applyProtection="1">
      <alignment horizontal="left" vertical="top" wrapText="1"/>
      <protection locked="0"/>
    </xf>
    <xf numFmtId="0" fontId="19" fillId="0" borderId="1"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xf>
    <xf numFmtId="0" fontId="7" fillId="0" borderId="1" xfId="0" applyFont="1" applyBorder="1" applyAlignment="1" applyProtection="1">
      <alignment vertical="center" wrapText="1"/>
      <protection locked="0"/>
    </xf>
    <xf numFmtId="0" fontId="8" fillId="5" borderId="0" xfId="0" applyFont="1" applyFill="1" applyAlignment="1" applyProtection="1">
      <alignment horizontal="center" vertical="center"/>
    </xf>
    <xf numFmtId="0" fontId="7" fillId="0" borderId="1" xfId="0" applyFont="1" applyBorder="1" applyAlignment="1" applyProtection="1">
      <alignment horizontal="center" vertical="center" textRotation="180" wrapText="1"/>
      <protection locked="0"/>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justify" vertical="center" wrapText="1"/>
      <protection locked="0"/>
    </xf>
    <xf numFmtId="0" fontId="7" fillId="2" borderId="1" xfId="0" applyFont="1" applyFill="1" applyBorder="1" applyAlignment="1" applyProtection="1">
      <alignment horizontal="justify" vertical="center" wrapText="1"/>
      <protection locked="0"/>
    </xf>
    <xf numFmtId="0" fontId="7" fillId="7"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Fill="1" applyBorder="1" applyAlignment="1" applyProtection="1">
      <alignment horizontal="center" vertical="center" textRotation="90" wrapText="1"/>
      <protection locked="0"/>
    </xf>
    <xf numFmtId="0" fontId="7" fillId="0" borderId="1" xfId="0" applyFont="1" applyBorder="1" applyAlignment="1" applyProtection="1">
      <alignment horizontal="center" vertical="center" textRotation="90" wrapText="1"/>
      <protection locked="0"/>
    </xf>
    <xf numFmtId="0" fontId="16"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7" borderId="41" xfId="0" applyFont="1" applyFill="1" applyBorder="1" applyAlignment="1">
      <alignment horizontal="center" vertical="center" wrapText="1"/>
    </xf>
    <xf numFmtId="0" fontId="7" fillId="0" borderId="0" xfId="0" applyFont="1" applyAlignment="1" applyProtection="1">
      <alignment horizontal="justify" vertical="center" wrapText="1"/>
      <protection locked="0"/>
    </xf>
    <xf numFmtId="0" fontId="13" fillId="7"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0" fontId="0" fillId="0" borderId="43" xfId="0" applyFont="1" applyBorder="1" applyAlignment="1">
      <alignment horizontal="justify" vertical="center" wrapText="1"/>
    </xf>
    <xf numFmtId="0" fontId="0" fillId="7"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3"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7" fillId="2" borderId="1" xfId="0" applyFont="1" applyFill="1" applyBorder="1" applyAlignment="1">
      <alignment horizontal="justify" vertical="center" wrapText="1"/>
    </xf>
    <xf numFmtId="0" fontId="0" fillId="7" borderId="41" xfId="0" applyFont="1" applyFill="1" applyBorder="1" applyAlignment="1">
      <alignment horizontal="justify" vertical="center" wrapText="1"/>
    </xf>
    <xf numFmtId="0" fontId="0" fillId="7" borderId="42" xfId="0" applyFont="1" applyFill="1" applyBorder="1" applyAlignment="1">
      <alignment horizontal="justify" vertical="center" wrapText="1"/>
    </xf>
    <xf numFmtId="0" fontId="7" fillId="5" borderId="0" xfId="0" applyFont="1" applyFill="1" applyAlignment="1" applyProtection="1">
      <alignment horizontal="justify" vertical="center" wrapText="1"/>
    </xf>
    <xf numFmtId="10" fontId="0" fillId="0" borderId="1" xfId="0" applyNumberFormat="1" applyFont="1" applyBorder="1" applyAlignment="1">
      <alignment horizontal="center" vertical="center" wrapText="1"/>
    </xf>
    <xf numFmtId="10" fontId="0" fillId="7"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13" fillId="7" borderId="1" xfId="0" applyNumberFormat="1" applyFont="1" applyFill="1" applyBorder="1" applyAlignment="1">
      <alignment horizontal="center" vertical="center" wrapText="1"/>
    </xf>
    <xf numFmtId="9" fontId="0" fillId="0" borderId="44" xfId="0" applyNumberFormat="1" applyFont="1" applyBorder="1" applyAlignment="1">
      <alignment horizontal="center" vertical="center" wrapText="1"/>
    </xf>
    <xf numFmtId="9" fontId="13" fillId="7" borderId="1" xfId="6" applyNumberFormat="1" applyFont="1" applyFill="1" applyBorder="1" applyAlignment="1">
      <alignment horizontal="center" vertical="center" wrapText="1"/>
    </xf>
    <xf numFmtId="0" fontId="0" fillId="3" borderId="44" xfId="0" applyFont="1" applyFill="1" applyBorder="1" applyAlignment="1">
      <alignment wrapText="1"/>
    </xf>
    <xf numFmtId="0" fontId="13" fillId="3" borderId="1" xfId="0" applyFont="1" applyFill="1" applyBorder="1" applyAlignment="1">
      <alignment horizontal="center" vertical="center" wrapText="1"/>
    </xf>
    <xf numFmtId="10" fontId="0" fillId="0" borderId="44" xfId="0" applyNumberFormat="1" applyFont="1" applyBorder="1" applyAlignment="1">
      <alignment horizontal="center" vertical="center" wrapText="1"/>
    </xf>
    <xf numFmtId="0" fontId="0" fillId="3" borderId="1" xfId="0" applyFont="1" applyFill="1" applyBorder="1" applyAlignment="1">
      <alignment horizontal="left" vertical="center" wrapText="1"/>
    </xf>
    <xf numFmtId="0" fontId="7" fillId="0" borderId="0" xfId="0" applyFont="1" applyFill="1" applyBorder="1" applyAlignment="1" applyProtection="1">
      <alignment horizontal="center" vertical="center" wrapText="1"/>
      <protection hidden="1"/>
    </xf>
    <xf numFmtId="0" fontId="7" fillId="0" borderId="0" xfId="0" applyFont="1" applyBorder="1" applyAlignment="1" applyProtection="1">
      <alignment horizontal="center" vertical="center" textRotation="180" wrapText="1"/>
      <protection locked="0"/>
    </xf>
    <xf numFmtId="0" fontId="7" fillId="0" borderId="0" xfId="0" applyFont="1" applyFill="1" applyBorder="1" applyAlignment="1" applyProtection="1">
      <alignment horizontal="justify" vertical="center" wrapText="1"/>
      <protection locked="0"/>
    </xf>
    <xf numFmtId="0" fontId="7" fillId="0" borderId="0" xfId="0" applyFont="1" applyFill="1" applyBorder="1" applyAlignment="1" applyProtection="1">
      <alignment horizontal="left" vertical="center" textRotation="180"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textRotation="180" wrapText="1"/>
      <protection locked="0"/>
    </xf>
    <xf numFmtId="0" fontId="7" fillId="0" borderId="0" xfId="0" applyFont="1" applyFill="1" applyBorder="1" applyAlignment="1" applyProtection="1">
      <alignment horizontal="right" vertical="center" textRotation="180" wrapText="1"/>
      <protection locked="0"/>
    </xf>
    <xf numFmtId="0" fontId="7" fillId="0" borderId="0" xfId="0" applyFont="1" applyFill="1" applyBorder="1" applyAlignment="1" applyProtection="1">
      <alignment horizontal="center" vertical="center" textRotation="180" wrapText="1"/>
      <protection locked="0"/>
    </xf>
    <xf numFmtId="0" fontId="7" fillId="0" borderId="0" xfId="0" applyFont="1" applyBorder="1" applyAlignment="1" applyProtection="1">
      <alignment vertical="center"/>
      <protection locked="0"/>
    </xf>
    <xf numFmtId="0" fontId="7" fillId="7" borderId="0" xfId="0" applyFont="1" applyFill="1" applyBorder="1" applyAlignment="1">
      <alignment horizontal="left" vertical="center" wrapText="1"/>
    </xf>
    <xf numFmtId="0" fontId="7" fillId="7" borderId="0" xfId="0" applyFont="1" applyFill="1" applyBorder="1" applyAlignment="1">
      <alignment horizontal="justify" vertical="center" wrapText="1"/>
    </xf>
    <xf numFmtId="0" fontId="7" fillId="0" borderId="1" xfId="0" applyFont="1" applyBorder="1" applyAlignment="1" applyProtection="1">
      <alignment horizontal="center" vertical="center" wrapText="1"/>
      <protection locked="0"/>
    </xf>
    <xf numFmtId="0" fontId="8" fillId="0" borderId="5" xfId="0" applyFont="1" applyBorder="1" applyAlignment="1" applyProtection="1">
      <alignment vertical="center" wrapText="1"/>
    </xf>
    <xf numFmtId="0" fontId="7" fillId="0" borderId="38" xfId="0" applyFont="1" applyBorder="1" applyProtection="1">
      <protection locked="0"/>
    </xf>
    <xf numFmtId="0" fontId="8" fillId="0" borderId="38" xfId="0" applyFont="1" applyBorder="1" applyAlignment="1" applyProtection="1">
      <alignment vertical="center" wrapText="1"/>
    </xf>
    <xf numFmtId="0" fontId="7" fillId="0" borderId="1" xfId="0" applyFont="1" applyBorder="1" applyProtection="1">
      <protection locked="0"/>
    </xf>
    <xf numFmtId="0" fontId="0" fillId="0" borderId="0" xfId="0"/>
    <xf numFmtId="0" fontId="43" fillId="0" borderId="1" xfId="0" applyFont="1" applyBorder="1"/>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43" fillId="2" borderId="1" xfId="0" applyFont="1" applyFill="1" applyBorder="1" applyAlignment="1">
      <alignment horizontal="center" vertical="center" wrapText="1"/>
    </xf>
    <xf numFmtId="0" fontId="43" fillId="2" borderId="1" xfId="0" applyFont="1" applyFill="1" applyBorder="1" applyAlignment="1" applyProtection="1">
      <alignment horizontal="left" vertical="center" wrapText="1"/>
      <protection locked="0"/>
    </xf>
    <xf numFmtId="0" fontId="43" fillId="2" borderId="62" xfId="0" applyFont="1" applyFill="1" applyBorder="1" applyAlignment="1">
      <alignment horizontal="center" vertical="center" wrapText="1"/>
    </xf>
    <xf numFmtId="0" fontId="42" fillId="2" borderId="62" xfId="0" applyFont="1" applyFill="1" applyBorder="1" applyAlignment="1">
      <alignment horizontal="center" vertical="center" wrapText="1"/>
    </xf>
    <xf numFmtId="0" fontId="43" fillId="0" borderId="62" xfId="0" applyFont="1" applyFill="1" applyBorder="1" applyAlignment="1">
      <alignment horizontal="center" vertical="center" wrapText="1"/>
    </xf>
    <xf numFmtId="0" fontId="43" fillId="2" borderId="62" xfId="0" applyFont="1" applyFill="1" applyBorder="1" applyAlignment="1">
      <alignment horizontal="left" vertical="center" wrapText="1"/>
    </xf>
    <xf numFmtId="0" fontId="43" fillId="11" borderId="1" xfId="0" applyFont="1" applyFill="1" applyBorder="1" applyAlignment="1">
      <alignment horizontal="center" vertical="center" wrapText="1"/>
    </xf>
    <xf numFmtId="0" fontId="43" fillId="0" borderId="1" xfId="0" applyFont="1" applyFill="1" applyBorder="1" applyAlignment="1" applyProtection="1">
      <alignment horizontal="center" vertical="center" textRotation="90" wrapText="1"/>
      <protection locked="0"/>
    </xf>
    <xf numFmtId="0" fontId="43" fillId="0" borderId="0" xfId="0" applyFont="1" applyProtection="1">
      <protection locked="0"/>
    </xf>
    <xf numFmtId="0" fontId="43" fillId="0" borderId="0" xfId="0" applyFont="1" applyAlignment="1" applyProtection="1">
      <alignment horizontal="center"/>
      <protection locked="0"/>
    </xf>
    <xf numFmtId="0" fontId="43" fillId="0" borderId="0" xfId="0" applyFont="1" applyFill="1" applyProtection="1">
      <protection locked="0"/>
    </xf>
    <xf numFmtId="0" fontId="43" fillId="0" borderId="0" xfId="0" applyFont="1" applyFill="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3" fillId="0" borderId="0" xfId="0" applyFont="1" applyAlignment="1" applyProtection="1">
      <alignment wrapText="1"/>
      <protection locked="0"/>
    </xf>
    <xf numFmtId="0" fontId="43" fillId="0" borderId="0" xfId="0" applyFont="1" applyBorder="1" applyAlignment="1" applyProtection="1">
      <alignment horizontal="left" vertical="center" wrapText="1"/>
      <protection locked="0"/>
    </xf>
    <xf numFmtId="0" fontId="43" fillId="0" borderId="0" xfId="0" applyFont="1" applyBorder="1" applyAlignment="1" applyProtection="1">
      <alignment horizontal="center" vertical="center" wrapText="1"/>
      <protection locked="0"/>
    </xf>
    <xf numFmtId="0" fontId="44" fillId="9" borderId="27" xfId="0" applyFont="1" applyFill="1" applyBorder="1" applyAlignment="1" applyProtection="1">
      <alignment horizontal="center" vertical="center" textRotation="180" wrapText="1"/>
      <protection locked="0"/>
    </xf>
    <xf numFmtId="0" fontId="44" fillId="9" borderId="2" xfId="0" applyFont="1" applyFill="1" applyBorder="1" applyAlignment="1" applyProtection="1">
      <alignment horizontal="center" vertical="center" textRotation="180" wrapText="1"/>
      <protection locked="0"/>
    </xf>
    <xf numFmtId="0" fontId="44" fillId="9" borderId="45" xfId="0" applyFont="1" applyFill="1" applyBorder="1" applyAlignment="1" applyProtection="1">
      <alignment horizontal="center" vertical="center" textRotation="180" wrapText="1"/>
      <protection locked="0"/>
    </xf>
    <xf numFmtId="0" fontId="44" fillId="9" borderId="10" xfId="0" applyFont="1" applyFill="1" applyBorder="1" applyAlignment="1" applyProtection="1">
      <alignment horizontal="center" vertical="center" textRotation="180" wrapText="1"/>
      <protection locked="0"/>
    </xf>
    <xf numFmtId="0" fontId="44" fillId="9" borderId="12" xfId="0" applyFont="1" applyFill="1" applyBorder="1" applyAlignment="1" applyProtection="1">
      <alignment horizontal="center" vertical="center" textRotation="180" wrapText="1"/>
      <protection locked="0"/>
    </xf>
    <xf numFmtId="0" fontId="44" fillId="9" borderId="12" xfId="0" applyFont="1" applyFill="1" applyBorder="1" applyAlignment="1" applyProtection="1">
      <alignment horizontal="center" vertical="center" wrapText="1"/>
      <protection locked="0"/>
    </xf>
    <xf numFmtId="0" fontId="44" fillId="9" borderId="46" xfId="0" applyFont="1" applyFill="1" applyBorder="1" applyAlignment="1" applyProtection="1">
      <alignment horizontal="center" vertical="center" wrapText="1"/>
      <protection locked="0"/>
    </xf>
    <xf numFmtId="0" fontId="44" fillId="9" borderId="47" xfId="0" applyFont="1" applyFill="1" applyBorder="1" applyAlignment="1" applyProtection="1">
      <alignment horizontal="center" vertical="center" wrapText="1"/>
      <protection locked="0"/>
    </xf>
    <xf numFmtId="0" fontId="45" fillId="9" borderId="39" xfId="0" applyFont="1" applyFill="1" applyBorder="1" applyAlignment="1" applyProtection="1">
      <alignment horizontal="center" vertical="center" wrapText="1"/>
      <protection locked="0"/>
    </xf>
    <xf numFmtId="0" fontId="45" fillId="9" borderId="16" xfId="0" applyFont="1" applyFill="1" applyBorder="1" applyAlignment="1" applyProtection="1">
      <alignment horizontal="center" vertical="center" wrapText="1"/>
      <protection locked="0"/>
    </xf>
    <xf numFmtId="0" fontId="44" fillId="9" borderId="36" xfId="0" applyFont="1" applyFill="1" applyBorder="1" applyAlignment="1" applyProtection="1">
      <alignment horizontal="center" vertical="center" wrapText="1"/>
      <protection locked="0"/>
    </xf>
    <xf numFmtId="0" fontId="44" fillId="9" borderId="9" xfId="0" applyFont="1" applyFill="1" applyBorder="1" applyAlignment="1" applyProtection="1">
      <alignment horizontal="center" vertical="center" wrapText="1"/>
      <protection locked="0"/>
    </xf>
    <xf numFmtId="0" fontId="44" fillId="9" borderId="40"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43" fillId="0" borderId="1" xfId="0" applyFont="1" applyBorder="1" applyAlignment="1" applyProtection="1">
      <alignment horizontal="center" vertical="center" textRotation="90" wrapText="1"/>
      <protection locked="0"/>
    </xf>
    <xf numFmtId="0" fontId="42" fillId="2" borderId="1"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textRotation="180" wrapText="1"/>
      <protection locked="0"/>
    </xf>
    <xf numFmtId="0" fontId="43" fillId="0" borderId="1" xfId="0" applyFont="1" applyBorder="1" applyAlignment="1" applyProtection="1">
      <alignment horizontal="left" vertical="center" wrapText="1"/>
      <protection locked="0"/>
    </xf>
    <xf numFmtId="0" fontId="43" fillId="0" borderId="1" xfId="0" applyFont="1" applyBorder="1" applyAlignment="1" applyProtection="1">
      <alignment horizontal="center" vertical="center"/>
      <protection locked="0"/>
    </xf>
    <xf numFmtId="0" fontId="43" fillId="0" borderId="1" xfId="0" applyNumberFormat="1" applyFont="1" applyFill="1" applyBorder="1" applyAlignment="1" applyProtection="1">
      <alignment horizontal="center" vertical="center" wrapText="1"/>
      <protection locked="0"/>
    </xf>
    <xf numFmtId="0" fontId="43" fillId="2" borderId="1" xfId="0" applyFont="1" applyFill="1" applyBorder="1" applyAlignment="1" applyProtection="1">
      <alignment horizontal="left" vertical="top" wrapText="1"/>
      <protection locked="0"/>
    </xf>
    <xf numFmtId="0" fontId="42" fillId="0" borderId="1"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textRotation="90" wrapText="1"/>
      <protection hidden="1"/>
    </xf>
    <xf numFmtId="0" fontId="43" fillId="0" borderId="1" xfId="0" applyFont="1" applyFill="1" applyBorder="1" applyAlignment="1" applyProtection="1">
      <alignment horizontal="left" vertical="center" wrapText="1"/>
      <protection locked="0"/>
    </xf>
    <xf numFmtId="0" fontId="43" fillId="0" borderId="1" xfId="0" applyFont="1" applyFill="1" applyBorder="1" applyAlignment="1" applyProtection="1">
      <alignment horizontal="center" vertical="center" textRotation="90" wrapText="1"/>
    </xf>
    <xf numFmtId="0" fontId="43" fillId="0" borderId="1" xfId="0" applyFont="1" applyFill="1" applyBorder="1" applyAlignment="1" applyProtection="1">
      <alignment horizontal="center" vertical="center" wrapText="1"/>
      <protection hidden="1"/>
    </xf>
    <xf numFmtId="0" fontId="43" fillId="2" borderId="1" xfId="0" applyFont="1" applyFill="1" applyBorder="1" applyAlignment="1" applyProtection="1">
      <alignment horizontal="justify" vertical="center" wrapText="1"/>
      <protection locked="0"/>
    </xf>
    <xf numFmtId="0" fontId="43" fillId="0" borderId="1" xfId="0" applyFont="1" applyFill="1" applyBorder="1" applyAlignment="1" applyProtection="1">
      <alignment horizontal="justify" vertical="center" wrapText="1"/>
      <protection locked="0"/>
    </xf>
    <xf numFmtId="0" fontId="43" fillId="2" borderId="2" xfId="0" applyFont="1" applyFill="1" applyBorder="1" applyAlignment="1" applyProtection="1">
      <alignment horizontal="left" vertical="center" wrapText="1"/>
      <protection locked="0"/>
    </xf>
    <xf numFmtId="0" fontId="43" fillId="7" borderId="1" xfId="0" applyFont="1" applyFill="1" applyBorder="1" applyAlignment="1" applyProtection="1">
      <alignment horizontal="center" vertical="center" wrapText="1"/>
      <protection locked="0"/>
    </xf>
    <xf numFmtId="0" fontId="43" fillId="7" borderId="1" xfId="0" applyFont="1" applyFill="1" applyBorder="1" applyAlignment="1" applyProtection="1">
      <alignment horizontal="center" vertical="center" textRotation="90" wrapText="1"/>
      <protection locked="0"/>
    </xf>
    <xf numFmtId="0" fontId="43" fillId="7" borderId="1" xfId="0" applyFont="1" applyFill="1" applyBorder="1" applyAlignment="1" applyProtection="1">
      <alignment horizontal="justify" vertical="center" wrapText="1"/>
      <protection locked="0"/>
    </xf>
    <xf numFmtId="0" fontId="43" fillId="7" borderId="1" xfId="0" applyFont="1" applyFill="1" applyBorder="1" applyAlignment="1" applyProtection="1">
      <alignment horizontal="center" vertical="center" textRotation="180" wrapText="1"/>
      <protection locked="0"/>
    </xf>
    <xf numFmtId="0" fontId="43" fillId="11" borderId="1" xfId="0" applyFont="1" applyFill="1" applyBorder="1" applyAlignment="1">
      <alignment horizontal="center" vertical="center"/>
    </xf>
    <xf numFmtId="0" fontId="43" fillId="7" borderId="1" xfId="0" applyFont="1" applyFill="1" applyBorder="1" applyAlignment="1">
      <alignment horizontal="center" vertical="center" wrapText="1"/>
    </xf>
    <xf numFmtId="0" fontId="43" fillId="11" borderId="1" xfId="0" applyFont="1" applyFill="1" applyBorder="1" applyAlignment="1" applyProtection="1">
      <alignment horizontal="left" vertical="center" wrapText="1"/>
      <protection locked="0"/>
    </xf>
    <xf numFmtId="0" fontId="42" fillId="0" borderId="1" xfId="0" applyFont="1" applyBorder="1" applyAlignment="1">
      <alignment horizontal="center" vertical="center" wrapText="1"/>
    </xf>
    <xf numFmtId="0" fontId="43" fillId="7" borderId="1" xfId="0" applyFont="1" applyFill="1" applyBorder="1" applyAlignment="1">
      <alignment horizontal="center" vertical="center" textRotation="90" wrapText="1"/>
    </xf>
    <xf numFmtId="0" fontId="43" fillId="0" borderId="1" xfId="0" applyFont="1" applyBorder="1" applyAlignment="1">
      <alignment horizontal="center" vertical="center" textRotation="90" wrapText="1"/>
    </xf>
    <xf numFmtId="0" fontId="43" fillId="2" borderId="1" xfId="0" applyFont="1" applyFill="1" applyBorder="1" applyAlignment="1" applyProtection="1">
      <alignment horizontal="center" vertical="center"/>
      <protection locked="0"/>
    </xf>
    <xf numFmtId="0" fontId="43" fillId="10" borderId="1" xfId="0" applyFont="1" applyFill="1" applyBorder="1" applyAlignment="1" applyProtection="1">
      <alignment horizontal="center" vertical="center" textRotation="90" wrapText="1"/>
      <protection locked="0"/>
    </xf>
    <xf numFmtId="0" fontId="43" fillId="2" borderId="62" xfId="0" applyFont="1" applyFill="1" applyBorder="1" applyAlignment="1" applyProtection="1">
      <alignment vertical="center" wrapText="1"/>
      <protection locked="0"/>
    </xf>
    <xf numFmtId="0" fontId="41" fillId="0" borderId="0" xfId="0" applyFont="1" applyFill="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5" borderId="0" xfId="0" applyFont="1" applyFill="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2" fillId="2" borderId="1" xfId="0" applyFont="1" applyFill="1" applyBorder="1" applyAlignment="1" applyProtection="1">
      <alignment horizontal="left" vertical="center" wrapText="1"/>
      <protection locked="0"/>
    </xf>
    <xf numFmtId="0" fontId="45" fillId="9" borderId="63" xfId="0" applyFont="1" applyFill="1" applyBorder="1" applyAlignment="1">
      <alignment horizontal="center" vertical="center" wrapText="1"/>
    </xf>
    <xf numFmtId="0" fontId="43" fillId="0" borderId="13" xfId="0" applyFont="1" applyBorder="1" applyAlignment="1" applyProtection="1">
      <alignment vertical="center"/>
      <protection locked="0"/>
    </xf>
    <xf numFmtId="0" fontId="43" fillId="0" borderId="29" xfId="0" applyFont="1" applyBorder="1" applyAlignment="1" applyProtection="1">
      <protection locked="0"/>
    </xf>
    <xf numFmtId="0" fontId="43" fillId="2" borderId="1" xfId="0" applyFont="1" applyFill="1" applyBorder="1" applyAlignment="1" applyProtection="1">
      <alignment horizontal="center" vertical="center" textRotation="180" wrapText="1"/>
      <protection locked="0"/>
    </xf>
    <xf numFmtId="14" fontId="42" fillId="11" borderId="1" xfId="0" applyNumberFormat="1" applyFont="1" applyFill="1" applyBorder="1" applyAlignment="1" applyProtection="1">
      <alignment horizontal="center" vertical="center" wrapText="1"/>
      <protection locked="0"/>
    </xf>
    <xf numFmtId="0" fontId="43" fillId="2" borderId="64" xfId="0" applyFont="1" applyFill="1" applyBorder="1" applyAlignment="1">
      <alignment horizontal="center" vertical="center"/>
    </xf>
    <xf numFmtId="0" fontId="42" fillId="11" borderId="1" xfId="0" applyFont="1" applyFill="1" applyBorder="1" applyAlignment="1">
      <alignment horizontal="center" vertical="center" wrapText="1"/>
    </xf>
    <xf numFmtId="0" fontId="43" fillId="2" borderId="1" xfId="0" applyFont="1" applyFill="1" applyBorder="1" applyAlignment="1">
      <alignment horizontal="left" vertical="center" wrapText="1"/>
    </xf>
    <xf numFmtId="0" fontId="43" fillId="11" borderId="1" xfId="0" applyFont="1" applyFill="1" applyBorder="1" applyAlignment="1">
      <alignment horizontal="left" vertical="center" wrapText="1"/>
    </xf>
    <xf numFmtId="0" fontId="42" fillId="2" borderId="1" xfId="0" applyFont="1" applyFill="1" applyBorder="1" applyAlignment="1">
      <alignment horizontal="center" vertical="center" wrapText="1"/>
    </xf>
    <xf numFmtId="0" fontId="43" fillId="11" borderId="1" xfId="0" applyFont="1" applyFill="1" applyBorder="1" applyAlignment="1">
      <alignment horizontal="justify" vertical="center" wrapText="1"/>
    </xf>
    <xf numFmtId="0" fontId="43" fillId="2" borderId="1" xfId="0" applyFont="1" applyFill="1" applyBorder="1" applyAlignment="1">
      <alignment horizontal="justify" vertical="center" wrapText="1"/>
    </xf>
    <xf numFmtId="0" fontId="43" fillId="2" borderId="1" xfId="0" applyFont="1" applyFill="1" applyBorder="1" applyAlignment="1" applyProtection="1">
      <alignment vertical="center" wrapText="1"/>
      <protection locked="0"/>
    </xf>
    <xf numFmtId="0" fontId="43" fillId="2" borderId="1" xfId="0" applyFont="1" applyFill="1" applyBorder="1" applyAlignment="1">
      <alignment horizontal="center" vertical="center"/>
    </xf>
    <xf numFmtId="0" fontId="43" fillId="9" borderId="1" xfId="0" applyFont="1" applyFill="1" applyBorder="1" applyAlignment="1" applyProtection="1">
      <alignment horizontal="center" vertical="center" textRotation="180" wrapText="1"/>
      <protection locked="0"/>
    </xf>
    <xf numFmtId="0" fontId="43" fillId="9" borderId="1" xfId="0" applyFont="1" applyFill="1" applyBorder="1" applyAlignment="1">
      <alignment horizontal="center" vertical="center" textRotation="180" wrapText="1"/>
    </xf>
    <xf numFmtId="0" fontId="43" fillId="42" borderId="1" xfId="0" applyFont="1" applyFill="1" applyBorder="1" applyAlignment="1" applyProtection="1">
      <alignment horizontal="center" vertical="center" textRotation="180" wrapText="1"/>
      <protection locked="0"/>
    </xf>
    <xf numFmtId="0" fontId="43" fillId="3" borderId="1" xfId="0" applyFont="1" applyFill="1" applyBorder="1" applyAlignment="1" applyProtection="1">
      <alignment horizontal="left" vertical="center" wrapText="1"/>
      <protection locked="0"/>
    </xf>
    <xf numFmtId="0" fontId="43" fillId="43" borderId="1" xfId="0" applyFont="1" applyFill="1" applyBorder="1" applyAlignment="1" applyProtection="1">
      <alignment horizontal="justify" vertical="center" wrapText="1"/>
      <protection locked="0"/>
    </xf>
    <xf numFmtId="0" fontId="43" fillId="44" borderId="1" xfId="0" applyFont="1" applyFill="1" applyBorder="1" applyAlignment="1" applyProtection="1">
      <alignment horizontal="center" vertical="center" wrapText="1"/>
      <protection locked="0"/>
    </xf>
    <xf numFmtId="0" fontId="43" fillId="44" borderId="1" xfId="0" applyFont="1" applyFill="1" applyBorder="1" applyAlignment="1" applyProtection="1">
      <alignment horizontal="center" vertical="center" textRotation="90" wrapText="1"/>
      <protection locked="0"/>
    </xf>
    <xf numFmtId="0" fontId="43" fillId="45" borderId="1" xfId="0" applyFont="1" applyFill="1" applyBorder="1" applyAlignment="1" applyProtection="1">
      <alignment horizontal="justify" vertical="center" wrapText="1"/>
      <protection locked="0"/>
    </xf>
    <xf numFmtId="0" fontId="43" fillId="44" borderId="1" xfId="0" applyFont="1" applyFill="1" applyBorder="1" applyAlignment="1" applyProtection="1">
      <alignment horizontal="center" vertical="center" textRotation="180" wrapText="1"/>
      <protection locked="0"/>
    </xf>
    <xf numFmtId="0" fontId="43" fillId="44" borderId="1" xfId="0" applyFont="1" applyFill="1" applyBorder="1" applyAlignment="1" applyProtection="1">
      <alignment horizontal="left" vertical="center" wrapText="1"/>
      <protection locked="0"/>
    </xf>
    <xf numFmtId="0" fontId="43" fillId="44" borderId="1" xfId="0" applyFont="1" applyFill="1" applyBorder="1" applyAlignment="1">
      <alignment horizontal="center" vertical="center"/>
    </xf>
    <xf numFmtId="0" fontId="43" fillId="45" borderId="1" xfId="0" applyFont="1" applyFill="1" applyBorder="1" applyAlignment="1">
      <alignment horizontal="center" vertical="center"/>
    </xf>
    <xf numFmtId="0" fontId="43" fillId="45" borderId="1" xfId="0" applyFont="1" applyFill="1" applyBorder="1" applyAlignment="1">
      <alignment horizontal="center" vertical="center" wrapText="1"/>
    </xf>
    <xf numFmtId="0" fontId="43" fillId="45" borderId="1" xfId="0" applyFont="1" applyFill="1" applyBorder="1" applyAlignment="1" applyProtection="1">
      <alignment horizontal="center" vertical="center" textRotation="180" wrapText="1"/>
      <protection locked="0"/>
    </xf>
    <xf numFmtId="0" fontId="43" fillId="44" borderId="1" xfId="0" applyFont="1" applyFill="1" applyBorder="1" applyAlignment="1" applyProtection="1">
      <alignment horizontal="center" vertical="center"/>
      <protection locked="0"/>
    </xf>
    <xf numFmtId="0" fontId="42" fillId="44" borderId="62" xfId="0" applyFont="1" applyFill="1" applyBorder="1" applyAlignment="1">
      <alignment horizontal="center" vertical="center" wrapText="1"/>
    </xf>
    <xf numFmtId="0" fontId="43" fillId="2" borderId="66" xfId="0" applyFont="1" applyFill="1" applyBorder="1" applyAlignment="1" applyProtection="1">
      <alignment horizontal="center" vertical="center"/>
      <protection locked="0"/>
    </xf>
    <xf numFmtId="0" fontId="43" fillId="6" borderId="1" xfId="0" applyFont="1" applyFill="1" applyBorder="1" applyAlignment="1" applyProtection="1">
      <alignment horizontal="left" vertical="center" wrapText="1"/>
      <protection locked="0"/>
    </xf>
    <xf numFmtId="0" fontId="43" fillId="6" borderId="1" xfId="0" applyFont="1" applyFill="1" applyBorder="1" applyAlignment="1" applyProtection="1">
      <alignment horizontal="center" vertical="center" wrapText="1"/>
      <protection locked="0"/>
    </xf>
    <xf numFmtId="0" fontId="42" fillId="6" borderId="1" xfId="0" applyFont="1" applyFill="1" applyBorder="1" applyAlignment="1" applyProtection="1">
      <alignment horizontal="left" vertical="center" wrapText="1"/>
      <protection locked="0"/>
    </xf>
    <xf numFmtId="0" fontId="43" fillId="6" borderId="1" xfId="0" applyFont="1" applyFill="1" applyBorder="1" applyAlignment="1" applyProtection="1">
      <alignment horizontal="center" vertical="center" textRotation="180" wrapText="1"/>
      <protection locked="0"/>
    </xf>
    <xf numFmtId="0" fontId="42" fillId="6" borderId="62" xfId="0" applyFont="1" applyFill="1" applyBorder="1" applyAlignment="1" applyProtection="1">
      <alignment vertical="center" wrapText="1"/>
      <protection locked="0"/>
    </xf>
    <xf numFmtId="0" fontId="41" fillId="0" borderId="0" xfId="0" applyFont="1" applyBorder="1" applyAlignment="1" applyProtection="1">
      <alignment horizontal="center" vertical="center" wrapText="1"/>
      <protection locked="0"/>
    </xf>
    <xf numFmtId="0" fontId="43" fillId="0" borderId="31" xfId="0" applyFont="1" applyBorder="1" applyAlignment="1" applyProtection="1">
      <alignment horizontal="left" vertical="center" wrapText="1"/>
      <protection locked="0"/>
    </xf>
    <xf numFmtId="0" fontId="43" fillId="0" borderId="1" xfId="0" applyFont="1" applyFill="1" applyBorder="1" applyAlignment="1">
      <alignment horizontal="center" vertical="center"/>
    </xf>
    <xf numFmtId="0" fontId="43" fillId="2" borderId="68" xfId="0" applyFont="1" applyFill="1" applyBorder="1" applyAlignment="1" applyProtection="1">
      <alignment horizontal="center" vertical="center" wrapText="1"/>
      <protection locked="0"/>
    </xf>
    <xf numFmtId="0" fontId="43" fillId="6" borderId="68" xfId="0" applyFont="1" applyFill="1" applyBorder="1" applyAlignment="1" applyProtection="1">
      <alignment horizontal="left" vertical="center" wrapText="1"/>
      <protection locked="0"/>
    </xf>
    <xf numFmtId="0" fontId="43" fillId="6" borderId="68" xfId="0" applyFont="1" applyFill="1" applyBorder="1" applyAlignment="1" applyProtection="1">
      <alignment horizontal="center" vertical="center" textRotation="180" wrapText="1"/>
      <protection locked="0"/>
    </xf>
    <xf numFmtId="0" fontId="43" fillId="46" borderId="68" xfId="0" applyFont="1" applyFill="1" applyBorder="1" applyAlignment="1" applyProtection="1">
      <alignment horizontal="center" vertical="center" wrapText="1"/>
      <protection locked="0"/>
    </xf>
    <xf numFmtId="0" fontId="43" fillId="6" borderId="1" xfId="0" applyFont="1" applyFill="1" applyBorder="1" applyAlignment="1">
      <alignment horizontal="center" vertical="center"/>
    </xf>
    <xf numFmtId="0" fontId="43" fillId="47" borderId="1" xfId="0" applyFont="1" applyFill="1" applyBorder="1" applyAlignment="1">
      <alignment horizontal="center" vertical="center"/>
    </xf>
    <xf numFmtId="0" fontId="43" fillId="0" borderId="68" xfId="0" applyFont="1" applyFill="1" applyBorder="1" applyAlignment="1" applyProtection="1">
      <alignment horizontal="center" vertical="center" textRotation="180" wrapText="1"/>
      <protection locked="0"/>
    </xf>
    <xf numFmtId="0" fontId="43" fillId="47" borderId="1" xfId="0" applyFont="1" applyFill="1" applyBorder="1" applyAlignment="1">
      <alignment horizontal="center" vertical="center" textRotation="180" wrapText="1"/>
    </xf>
    <xf numFmtId="0" fontId="43" fillId="6" borderId="65" xfId="0" applyFont="1" applyFill="1" applyBorder="1" applyAlignment="1" applyProtection="1">
      <alignment horizontal="center" vertical="center" textRotation="180" wrapText="1"/>
      <protection locked="0"/>
    </xf>
    <xf numFmtId="0" fontId="43" fillId="0" borderId="0" xfId="0" applyFont="1" applyBorder="1" applyAlignment="1" applyProtection="1">
      <alignment horizontal="justify" vertical="center" wrapText="1"/>
      <protection locked="0"/>
    </xf>
    <xf numFmtId="0" fontId="43" fillId="47" borderId="68" xfId="0" applyFont="1" applyFill="1" applyBorder="1" applyAlignment="1">
      <alignment horizontal="center" vertical="center" textRotation="180" wrapText="1"/>
    </xf>
    <xf numFmtId="0" fontId="43" fillId="6" borderId="69" xfId="0" applyFont="1" applyFill="1" applyBorder="1" applyAlignment="1" applyProtection="1">
      <alignment horizontal="center" vertical="center" textRotation="180" wrapText="1"/>
      <protection locked="0"/>
    </xf>
    <xf numFmtId="0" fontId="43" fillId="6" borderId="4" xfId="0" applyFont="1" applyFill="1" applyBorder="1" applyAlignment="1" applyProtection="1">
      <alignment horizontal="center" vertical="center" textRotation="180" wrapText="1"/>
      <protection locked="0"/>
    </xf>
    <xf numFmtId="0" fontId="43" fillId="48" borderId="1" xfId="0" applyFont="1" applyFill="1" applyBorder="1" applyAlignment="1" applyProtection="1">
      <alignment horizontal="center" vertical="center" wrapText="1"/>
      <protection locked="0"/>
    </xf>
    <xf numFmtId="0" fontId="43" fillId="48" borderId="1" xfId="0" applyFont="1" applyFill="1" applyBorder="1" applyAlignment="1" applyProtection="1">
      <alignment horizontal="left" vertical="center" wrapText="1"/>
      <protection locked="0"/>
    </xf>
    <xf numFmtId="0" fontId="0" fillId="0" borderId="0" xfId="0" pivotButton="1"/>
    <xf numFmtId="0" fontId="0" fillId="0" borderId="0" xfId="0" applyAlignment="1">
      <alignment horizontal="left"/>
    </xf>
    <xf numFmtId="0" fontId="0" fillId="0" borderId="0" xfId="0" applyNumberFormat="1"/>
    <xf numFmtId="0" fontId="43" fillId="0" borderId="1" xfId="0" applyFont="1" applyFill="1" applyBorder="1" applyAlignment="1">
      <alignment horizontal="center" vertical="center" wrapText="1"/>
    </xf>
    <xf numFmtId="0" fontId="43" fillId="0" borderId="1" xfId="0" applyFont="1" applyFill="1" applyBorder="1" applyAlignment="1">
      <alignment horizontal="center" vertical="center" textRotation="90" wrapText="1"/>
    </xf>
    <xf numFmtId="0" fontId="43" fillId="0" borderId="1" xfId="0" applyFont="1" applyFill="1" applyBorder="1" applyAlignment="1" applyProtection="1">
      <alignment horizontal="left" vertical="top" wrapText="1"/>
      <protection locked="0"/>
    </xf>
    <xf numFmtId="0" fontId="43" fillId="0" borderId="1" xfId="0" applyFont="1" applyFill="1" applyBorder="1" applyAlignment="1" applyProtection="1">
      <alignment vertical="center" wrapText="1"/>
      <protection locked="0"/>
    </xf>
    <xf numFmtId="0" fontId="42" fillId="0" borderId="1" xfId="0" applyFont="1" applyFill="1" applyBorder="1" applyAlignment="1" applyProtection="1">
      <alignment horizontal="left" vertical="center" wrapText="1"/>
      <protection locked="0"/>
    </xf>
    <xf numFmtId="0" fontId="43" fillId="0" borderId="1" xfId="0" applyFont="1" applyFill="1" applyBorder="1" applyAlignment="1">
      <alignment horizontal="center" vertical="center" textRotation="180" wrapText="1"/>
    </xf>
    <xf numFmtId="0" fontId="43" fillId="0" borderId="64" xfId="0" applyFont="1" applyFill="1" applyBorder="1" applyAlignment="1">
      <alignment horizontal="center" vertical="center"/>
    </xf>
    <xf numFmtId="0" fontId="42" fillId="0" borderId="1"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justify" vertical="center" wrapText="1"/>
    </xf>
    <xf numFmtId="0" fontId="42" fillId="0" borderId="62" xfId="0" applyFont="1" applyFill="1" applyBorder="1" applyAlignment="1">
      <alignment horizontal="center" vertical="center" wrapText="1"/>
    </xf>
    <xf numFmtId="0" fontId="43" fillId="0" borderId="62" xfId="0" applyFont="1" applyFill="1" applyBorder="1" applyAlignment="1" applyProtection="1">
      <alignment vertical="center" wrapText="1"/>
      <protection locked="0"/>
    </xf>
    <xf numFmtId="0" fontId="42" fillId="0" borderId="62" xfId="0" applyFont="1" applyFill="1" applyBorder="1" applyAlignment="1" applyProtection="1">
      <alignment vertical="center" wrapText="1"/>
      <protection locked="0"/>
    </xf>
    <xf numFmtId="14" fontId="42" fillId="0" borderId="1" xfId="0" applyNumberFormat="1" applyFont="1" applyFill="1" applyBorder="1" applyAlignment="1" applyProtection="1">
      <alignment horizontal="center" vertical="center" wrapText="1"/>
      <protection locked="0"/>
    </xf>
    <xf numFmtId="0" fontId="43" fillId="0" borderId="70" xfId="0" applyFont="1" applyFill="1" applyBorder="1" applyAlignment="1" applyProtection="1">
      <alignment horizontal="left" vertical="center" wrapText="1"/>
      <protection locked="0"/>
    </xf>
    <xf numFmtId="0" fontId="43" fillId="7" borderId="70" xfId="0" applyFont="1" applyFill="1" applyBorder="1" applyAlignment="1">
      <alignment horizontal="center" vertical="center" wrapText="1"/>
    </xf>
    <xf numFmtId="0" fontId="43" fillId="0" borderId="70" xfId="0" applyFont="1" applyFill="1" applyBorder="1" applyAlignment="1" applyProtection="1">
      <alignment horizontal="center" vertical="center" textRotation="90" wrapText="1"/>
      <protection locked="0"/>
    </xf>
    <xf numFmtId="0" fontId="43" fillId="0" borderId="70" xfId="0" applyFont="1" applyFill="1" applyBorder="1" applyAlignment="1" applyProtection="1">
      <alignment horizontal="center" vertical="center" textRotation="180" wrapText="1"/>
      <protection locked="0"/>
    </xf>
    <xf numFmtId="0" fontId="43" fillId="0" borderId="70" xfId="0" applyFont="1" applyFill="1" applyBorder="1" applyAlignment="1">
      <alignment horizontal="center" vertical="center"/>
    </xf>
    <xf numFmtId="0" fontId="43" fillId="0" borderId="70" xfId="0" applyFont="1" applyFill="1" applyBorder="1" applyAlignment="1" applyProtection="1">
      <alignment horizontal="center" vertical="center"/>
      <protection locked="0"/>
    </xf>
    <xf numFmtId="0" fontId="43" fillId="2" borderId="70" xfId="0" applyFont="1" applyFill="1" applyBorder="1" applyAlignment="1" applyProtection="1">
      <alignment horizontal="center" vertical="center"/>
      <protection locked="0"/>
    </xf>
    <xf numFmtId="0" fontId="43" fillId="0" borderId="72" xfId="0" applyFont="1" applyBorder="1"/>
    <xf numFmtId="0" fontId="43" fillId="0" borderId="72" xfId="0" applyFont="1" applyFill="1" applyBorder="1" applyAlignment="1" applyProtection="1">
      <alignment horizontal="center" vertical="center" textRotation="90" wrapText="1"/>
      <protection locked="0"/>
    </xf>
    <xf numFmtId="0" fontId="43" fillId="0" borderId="72" xfId="0" applyFont="1" applyFill="1" applyBorder="1" applyAlignment="1" applyProtection="1">
      <alignment horizontal="center" vertical="center" textRotation="180" wrapText="1"/>
      <protection locked="0"/>
    </xf>
    <xf numFmtId="0" fontId="42" fillId="0" borderId="72" xfId="0" applyFont="1" applyFill="1" applyBorder="1" applyAlignment="1" applyProtection="1">
      <alignment horizontal="left" vertical="center" wrapText="1"/>
      <protection locked="0"/>
    </xf>
    <xf numFmtId="0" fontId="42" fillId="0" borderId="72" xfId="0" applyFont="1" applyFill="1" applyBorder="1" applyAlignment="1" applyProtection="1">
      <alignment horizontal="center" vertical="center" wrapText="1"/>
      <protection locked="0"/>
    </xf>
    <xf numFmtId="14" fontId="42" fillId="0" borderId="72" xfId="0" applyNumberFormat="1" applyFont="1" applyFill="1" applyBorder="1" applyAlignment="1" applyProtection="1">
      <alignment horizontal="center" vertical="center" wrapText="1"/>
      <protection locked="0"/>
    </xf>
    <xf numFmtId="0" fontId="43" fillId="0" borderId="72" xfId="0" applyNumberFormat="1" applyFont="1" applyFill="1" applyBorder="1" applyAlignment="1" applyProtection="1">
      <alignment horizontal="center" vertical="center" wrapText="1"/>
      <protection locked="0"/>
    </xf>
    <xf numFmtId="0" fontId="43" fillId="0" borderId="73" xfId="0" applyFont="1" applyFill="1" applyBorder="1" applyAlignment="1" applyProtection="1">
      <alignment horizontal="center" vertical="center" wrapText="1"/>
      <protection locked="0"/>
    </xf>
    <xf numFmtId="0" fontId="43" fillId="0" borderId="73" xfId="0" applyFont="1" applyFill="1" applyBorder="1" applyAlignment="1" applyProtection="1">
      <alignment horizontal="center" vertical="center"/>
      <protection locked="0"/>
    </xf>
    <xf numFmtId="0" fontId="43" fillId="2" borderId="73" xfId="0" applyFont="1" applyFill="1" applyBorder="1" applyAlignment="1" applyProtection="1">
      <alignment horizontal="center" vertical="center"/>
      <protection locked="0"/>
    </xf>
    <xf numFmtId="0" fontId="43" fillId="0" borderId="74" xfId="0" applyFont="1" applyBorder="1"/>
    <xf numFmtId="0" fontId="42" fillId="0" borderId="74" xfId="0" applyFont="1" applyFill="1" applyBorder="1" applyAlignment="1" applyProtection="1">
      <alignment horizontal="center" vertical="center" wrapText="1"/>
      <protection locked="0"/>
    </xf>
    <xf numFmtId="0" fontId="43" fillId="0" borderId="74" xfId="0" applyFont="1" applyFill="1" applyBorder="1" applyAlignment="1" applyProtection="1">
      <alignment vertical="center" wrapText="1"/>
      <protection locked="0"/>
    </xf>
    <xf numFmtId="0" fontId="43" fillId="0" borderId="74" xfId="0" applyFont="1" applyFill="1" applyBorder="1" applyAlignment="1" applyProtection="1">
      <alignment horizontal="center" vertical="center" textRotation="90" wrapText="1"/>
      <protection locked="0"/>
    </xf>
    <xf numFmtId="0" fontId="43" fillId="0" borderId="74" xfId="0" applyFont="1" applyFill="1" applyBorder="1" applyAlignment="1" applyProtection="1">
      <alignment horizontal="center" vertical="center"/>
      <protection locked="0"/>
    </xf>
    <xf numFmtId="0" fontId="46" fillId="0" borderId="74" xfId="0" applyNumberFormat="1" applyFont="1" applyFill="1" applyBorder="1" applyAlignment="1" applyProtection="1">
      <alignment horizontal="center" vertical="center" wrapText="1"/>
      <protection locked="0"/>
    </xf>
    <xf numFmtId="14" fontId="42" fillId="0" borderId="74" xfId="0" applyNumberFormat="1" applyFont="1" applyFill="1" applyBorder="1" applyAlignment="1" applyProtection="1">
      <alignment horizontal="center" vertical="center" wrapText="1"/>
      <protection locked="0"/>
    </xf>
    <xf numFmtId="0" fontId="42" fillId="0" borderId="74" xfId="0" applyFont="1" applyFill="1" applyBorder="1" applyAlignment="1">
      <alignment horizontal="center" vertical="center" wrapText="1"/>
    </xf>
    <xf numFmtId="0" fontId="42" fillId="0" borderId="74" xfId="0" applyFont="1" applyFill="1" applyBorder="1" applyAlignment="1">
      <alignment horizontal="left" vertical="center" wrapText="1"/>
    </xf>
    <xf numFmtId="0" fontId="42" fillId="0" borderId="74" xfId="0" applyFont="1" applyFill="1" applyBorder="1" applyAlignment="1" applyProtection="1">
      <alignment horizontal="left" vertical="center" wrapText="1"/>
      <protection locked="0"/>
    </xf>
    <xf numFmtId="0" fontId="43" fillId="0" borderId="73" xfId="0" applyFont="1" applyFill="1" applyBorder="1" applyAlignment="1">
      <alignment horizontal="left" vertical="center" wrapText="1"/>
    </xf>
    <xf numFmtId="0" fontId="42" fillId="0" borderId="1" xfId="0" applyFont="1" applyFill="1" applyBorder="1" applyAlignment="1" applyProtection="1">
      <alignment horizontal="center" vertical="center" textRotation="180" wrapText="1"/>
      <protection locked="0"/>
    </xf>
    <xf numFmtId="0" fontId="42" fillId="0" borderId="1" xfId="0" applyFont="1" applyFill="1" applyBorder="1" applyAlignment="1" applyProtection="1">
      <alignment horizontal="center" vertical="center"/>
      <protection locked="0"/>
    </xf>
    <xf numFmtId="0" fontId="42" fillId="0" borderId="74" xfId="0" applyFont="1" applyFill="1" applyBorder="1" applyAlignment="1" applyProtection="1">
      <alignment vertical="center" wrapText="1"/>
      <protection locked="0"/>
    </xf>
    <xf numFmtId="0" fontId="43" fillId="0" borderId="73" xfId="0" applyFont="1" applyFill="1" applyBorder="1" applyAlignment="1" applyProtection="1">
      <alignment horizontal="center" vertical="center" textRotation="180" wrapText="1"/>
      <protection locked="0"/>
    </xf>
    <xf numFmtId="0" fontId="43" fillId="7" borderId="69" xfId="0" applyFont="1" applyFill="1" applyBorder="1" applyAlignment="1">
      <alignment vertical="center" wrapText="1"/>
    </xf>
    <xf numFmtId="0" fontId="43" fillId="0" borderId="67" xfId="0" applyFont="1" applyFill="1" applyBorder="1" applyAlignment="1" applyProtection="1">
      <alignment vertical="center" wrapText="1"/>
      <protection locked="0"/>
    </xf>
    <xf numFmtId="0" fontId="41" fillId="0" borderId="0" xfId="0" applyFont="1" applyBorder="1" applyAlignment="1" applyProtection="1">
      <alignment horizontal="center" vertical="center" wrapText="1"/>
      <protection locked="0"/>
    </xf>
    <xf numFmtId="0" fontId="43" fillId="0" borderId="67" xfId="0" applyFont="1" applyFill="1" applyBorder="1" applyAlignment="1" applyProtection="1">
      <alignment horizontal="center" vertical="center" textRotation="180" wrapText="1"/>
      <protection locked="0"/>
    </xf>
    <xf numFmtId="0" fontId="43" fillId="0" borderId="69" xfId="0" applyFont="1" applyFill="1" applyBorder="1" applyAlignment="1" applyProtection="1">
      <alignment vertical="center" wrapText="1"/>
      <protection locked="0"/>
    </xf>
    <xf numFmtId="0" fontId="43" fillId="0" borderId="69" xfId="0" applyFont="1" applyFill="1" applyBorder="1" applyAlignment="1">
      <alignment vertical="center"/>
    </xf>
    <xf numFmtId="0" fontId="43" fillId="0" borderId="74" xfId="0" applyFont="1" applyFill="1" applyBorder="1" applyAlignment="1">
      <alignment horizontal="center" vertical="center" textRotation="90" wrapText="1"/>
    </xf>
    <xf numFmtId="0" fontId="43" fillId="0" borderId="67" xfId="0" applyFont="1" applyFill="1" applyBorder="1" applyAlignment="1" applyProtection="1">
      <alignment vertical="center" textRotation="90" wrapText="1"/>
      <protection locked="0"/>
    </xf>
    <xf numFmtId="0" fontId="42" fillId="0" borderId="71" xfId="0" applyFont="1" applyFill="1" applyBorder="1" applyAlignment="1">
      <alignment horizontal="center" vertical="center" wrapText="1"/>
    </xf>
    <xf numFmtId="0" fontId="43" fillId="0" borderId="69" xfId="0" applyFont="1" applyFill="1" applyBorder="1" applyAlignment="1" applyProtection="1">
      <alignment horizontal="center" vertical="center" textRotation="180" wrapText="1"/>
      <protection locked="0"/>
    </xf>
    <xf numFmtId="0" fontId="43" fillId="0" borderId="67" xfId="0" applyFont="1" applyFill="1" applyBorder="1" applyAlignment="1" applyProtection="1">
      <alignment vertical="center"/>
      <protection locked="0"/>
    </xf>
    <xf numFmtId="0" fontId="42" fillId="0" borderId="67" xfId="0" applyFont="1" applyFill="1" applyBorder="1" applyAlignment="1">
      <alignment vertical="center" wrapText="1"/>
    </xf>
    <xf numFmtId="0" fontId="42" fillId="0" borderId="65" xfId="0" applyFont="1" applyFill="1" applyBorder="1" applyAlignment="1" applyProtection="1">
      <alignment horizontal="center" vertical="center" textRotation="180" wrapText="1"/>
      <protection locked="0"/>
    </xf>
    <xf numFmtId="0" fontId="43" fillId="0" borderId="15" xfId="0" applyFont="1" applyBorder="1" applyAlignment="1" applyProtection="1">
      <alignment horizontal="center" vertical="center" wrapText="1"/>
      <protection locked="0"/>
    </xf>
    <xf numFmtId="0" fontId="43" fillId="0" borderId="0" xfId="0" applyFont="1" applyBorder="1" applyAlignment="1" applyProtection="1">
      <alignment wrapText="1"/>
      <protection locked="0"/>
    </xf>
    <xf numFmtId="0" fontId="43" fillId="0" borderId="38" xfId="0" applyFont="1" applyBorder="1" applyAlignment="1" applyProtection="1">
      <protection locked="0"/>
    </xf>
    <xf numFmtId="0" fontId="43" fillId="0" borderId="0" xfId="0" applyFont="1" applyBorder="1" applyProtection="1">
      <protection locked="0"/>
    </xf>
    <xf numFmtId="0" fontId="43" fillId="0" borderId="16" xfId="0" applyFont="1" applyBorder="1" applyProtection="1">
      <protection locked="0"/>
    </xf>
    <xf numFmtId="0" fontId="43" fillId="0" borderId="38" xfId="0" applyFont="1" applyBorder="1" applyAlignment="1" applyProtection="1">
      <alignment vertical="center"/>
      <protection locked="0"/>
    </xf>
    <xf numFmtId="0" fontId="43" fillId="5" borderId="14" xfId="0" applyFont="1" applyFill="1" applyBorder="1" applyAlignment="1" applyProtection="1">
      <alignment horizontal="center" vertical="center"/>
      <protection locked="0"/>
    </xf>
    <xf numFmtId="0" fontId="7" fillId="0" borderId="13" xfId="0" applyFont="1" applyBorder="1" applyAlignment="1" applyProtection="1">
      <alignment horizontal="center" wrapText="1"/>
    </xf>
    <xf numFmtId="0" fontId="7" fillId="0" borderId="14" xfId="0" applyFont="1" applyBorder="1" applyAlignment="1" applyProtection="1">
      <alignment horizontal="center" wrapText="1"/>
    </xf>
    <xf numFmtId="0" fontId="7" fillId="0" borderId="30" xfId="0" applyFont="1" applyBorder="1" applyAlignment="1" applyProtection="1">
      <alignment horizontal="center" wrapText="1"/>
    </xf>
    <xf numFmtId="0" fontId="7" fillId="0" borderId="17" xfId="0" applyFont="1" applyBorder="1" applyAlignment="1" applyProtection="1">
      <alignment horizontal="center" wrapText="1"/>
    </xf>
    <xf numFmtId="0" fontId="7" fillId="0" borderId="18" xfId="0" applyFont="1" applyBorder="1" applyAlignment="1" applyProtection="1">
      <alignment horizontal="center" wrapText="1"/>
    </xf>
    <xf numFmtId="0" fontId="7" fillId="0" borderId="19" xfId="0" applyFont="1" applyBorder="1" applyAlignment="1" applyProtection="1">
      <alignment horizont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7" fillId="0" borderId="29" xfId="0" applyFont="1" applyBorder="1" applyAlignment="1" applyProtection="1">
      <alignment horizontal="justify" vertical="center" wrapText="1"/>
    </xf>
    <xf numFmtId="0" fontId="7" fillId="0" borderId="31" xfId="0" applyFont="1" applyBorder="1" applyAlignment="1" applyProtection="1">
      <alignment horizontal="justify" vertical="center" wrapText="1"/>
    </xf>
    <xf numFmtId="0" fontId="7" fillId="0" borderId="28" xfId="0" applyFont="1" applyBorder="1" applyAlignment="1" applyProtection="1">
      <alignment horizontal="justify" vertical="center" wrapText="1"/>
    </xf>
    <xf numFmtId="0" fontId="8" fillId="0" borderId="29"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11" xfId="0" applyFont="1" applyBorder="1" applyAlignment="1" applyProtection="1">
      <alignment horizontal="justify" vertical="center" wrapText="1"/>
    </xf>
    <xf numFmtId="0" fontId="7" fillId="0" borderId="7" xfId="0" applyFont="1" applyBorder="1" applyAlignment="1" applyProtection="1">
      <alignment horizontal="justify" vertical="center" wrapText="1"/>
    </xf>
    <xf numFmtId="0" fontId="8" fillId="0" borderId="1" xfId="0" applyFont="1" applyBorder="1" applyAlignment="1" applyProtection="1">
      <alignment horizontal="center" vertical="center" wrapText="1"/>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8" fillId="6" borderId="1" xfId="0" applyFont="1" applyFill="1" applyBorder="1" applyAlignment="1" applyProtection="1">
      <alignment horizontal="center" vertical="center" wrapText="1"/>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xf>
    <xf numFmtId="0" fontId="8" fillId="8" borderId="1" xfId="0" applyFont="1" applyFill="1" applyBorder="1" applyAlignment="1" applyProtection="1">
      <alignment horizontal="center"/>
      <protection locked="0"/>
    </xf>
    <xf numFmtId="0" fontId="7" fillId="0" borderId="0" xfId="0" applyFont="1" applyAlignment="1" applyProtection="1">
      <alignment horizontal="center" wrapText="1"/>
      <protection locked="0"/>
    </xf>
    <xf numFmtId="0" fontId="8" fillId="6" borderId="20" xfId="0" applyFont="1" applyFill="1" applyBorder="1" applyAlignment="1" applyProtection="1">
      <alignment horizontal="center" vertical="center" wrapText="1"/>
    </xf>
    <xf numFmtId="0" fontId="8" fillId="6" borderId="22" xfId="0" applyFont="1" applyFill="1" applyBorder="1" applyAlignment="1" applyProtection="1">
      <alignment horizontal="center" vertical="center" wrapText="1"/>
    </xf>
    <xf numFmtId="0" fontId="8" fillId="6" borderId="9"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0" fontId="8" fillId="6" borderId="21"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0" fontId="41" fillId="8" borderId="37" xfId="0" applyFont="1" applyFill="1" applyBorder="1" applyAlignment="1" applyProtection="1">
      <alignment horizontal="center" vertical="center"/>
      <protection locked="0"/>
    </xf>
    <xf numFmtId="0" fontId="41" fillId="8" borderId="36" xfId="0" applyFont="1" applyFill="1" applyBorder="1" applyAlignment="1" applyProtection="1">
      <alignment horizontal="center" vertical="center"/>
      <protection locked="0"/>
    </xf>
    <xf numFmtId="0" fontId="41" fillId="8" borderId="23" xfId="0" applyFont="1" applyFill="1" applyBorder="1" applyAlignment="1" applyProtection="1">
      <alignment horizontal="center" vertical="center"/>
      <protection locked="0"/>
    </xf>
    <xf numFmtId="0" fontId="41" fillId="8" borderId="32" xfId="0" applyFont="1" applyFill="1" applyBorder="1" applyAlignment="1" applyProtection="1">
      <alignment horizontal="center" vertical="center" wrapText="1"/>
      <protection locked="0"/>
    </xf>
    <xf numFmtId="0" fontId="41" fillId="8" borderId="23" xfId="0" applyFont="1" applyFill="1" applyBorder="1" applyAlignment="1" applyProtection="1">
      <alignment horizontal="center" vertical="center" wrapText="1"/>
      <protection locked="0"/>
    </xf>
    <xf numFmtId="0" fontId="41" fillId="8" borderId="24" xfId="0" applyFont="1" applyFill="1" applyBorder="1" applyAlignment="1" applyProtection="1">
      <alignment horizontal="center" vertical="center" wrapText="1"/>
      <protection locked="0"/>
    </xf>
    <xf numFmtId="0" fontId="41" fillId="8" borderId="33" xfId="0" applyFont="1" applyFill="1" applyBorder="1" applyAlignment="1" applyProtection="1">
      <alignment horizontal="center" vertical="center" wrapText="1"/>
      <protection locked="0"/>
    </xf>
    <xf numFmtId="0" fontId="41" fillId="8" borderId="34" xfId="0" applyFont="1" applyFill="1" applyBorder="1" applyAlignment="1" applyProtection="1">
      <alignment horizontal="center" vertical="center" wrapText="1"/>
      <protection locked="0"/>
    </xf>
    <xf numFmtId="0" fontId="41" fillId="8" borderId="35" xfId="0" applyFont="1" applyFill="1" applyBorder="1" applyAlignment="1" applyProtection="1">
      <alignment horizontal="center" vertical="center" wrapText="1"/>
      <protection locked="0"/>
    </xf>
    <xf numFmtId="0" fontId="41" fillId="8" borderId="3" xfId="0" applyFont="1" applyFill="1" applyBorder="1" applyAlignment="1" applyProtection="1">
      <alignment horizontal="center" vertical="center" wrapText="1"/>
      <protection locked="0"/>
    </xf>
    <xf numFmtId="0" fontId="41" fillId="8" borderId="13" xfId="0" applyFont="1" applyFill="1" applyBorder="1" applyAlignment="1" applyProtection="1">
      <alignment horizontal="center" vertical="center" wrapText="1"/>
      <protection locked="0"/>
    </xf>
    <xf numFmtId="0" fontId="41" fillId="8" borderId="14" xfId="0" applyFont="1" applyFill="1" applyBorder="1" applyAlignment="1" applyProtection="1">
      <alignment horizontal="center" vertical="center" wrapText="1"/>
      <protection locked="0"/>
    </xf>
    <xf numFmtId="0" fontId="41" fillId="8" borderId="30" xfId="0" applyFont="1" applyFill="1" applyBorder="1" applyAlignment="1" applyProtection="1">
      <alignment horizontal="center" vertical="center" wrapText="1"/>
      <protection locked="0"/>
    </xf>
    <xf numFmtId="0" fontId="41" fillId="8" borderId="17" xfId="0" applyFont="1" applyFill="1" applyBorder="1" applyAlignment="1" applyProtection="1">
      <alignment horizontal="center" vertical="center" wrapText="1"/>
      <protection locked="0"/>
    </xf>
    <xf numFmtId="0" fontId="41" fillId="8" borderId="18" xfId="0" applyFont="1" applyFill="1" applyBorder="1" applyAlignment="1" applyProtection="1">
      <alignment horizontal="center" vertical="center" wrapText="1"/>
      <protection locked="0"/>
    </xf>
    <xf numFmtId="0" fontId="41" fillId="8" borderId="19" xfId="0" applyFont="1" applyFill="1" applyBorder="1" applyAlignment="1" applyProtection="1">
      <alignment horizontal="center" vertical="center" wrapText="1"/>
      <protection locked="0"/>
    </xf>
    <xf numFmtId="0" fontId="41" fillId="8" borderId="1"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0" fontId="43" fillId="0" borderId="5" xfId="0" applyFont="1" applyFill="1" applyBorder="1" applyAlignment="1" applyProtection="1">
      <alignment horizontal="center" vertical="center" wrapText="1"/>
      <protection locked="0"/>
    </xf>
    <xf numFmtId="0" fontId="43" fillId="0" borderId="6" xfId="0" applyFont="1" applyFill="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1" fillId="8" borderId="26" xfId="0" applyFont="1" applyFill="1" applyBorder="1" applyAlignment="1" applyProtection="1">
      <alignment horizontal="center" vertical="center" wrapText="1"/>
      <protection locked="0"/>
    </xf>
    <xf numFmtId="0" fontId="41" fillId="8" borderId="7" xfId="0" applyFont="1" applyFill="1" applyBorder="1" applyAlignment="1" applyProtection="1">
      <alignment horizontal="center" vertical="center" wrapText="1"/>
      <protection locked="0"/>
    </xf>
    <xf numFmtId="0" fontId="41" fillId="8" borderId="25" xfId="0" applyFont="1" applyFill="1" applyBorder="1" applyAlignment="1" applyProtection="1">
      <alignment horizontal="center" vertical="center" wrapText="1"/>
      <protection locked="0"/>
    </xf>
    <xf numFmtId="0" fontId="43" fillId="0" borderId="5" xfId="0" applyFont="1" applyFill="1" applyBorder="1" applyAlignment="1" applyProtection="1">
      <alignment horizontal="center" wrapText="1"/>
      <protection locked="0"/>
    </xf>
    <xf numFmtId="0" fontId="43" fillId="0" borderId="6" xfId="0" applyFont="1" applyFill="1" applyBorder="1" applyAlignment="1" applyProtection="1">
      <alignment horizontal="center" wrapText="1"/>
      <protection locked="0"/>
    </xf>
    <xf numFmtId="0" fontId="43" fillId="0" borderId="3" xfId="0" applyFont="1" applyFill="1" applyBorder="1" applyAlignment="1" applyProtection="1">
      <alignment horizontal="center" wrapText="1"/>
      <protection locked="0"/>
    </xf>
    <xf numFmtId="0" fontId="41" fillId="0" borderId="29"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3" fillId="0" borderId="29" xfId="0" applyFont="1" applyBorder="1" applyAlignment="1" applyProtection="1">
      <alignment horizontal="left" vertical="center" wrapText="1"/>
      <protection locked="0"/>
    </xf>
    <xf numFmtId="0" fontId="43" fillId="0" borderId="31" xfId="0" applyFont="1" applyBorder="1" applyAlignment="1" applyProtection="1">
      <alignment horizontal="left" vertical="center" wrapText="1"/>
      <protection locked="0"/>
    </xf>
    <xf numFmtId="0" fontId="43" fillId="0" borderId="28" xfId="0" applyFont="1" applyBorder="1" applyAlignment="1" applyProtection="1">
      <alignment horizontal="left" vertical="center" wrapText="1"/>
      <protection locked="0"/>
    </xf>
    <xf numFmtId="0" fontId="41" fillId="0" borderId="18" xfId="0" applyFont="1" applyFill="1" applyBorder="1" applyAlignment="1" applyProtection="1">
      <alignment horizontal="center"/>
      <protection locked="0"/>
    </xf>
    <xf numFmtId="0" fontId="41" fillId="0" borderId="19" xfId="0" applyFont="1" applyFill="1" applyBorder="1" applyAlignment="1" applyProtection="1">
      <alignment horizontal="center"/>
      <protection locked="0"/>
    </xf>
    <xf numFmtId="0" fontId="43" fillId="0" borderId="13" xfId="0" applyFont="1" applyBorder="1" applyAlignment="1" applyProtection="1">
      <alignment horizontal="center" wrapText="1"/>
      <protection locked="0"/>
    </xf>
    <xf numFmtId="0" fontId="43" fillId="0" borderId="14" xfId="0" applyFont="1" applyBorder="1" applyAlignment="1" applyProtection="1">
      <alignment horizontal="center" wrapText="1"/>
      <protection locked="0"/>
    </xf>
    <xf numFmtId="0" fontId="43" fillId="0" borderId="30" xfId="0" applyFont="1" applyBorder="1" applyAlignment="1" applyProtection="1">
      <alignment horizontal="center" wrapText="1"/>
      <protection locked="0"/>
    </xf>
    <xf numFmtId="0" fontId="43" fillId="0" borderId="17" xfId="0" applyFont="1" applyBorder="1" applyAlignment="1" applyProtection="1">
      <alignment horizontal="center" wrapText="1"/>
      <protection locked="0"/>
    </xf>
    <xf numFmtId="0" fontId="43" fillId="0" borderId="18" xfId="0" applyFont="1" applyBorder="1" applyAlignment="1" applyProtection="1">
      <alignment horizontal="center" wrapText="1"/>
      <protection locked="0"/>
    </xf>
    <xf numFmtId="0" fontId="43" fillId="0" borderId="19" xfId="0" applyFont="1" applyBorder="1" applyAlignment="1" applyProtection="1">
      <alignment horizontal="center" wrapText="1"/>
      <protection locked="0"/>
    </xf>
    <xf numFmtId="0" fontId="43" fillId="0" borderId="29" xfId="0" applyFont="1" applyBorder="1" applyAlignment="1" applyProtection="1">
      <alignment horizontal="justify" vertical="center" wrapText="1"/>
      <protection locked="0"/>
    </xf>
    <xf numFmtId="0" fontId="43" fillId="0" borderId="31" xfId="0" applyFont="1" applyBorder="1" applyAlignment="1" applyProtection="1">
      <alignment horizontal="justify" vertical="center" wrapText="1"/>
      <protection locked="0"/>
    </xf>
    <xf numFmtId="0" fontId="43" fillId="0" borderId="28" xfId="0" applyFont="1" applyBorder="1" applyAlignment="1" applyProtection="1">
      <alignment horizontal="justify" vertical="center" wrapText="1"/>
      <protection locked="0"/>
    </xf>
    <xf numFmtId="0" fontId="41" fillId="0" borderId="15"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42" fillId="2" borderId="67"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3" fillId="0" borderId="69" xfId="0" applyFont="1" applyBorder="1" applyAlignment="1">
      <alignment horizontal="center" vertical="center"/>
    </xf>
    <xf numFmtId="0" fontId="43" fillId="0" borderId="4" xfId="0" applyFont="1" applyBorder="1" applyAlignment="1">
      <alignment horizontal="center" vertical="center"/>
    </xf>
    <xf numFmtId="0" fontId="43" fillId="11" borderId="69" xfId="0" applyFont="1" applyFill="1" applyBorder="1" applyAlignment="1">
      <alignment horizontal="center" vertical="center"/>
    </xf>
    <xf numFmtId="0" fontId="43" fillId="11" borderId="4" xfId="0" applyFont="1" applyFill="1" applyBorder="1" applyAlignment="1">
      <alignment horizontal="center" vertical="center"/>
    </xf>
    <xf numFmtId="0" fontId="43" fillId="7" borderId="69" xfId="0" applyFont="1" applyFill="1" applyBorder="1" applyAlignment="1">
      <alignment horizontal="center" vertical="center" wrapText="1"/>
    </xf>
    <xf numFmtId="0" fontId="43" fillId="7" borderId="4" xfId="0" applyFont="1" applyFill="1" applyBorder="1" applyAlignment="1">
      <alignment horizontal="center" vertical="center" wrapText="1"/>
    </xf>
    <xf numFmtId="0" fontId="43" fillId="7" borderId="69" xfId="0" applyFont="1" applyFill="1" applyBorder="1" applyAlignment="1" applyProtection="1">
      <alignment horizontal="center" vertical="center" textRotation="180" wrapText="1"/>
      <protection locked="0"/>
    </xf>
    <xf numFmtId="0" fontId="43" fillId="7" borderId="4" xfId="0" applyFont="1" applyFill="1" applyBorder="1" applyAlignment="1" applyProtection="1">
      <alignment horizontal="center" vertical="center" textRotation="180" wrapText="1"/>
      <protection locked="0"/>
    </xf>
    <xf numFmtId="0" fontId="43" fillId="0" borderId="67" xfId="0" applyFont="1" applyFill="1" applyBorder="1" applyAlignment="1" applyProtection="1">
      <alignment horizontal="center" vertical="center"/>
      <protection locked="0"/>
    </xf>
    <xf numFmtId="0" fontId="43" fillId="0" borderId="4" xfId="0" applyFont="1" applyFill="1" applyBorder="1" applyAlignment="1" applyProtection="1">
      <alignment horizontal="center" vertical="center"/>
      <protection locked="0"/>
    </xf>
    <xf numFmtId="0" fontId="43" fillId="0" borderId="69" xfId="0" applyFont="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3" fillId="0" borderId="69" xfId="0" applyFont="1" applyFill="1" applyBorder="1" applyAlignment="1" applyProtection="1">
      <alignment horizontal="left" vertical="center" wrapText="1"/>
      <protection locked="0"/>
    </xf>
    <xf numFmtId="0" fontId="43" fillId="0" borderId="4" xfId="0" applyFont="1" applyFill="1" applyBorder="1" applyAlignment="1" applyProtection="1">
      <alignment horizontal="left" vertical="center" wrapText="1"/>
      <protection locked="0"/>
    </xf>
    <xf numFmtId="0" fontId="43" fillId="6" borderId="69" xfId="0" applyFont="1" applyFill="1" applyBorder="1" applyAlignment="1">
      <alignment horizontal="center" vertical="center"/>
    </xf>
    <xf numFmtId="0" fontId="43" fillId="6" borderId="4" xfId="0" applyFont="1" applyFill="1" applyBorder="1" applyAlignment="1">
      <alignment horizontal="center" vertical="center"/>
    </xf>
    <xf numFmtId="0" fontId="43" fillId="0" borderId="67" xfId="0" applyFont="1" applyFill="1" applyBorder="1" applyAlignment="1" applyProtection="1">
      <alignment horizontal="center" vertical="center" wrapText="1"/>
      <protection locked="0"/>
    </xf>
    <xf numFmtId="0" fontId="43" fillId="0" borderId="4" xfId="0" applyFont="1" applyFill="1" applyBorder="1" applyAlignment="1" applyProtection="1">
      <alignment horizontal="center" vertical="center" wrapText="1"/>
      <protection locked="0"/>
    </xf>
    <xf numFmtId="0" fontId="43" fillId="0" borderId="67" xfId="0" applyFont="1" applyBorder="1" applyAlignment="1" applyProtection="1">
      <alignment horizontal="center" vertical="center" textRotation="90" wrapText="1"/>
      <protection locked="0"/>
    </xf>
    <xf numFmtId="0" fontId="43" fillId="0" borderId="4" xfId="0" applyFont="1" applyBorder="1" applyAlignment="1" applyProtection="1">
      <alignment horizontal="center" vertical="center" textRotation="90" wrapText="1"/>
      <protection locked="0"/>
    </xf>
    <xf numFmtId="0" fontId="43" fillId="7" borderId="67" xfId="0" applyFont="1" applyFill="1" applyBorder="1" applyAlignment="1" applyProtection="1">
      <alignment horizontal="center" vertical="center" wrapText="1"/>
      <protection locked="0"/>
    </xf>
    <xf numFmtId="0" fontId="43" fillId="7" borderId="4" xfId="0" applyFont="1" applyFill="1" applyBorder="1" applyAlignment="1" applyProtection="1">
      <alignment horizontal="center" vertical="center" wrapText="1"/>
      <protection locked="0"/>
    </xf>
    <xf numFmtId="0" fontId="43" fillId="0" borderId="67" xfId="0" applyFont="1" applyFill="1" applyBorder="1" applyAlignment="1" applyProtection="1">
      <alignment horizontal="center" vertical="center" textRotation="180" wrapText="1"/>
      <protection locked="0"/>
    </xf>
    <xf numFmtId="0" fontId="43" fillId="0" borderId="4" xfId="0" applyFont="1" applyFill="1" applyBorder="1" applyAlignment="1" applyProtection="1">
      <alignment horizontal="center" vertical="center" textRotation="180" wrapText="1"/>
      <protection locked="0"/>
    </xf>
  </cellXfs>
  <cellStyles count="217">
    <cellStyle name="20% - Accent1" xfId="11"/>
    <cellStyle name="20% - Accent2" xfId="12"/>
    <cellStyle name="20% - Accent3" xfId="13"/>
    <cellStyle name="20% - Accent4" xfId="14"/>
    <cellStyle name="20% - Accent5" xfId="15"/>
    <cellStyle name="20% - Accent6" xfId="16"/>
    <cellStyle name="20% - Énfasis1 2" xfId="18"/>
    <cellStyle name="20% - Énfasis1 3" xfId="17"/>
    <cellStyle name="20% - Énfasis2 2" xfId="20"/>
    <cellStyle name="20% - Énfasis2 3" xfId="19"/>
    <cellStyle name="20% - Énfasis3 2" xfId="22"/>
    <cellStyle name="20% - Énfasis3 3" xfId="21"/>
    <cellStyle name="20% - Énfasis4 2" xfId="24"/>
    <cellStyle name="20% - Énfasis4 3" xfId="23"/>
    <cellStyle name="20% - Énfasis5 2" xfId="26"/>
    <cellStyle name="20% - Énfasis5 3" xfId="25"/>
    <cellStyle name="20% - Énfasis6 2" xfId="28"/>
    <cellStyle name="20% - Énfasis6 3" xfId="27"/>
    <cellStyle name="40% - Accent1" xfId="29"/>
    <cellStyle name="40% - Accent2" xfId="30"/>
    <cellStyle name="40% - Accent3" xfId="31"/>
    <cellStyle name="40% - Accent4" xfId="32"/>
    <cellStyle name="40% - Accent5" xfId="33"/>
    <cellStyle name="40% - Accent6" xfId="34"/>
    <cellStyle name="40% - Énfasis1 2" xfId="36"/>
    <cellStyle name="40% - Énfasis1 3" xfId="35"/>
    <cellStyle name="40% - Énfasis2 2" xfId="38"/>
    <cellStyle name="40% - Énfasis2 3" xfId="37"/>
    <cellStyle name="40% - Énfasis3 2" xfId="40"/>
    <cellStyle name="40% - Énfasis3 3" xfId="39"/>
    <cellStyle name="40% - Énfasis4 2" xfId="42"/>
    <cellStyle name="40% - Énfasis4 3" xfId="41"/>
    <cellStyle name="40% - Énfasis5 2" xfId="44"/>
    <cellStyle name="40% - Énfasis5 3" xfId="43"/>
    <cellStyle name="40% - Énfasis6 2" xfId="46"/>
    <cellStyle name="40% - Énfasis6 3" xfId="45"/>
    <cellStyle name="60% - Accent1" xfId="47"/>
    <cellStyle name="60% - Accent2" xfId="48"/>
    <cellStyle name="60% - Accent3" xfId="49"/>
    <cellStyle name="60% - Accent4" xfId="50"/>
    <cellStyle name="60% - Accent5" xfId="51"/>
    <cellStyle name="60% - Accent6" xfId="52"/>
    <cellStyle name="60% - Énfasis1 2" xfId="54"/>
    <cellStyle name="60% - Énfasis1 3" xfId="53"/>
    <cellStyle name="60% - Énfasis2 2" xfId="56"/>
    <cellStyle name="60% - Énfasis2 3" xfId="55"/>
    <cellStyle name="60% - Énfasis3 2" xfId="58"/>
    <cellStyle name="60% - Énfasis3 3" xfId="57"/>
    <cellStyle name="60% - Énfasis4 2" xfId="60"/>
    <cellStyle name="60% - Énfasis4 3" xfId="59"/>
    <cellStyle name="60% - Énfasis5 2" xfId="62"/>
    <cellStyle name="60% - Énfasis5 3" xfId="61"/>
    <cellStyle name="60% - Énfasis6 2" xfId="64"/>
    <cellStyle name="60% - Énfasis6 3" xfId="63"/>
    <cellStyle name="Accent1" xfId="65"/>
    <cellStyle name="Accent2" xfId="66"/>
    <cellStyle name="Accent3" xfId="67"/>
    <cellStyle name="Accent4" xfId="68"/>
    <cellStyle name="Accent5" xfId="69"/>
    <cellStyle name="Accent6" xfId="70"/>
    <cellStyle name="Bad" xfId="71"/>
    <cellStyle name="Buena 2" xfId="72"/>
    <cellStyle name="Calculation" xfId="73"/>
    <cellStyle name="Calculation 2" xfId="164"/>
    <cellStyle name="Calculation 2 2" xfId="202"/>
    <cellStyle name="Calculation 3" xfId="181"/>
    <cellStyle name="Cálculo 2" xfId="75"/>
    <cellStyle name="Cálculo 2 2" xfId="166"/>
    <cellStyle name="Cálculo 2 2 2" xfId="204"/>
    <cellStyle name="Cálculo 2 3" xfId="183"/>
    <cellStyle name="Cálculo 3" xfId="74"/>
    <cellStyle name="Cálculo 3 2" xfId="182"/>
    <cellStyle name="Cálculo 4" xfId="165"/>
    <cellStyle name="Cálculo 4 2" xfId="203"/>
    <cellStyle name="Celda de comprobación 2" xfId="77"/>
    <cellStyle name="Celda de comprobación 3" xfId="76"/>
    <cellStyle name="Celda vinculada 2" xfId="79"/>
    <cellStyle name="Celda vinculada 3" xfId="78"/>
    <cellStyle name="Check Cell" xfId="80"/>
    <cellStyle name="Encabezado 4 2" xfId="82"/>
    <cellStyle name="Encabezado 4 3" xfId="81"/>
    <cellStyle name="Énfasis1 2" xfId="84"/>
    <cellStyle name="Énfasis1 3" xfId="83"/>
    <cellStyle name="Énfasis2 2" xfId="86"/>
    <cellStyle name="Énfasis2 3" xfId="85"/>
    <cellStyle name="Énfasis3 2" xfId="88"/>
    <cellStyle name="Énfasis3 3" xfId="87"/>
    <cellStyle name="Énfasis4 2" xfId="90"/>
    <cellStyle name="Énfasis4 3" xfId="89"/>
    <cellStyle name="Énfasis5 2" xfId="92"/>
    <cellStyle name="Énfasis5 3" xfId="91"/>
    <cellStyle name="Énfasis6 2" xfId="94"/>
    <cellStyle name="Énfasis6 3" xfId="93"/>
    <cellStyle name="Entrada 2" xfId="96"/>
    <cellStyle name="Entrada 2 2" xfId="168"/>
    <cellStyle name="Entrada 2 2 2" xfId="206"/>
    <cellStyle name="Entrada 2 3" xfId="185"/>
    <cellStyle name="Entrada 3" xfId="95"/>
    <cellStyle name="Entrada 3 2" xfId="184"/>
    <cellStyle name="Entrada 4" xfId="167"/>
    <cellStyle name="Entrada 4 2" xfId="205"/>
    <cellStyle name="Estilo 1" xfId="170"/>
    <cellStyle name="Estilo 1 2" xfId="208"/>
    <cellStyle name="Estilo 2" xfId="171"/>
    <cellStyle name="Estilo 2 2" xfId="209"/>
    <cellStyle name="Estilo 3" xfId="172"/>
    <cellStyle name="Estilo 3 2" xfId="210"/>
    <cellStyle name="Estilo 4" xfId="173"/>
    <cellStyle name="Estilo 4 2" xfId="211"/>
    <cellStyle name="Estilo 5" xfId="174"/>
    <cellStyle name="Estilo 5 2" xfId="212"/>
    <cellStyle name="Estilo 6" xfId="175"/>
    <cellStyle name="Estilo 6 2" xfId="213"/>
    <cellStyle name="Estilo 7" xfId="176"/>
    <cellStyle name="Estilo 7 2" xfId="214"/>
    <cellStyle name="Estilo 8" xfId="177"/>
    <cellStyle name="Estilo 8 2" xfId="215"/>
    <cellStyle name="Estilo 9" xfId="178"/>
    <cellStyle name="Estilo 9 2" xfId="216"/>
    <cellStyle name="Explanatory Text" xfId="97"/>
    <cellStyle name="Good" xfId="98"/>
    <cellStyle name="Heading 1" xfId="99"/>
    <cellStyle name="Heading 2" xfId="100"/>
    <cellStyle name="Heading 3" xfId="101"/>
    <cellStyle name="Heading 4" xfId="102"/>
    <cellStyle name="Hipervínculo" xfId="1" builtinId="8" hidden="1"/>
    <cellStyle name="Hipervínculo" xfId="3" builtinId="8" hidden="1"/>
    <cellStyle name="Hipervínculo visitado" xfId="2" builtinId="9" hidden="1"/>
    <cellStyle name="Hipervínculo visitado" xfId="4" builtinId="9" hidden="1"/>
    <cellStyle name="Incorrecto 2" xfId="104"/>
    <cellStyle name="Incorrecto 3" xfId="103"/>
    <cellStyle name="Input" xfId="105"/>
    <cellStyle name="Input 2" xfId="169"/>
    <cellStyle name="Input 2 2" xfId="207"/>
    <cellStyle name="Input 3" xfId="186"/>
    <cellStyle name="Linked Cell" xfId="106"/>
    <cellStyle name="Millares 2" xfId="108"/>
    <cellStyle name="Millares 3" xfId="109"/>
    <cellStyle name="Millares 4" xfId="107"/>
    <cellStyle name="Moneda 2" xfId="179"/>
    <cellStyle name="Neutral 10" xfId="110"/>
    <cellStyle name="Neutral 2" xfId="111"/>
    <cellStyle name="Neutral 3" xfId="112"/>
    <cellStyle name="Neutral 4" xfId="113"/>
    <cellStyle name="Neutral 5" xfId="114"/>
    <cellStyle name="Neutral 6" xfId="115"/>
    <cellStyle name="Neutral 7" xfId="116"/>
    <cellStyle name="Neutral 8" xfId="117"/>
    <cellStyle name="Neutral 9" xfId="118"/>
    <cellStyle name="Normal" xfId="0" builtinId="0"/>
    <cellStyle name="Normal 2" xfId="5"/>
    <cellStyle name="Normal 2 2" xfId="7"/>
    <cellStyle name="Normal 2 2 2" xfId="8"/>
    <cellStyle name="Normal 2 2_CAUCA" xfId="119"/>
    <cellStyle name="Normal 2 3" xfId="120"/>
    <cellStyle name="Normal 2 4" xfId="121"/>
    <cellStyle name="Normal 2 5" xfId="122"/>
    <cellStyle name="Normal 2 6" xfId="123"/>
    <cellStyle name="Normal 2 7" xfId="124"/>
    <cellStyle name="Normal 2 8" xfId="125"/>
    <cellStyle name="Normal 2_PLANTA DE PERSONAL ICA - Enero 29 Bahamón2" xfId="126"/>
    <cellStyle name="Normal 3" xfId="9"/>
    <cellStyle name="Normal 3 2" xfId="128"/>
    <cellStyle name="Normal 3 3" xfId="127"/>
    <cellStyle name="Normal 4" xfId="129"/>
    <cellStyle name="Normal 5" xfId="130"/>
    <cellStyle name="Normal 6" xfId="131"/>
    <cellStyle name="Normal 7" xfId="132"/>
    <cellStyle name="Normal 8" xfId="133"/>
    <cellStyle name="Normal 9" xfId="134"/>
    <cellStyle name="Normal 9 2" xfId="135"/>
    <cellStyle name="Notas 2" xfId="137"/>
    <cellStyle name="Notas 2 2" xfId="188"/>
    <cellStyle name="Notas 3" xfId="136"/>
    <cellStyle name="Notas 3 2" xfId="187"/>
    <cellStyle name="Note" xfId="138"/>
    <cellStyle name="Note 2" xfId="189"/>
    <cellStyle name="Output" xfId="139"/>
    <cellStyle name="Output 2" xfId="190"/>
    <cellStyle name="Porcentaje" xfId="6" builtinId="5"/>
    <cellStyle name="Porcentaje 2" xfId="180"/>
    <cellStyle name="Porcentual 2" xfId="10"/>
    <cellStyle name="Salida 2" xfId="141"/>
    <cellStyle name="Salida 2 2" xfId="192"/>
    <cellStyle name="Salida 3" xfId="140"/>
    <cellStyle name="Salida 3 2" xfId="191"/>
    <cellStyle name="Texto de advertencia 2" xfId="143"/>
    <cellStyle name="Texto de advertencia 3" xfId="142"/>
    <cellStyle name="Texto explicativo 2" xfId="145"/>
    <cellStyle name="Texto explicativo 3" xfId="144"/>
    <cellStyle name="Title" xfId="146"/>
    <cellStyle name="Título 1 2" xfId="148"/>
    <cellStyle name="Título 2 2" xfId="150"/>
    <cellStyle name="Título 2 3" xfId="149"/>
    <cellStyle name="Título 3 2" xfId="152"/>
    <cellStyle name="Título 3 3" xfId="151"/>
    <cellStyle name="Título 4" xfId="153"/>
    <cellStyle name="Título 5" xfId="147"/>
    <cellStyle name="Total 10" xfId="154"/>
    <cellStyle name="Total 10 2" xfId="193"/>
    <cellStyle name="Total 2" xfId="155"/>
    <cellStyle name="Total 2 2" xfId="194"/>
    <cellStyle name="Total 3" xfId="156"/>
    <cellStyle name="Total 3 2" xfId="195"/>
    <cellStyle name="Total 4" xfId="157"/>
    <cellStyle name="Total 4 2" xfId="196"/>
    <cellStyle name="Total 5" xfId="158"/>
    <cellStyle name="Total 5 2" xfId="197"/>
    <cellStyle name="Total 6" xfId="159"/>
    <cellStyle name="Total 6 2" xfId="198"/>
    <cellStyle name="Total 7" xfId="160"/>
    <cellStyle name="Total 7 2" xfId="199"/>
    <cellStyle name="Total 8" xfId="161"/>
    <cellStyle name="Total 8 2" xfId="200"/>
    <cellStyle name="Total 9" xfId="162"/>
    <cellStyle name="Total 9 2" xfId="201"/>
    <cellStyle name="Warning Text" xfId="163"/>
  </cellStyles>
  <dxfs count="89">
    <dxf>
      <font>
        <strike val="0"/>
        <outline val="0"/>
        <shadow val="0"/>
        <u val="none"/>
        <vertAlign val="baseline"/>
        <sz val="14"/>
        <name val="Calibri"/>
        <scheme val="minor"/>
      </font>
      <alignment horizontal="left"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general"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0" formatCode="General"/>
      <fill>
        <patternFill patternType="solid">
          <fgColor indexed="64"/>
          <bgColor theme="8" tint="0.79998168889431442"/>
        </patternFill>
      </fill>
      <alignment horizontal="center" vertical="center" textRotation="18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right"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000000"/>
        </top>
      </border>
    </dxf>
    <dxf>
      <font>
        <strike val="0"/>
        <outline val="0"/>
        <shadow val="0"/>
        <u val="none"/>
        <vertAlign val="baseline"/>
        <sz val="14"/>
        <name val="Calibri"/>
        <scheme val="none"/>
      </font>
      <alignment horizontal="left"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4"/>
        <color theme="0" tint="-4.9989318521683403E-2"/>
        <name val="Calibri"/>
        <scheme val="minor"/>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righ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center" vertical="center" textRotation="0" wrapText="1" indent="0" justifyLastLine="0" shrinkToFit="0" readingOrder="0"/>
      <border diagonalUp="0" diagonalDown="0">
        <left style="thin">
          <color indexed="64"/>
        </left>
        <right style="thin">
          <color auto="1"/>
        </right>
        <top style="thin">
          <color indexed="64"/>
        </top>
        <bottom style="thin">
          <color indexed="64"/>
        </bottom>
      </border>
      <protection locked="0" hidden="0"/>
    </dxf>
    <dxf>
      <border outline="0">
        <top style="thin">
          <color indexed="64"/>
        </top>
      </border>
    </dxf>
    <dxf>
      <font>
        <strike val="0"/>
        <outline val="0"/>
        <shadow val="0"/>
        <u val="none"/>
        <vertAlign val="baseline"/>
        <sz val="11"/>
        <name val="Arial"/>
        <scheme val="none"/>
      </font>
      <alignment horizontal="left"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280146</xdr:colOff>
      <xdr:row>0</xdr:row>
      <xdr:rowOff>89086</xdr:rowOff>
    </xdr:from>
    <xdr:to>
      <xdr:col>2</xdr:col>
      <xdr:colOff>1692089</xdr:colOff>
      <xdr:row>1</xdr:row>
      <xdr:rowOff>526677</xdr:rowOff>
    </xdr:to>
    <xdr:pic>
      <xdr:nvPicPr>
        <xdr:cNvPr id="3" name="Imagen 2" descr="Recorte de pantalla">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0146" y="89086"/>
          <a:ext cx="4336678" cy="1266826"/>
        </a:xfrm>
        <a:prstGeom prst="rect">
          <a:avLst/>
        </a:prstGeom>
      </xdr:spPr>
    </xdr:pic>
    <xdr:clientData/>
  </xdr:twoCellAnchor>
  <xdr:twoCellAnchor editAs="oneCell">
    <xdr:from>
      <xdr:col>14</xdr:col>
      <xdr:colOff>1165407</xdr:colOff>
      <xdr:row>0</xdr:row>
      <xdr:rowOff>44822</xdr:rowOff>
    </xdr:from>
    <xdr:to>
      <xdr:col>16</xdr:col>
      <xdr:colOff>1074797</xdr:colOff>
      <xdr:row>0</xdr:row>
      <xdr:rowOff>784411</xdr:rowOff>
    </xdr:to>
    <xdr:pic>
      <xdr:nvPicPr>
        <xdr:cNvPr id="5" name="Imagen 4" descr="Recorte de pantalla">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490201" y="44822"/>
          <a:ext cx="3091861" cy="739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xdr:rowOff>
    </xdr:from>
    <xdr:to>
      <xdr:col>1</xdr:col>
      <xdr:colOff>928473</xdr:colOff>
      <xdr:row>1</xdr:row>
      <xdr:rowOff>209551</xdr:rowOff>
    </xdr:to>
    <xdr:pic>
      <xdr:nvPicPr>
        <xdr:cNvPr id="2" name="Imagen 1" descr="Recorte de pantalla">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
          <a:ext cx="1452348"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29539</xdr:colOff>
      <xdr:row>0</xdr:row>
      <xdr:rowOff>112058</xdr:rowOff>
    </xdr:from>
    <xdr:to>
      <xdr:col>2</xdr:col>
      <xdr:colOff>309562</xdr:colOff>
      <xdr:row>3</xdr:row>
      <xdr:rowOff>133085</xdr:rowOff>
    </xdr:to>
    <xdr:pic>
      <xdr:nvPicPr>
        <xdr:cNvPr id="2" name="Imagen 1" descr="Recorte de pantalla">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39" y="112058"/>
          <a:ext cx="2299323" cy="763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oyo3.gerencia\Downloads\TRABAJO%20-%20CUARENTENA\17-10-2020\SEGTO%20MAPARIESGOSINSTI%20A%2030%20JUNIO\CONSOLIDADO%20RIESGOS%20INSTITUCIONAL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poyo3.gerencia\Downloads\TRABAJO%20-%20CUARENTENA\22-09-2020\FTO%20MAPA%20RIESGOSACTUALIZADO%20SEPTI%20202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poyo3.gerencia\Downloads\TRABAJO%20-%20CUARENTENA\22-09-2020\FTO%20MAPA%20AA12||||RIESGOSACTUALIZADO%20SEPTI%202020.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ESTI&#211;N%20DEL%20RIESGO\TALLER%20LEVANTAMIENTO%20RIESGOS%202021\TALLER%20RIESGOS%20AMBULATORIOS\TALLER%20MATRIZ%20RIESGOS%202021%20DIRECCION%20DE%20AMBULATORIOS%2016%20DE%20DICIEMBRE%20DE%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poyo3.gerencia\Desktop\SOPORTES%20EJE%20GESTI&#210;N%20DE%20RIESGOS\21-10-2020\CONSOLIDADO%20RIESGOS%20INSTITUCIONALE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Matriz Riesgos"/>
      <sheetName val="Tabla Proba-Impa"/>
      <sheetName val="Evaluación Controles"/>
      <sheetName val="Mapa -R INHERENTE"/>
      <sheetName val="CONTROL DE CAMBIOS"/>
      <sheetName val="2018-2019"/>
      <sheetName val="VALORACIÓN PRO-IMP"/>
      <sheetName val="Tipos de Riesgos"/>
      <sheetName val="0 - CALOR"/>
      <sheetName val="lista desplegabe "/>
    </sheetNames>
    <sheetDataSet>
      <sheetData sheetId="0"/>
      <sheetData sheetId="1"/>
      <sheetData sheetId="2">
        <row r="3">
          <cell r="B3" t="str">
            <v>CASI SEGURO</v>
          </cell>
        </row>
        <row r="4">
          <cell r="B4" t="str">
            <v>PROBABLE</v>
          </cell>
        </row>
        <row r="5">
          <cell r="B5" t="str">
            <v>POSIBLE</v>
          </cell>
        </row>
        <row r="6">
          <cell r="B6" t="str">
            <v>IMPROBABLE</v>
          </cell>
        </row>
        <row r="7">
          <cell r="B7" t="str">
            <v>RARA VEZ</v>
          </cell>
        </row>
        <row r="11">
          <cell r="B11" t="str">
            <v>CATASTROFICO</v>
          </cell>
        </row>
        <row r="12">
          <cell r="B12" t="str">
            <v>MAYOR</v>
          </cell>
        </row>
        <row r="13">
          <cell r="B13" t="str">
            <v>MODERADO</v>
          </cell>
        </row>
        <row r="14">
          <cell r="B14" t="str">
            <v>MENOR</v>
          </cell>
        </row>
        <row r="15">
          <cell r="B15" t="str">
            <v>INSIGNIFICANTE</v>
          </cell>
        </row>
      </sheetData>
      <sheetData sheetId="3"/>
      <sheetData sheetId="4"/>
      <sheetData sheetId="5"/>
      <sheetData sheetId="6"/>
      <sheetData sheetId="7"/>
      <sheetData sheetId="8">
        <row r="2">
          <cell r="G2" t="str">
            <v>Mensual</v>
          </cell>
        </row>
        <row r="3">
          <cell r="G3" t="str">
            <v>Bimestral</v>
          </cell>
        </row>
        <row r="4">
          <cell r="G4" t="str">
            <v>Trimestral</v>
          </cell>
        </row>
        <row r="5">
          <cell r="G5" t="str">
            <v>Semestral</v>
          </cell>
        </row>
        <row r="6">
          <cell r="G6" t="str">
            <v>Anual</v>
          </cell>
        </row>
        <row r="7">
          <cell r="G7" t="str">
            <v>Continuo</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Evaluación Controles"/>
      <sheetName val="Matriz Riesgos"/>
      <sheetName val="Mapa -R INHERENTE"/>
      <sheetName val="Tabla Proba-Impa"/>
      <sheetName val="VALORACIÓN PRO-IMP"/>
      <sheetName val="Tipos de Riesgos"/>
    </sheetNames>
    <sheetDataSet>
      <sheetData sheetId="0"/>
      <sheetData sheetId="1">
        <row r="9">
          <cell r="AJ9">
            <v>0</v>
          </cell>
        </row>
        <row r="10">
          <cell r="Z10" t="str">
            <v>Debil</v>
          </cell>
          <cell r="AM10" t="e">
            <v>#N/A</v>
          </cell>
        </row>
        <row r="11">
          <cell r="Z11" t="str">
            <v>Debil</v>
          </cell>
          <cell r="AM11" t="e">
            <v>#N/A</v>
          </cell>
        </row>
        <row r="12">
          <cell r="Z12" t="str">
            <v>Debil</v>
          </cell>
          <cell r="AM12" t="e">
            <v>#N/A</v>
          </cell>
        </row>
        <row r="13">
          <cell r="Z13" t="str">
            <v>Debil</v>
          </cell>
          <cell r="AM13" t="e">
            <v>#N/A</v>
          </cell>
        </row>
        <row r="14">
          <cell r="Z14" t="str">
            <v>Debil</v>
          </cell>
          <cell r="AM14" t="e">
            <v>#N/A</v>
          </cell>
        </row>
        <row r="15">
          <cell r="Z15" t="str">
            <v>Debil</v>
          </cell>
          <cell r="AM15" t="e">
            <v>#N/A</v>
          </cell>
        </row>
        <row r="16">
          <cell r="Z16" t="str">
            <v>Debil</v>
          </cell>
          <cell r="AM16" t="e">
            <v>#N/A</v>
          </cell>
        </row>
        <row r="17">
          <cell r="Z17" t="str">
            <v>Debil</v>
          </cell>
          <cell r="AM17" t="e">
            <v>#N/A</v>
          </cell>
        </row>
        <row r="18">
          <cell r="Z18" t="str">
            <v>Debil</v>
          </cell>
          <cell r="AM18" t="e">
            <v>#N/A</v>
          </cell>
        </row>
        <row r="19">
          <cell r="Z19" t="str">
            <v>Debil</v>
          </cell>
          <cell r="AM19" t="e">
            <v>#N/A</v>
          </cell>
        </row>
        <row r="20">
          <cell r="Z20" t="str">
            <v>Debil</v>
          </cell>
          <cell r="AM20" t="e">
            <v>#N/A</v>
          </cell>
        </row>
        <row r="21">
          <cell r="Z21" t="str">
            <v>Debil</v>
          </cell>
          <cell r="AM21" t="e">
            <v>#N/A</v>
          </cell>
        </row>
        <row r="22">
          <cell r="Z22" t="str">
            <v>Debil</v>
          </cell>
          <cell r="AM22" t="e">
            <v>#N/A</v>
          </cell>
        </row>
        <row r="23">
          <cell r="Z23" t="str">
            <v>Debil</v>
          </cell>
          <cell r="AM23" t="e">
            <v>#N/A</v>
          </cell>
        </row>
        <row r="24">
          <cell r="Z24" t="str">
            <v>Debil</v>
          </cell>
          <cell r="AM24" t="e">
            <v>#N/A</v>
          </cell>
        </row>
        <row r="25">
          <cell r="Z25" t="str">
            <v>Debil</v>
          </cell>
          <cell r="AM25" t="e">
            <v>#N/A</v>
          </cell>
        </row>
        <row r="26">
          <cell r="Z26" t="str">
            <v>Debil</v>
          </cell>
          <cell r="AM26" t="e">
            <v>#N/A</v>
          </cell>
        </row>
        <row r="27">
          <cell r="Z27" t="str">
            <v>Debil</v>
          </cell>
          <cell r="AM27" t="e">
            <v>#N/A</v>
          </cell>
        </row>
        <row r="28">
          <cell r="Z28" t="str">
            <v>Debil</v>
          </cell>
          <cell r="AM28" t="e">
            <v>#N/A</v>
          </cell>
        </row>
        <row r="29">
          <cell r="Z29" t="str">
            <v>Debil</v>
          </cell>
          <cell r="AM29" t="e">
            <v>#N/A</v>
          </cell>
        </row>
        <row r="30">
          <cell r="Z30" t="str">
            <v>Debil</v>
          </cell>
          <cell r="AM30" t="e">
            <v>#N/A</v>
          </cell>
        </row>
        <row r="31">
          <cell r="Z31" t="str">
            <v>Debil</v>
          </cell>
          <cell r="AM31" t="e">
            <v>#N/A</v>
          </cell>
        </row>
        <row r="32">
          <cell r="Z32" t="str">
            <v>Debil</v>
          </cell>
          <cell r="AM32" t="e">
            <v>#N/A</v>
          </cell>
        </row>
        <row r="33">
          <cell r="Z33" t="str">
            <v>Debil</v>
          </cell>
          <cell r="AM33" t="e">
            <v>#N/A</v>
          </cell>
        </row>
        <row r="34">
          <cell r="Z34" t="str">
            <v>Debil</v>
          </cell>
          <cell r="AM34" t="e">
            <v>#N/A</v>
          </cell>
        </row>
        <row r="35">
          <cell r="Z35" t="str">
            <v>Debil</v>
          </cell>
          <cell r="AM35" t="e">
            <v>#N/A</v>
          </cell>
        </row>
        <row r="36">
          <cell r="Z36" t="str">
            <v>Debil</v>
          </cell>
          <cell r="AM36" t="e">
            <v>#N/A</v>
          </cell>
        </row>
        <row r="37">
          <cell r="Z37" t="str">
            <v>Debil</v>
          </cell>
          <cell r="AM37" t="e">
            <v>#N/A</v>
          </cell>
        </row>
        <row r="38">
          <cell r="Z38" t="str">
            <v>Debil</v>
          </cell>
          <cell r="AM38" t="e">
            <v>#N/A</v>
          </cell>
        </row>
        <row r="39">
          <cell r="Z39" t="str">
            <v>Debil</v>
          </cell>
          <cell r="AM39" t="e">
            <v>#N/A</v>
          </cell>
        </row>
        <row r="40">
          <cell r="Z40" t="str">
            <v>Debil</v>
          </cell>
          <cell r="AM40" t="e">
            <v>#N/A</v>
          </cell>
        </row>
      </sheetData>
      <sheetData sheetId="2"/>
      <sheetData sheetId="3"/>
      <sheetData sheetId="4"/>
      <sheetData sheetId="5">
        <row r="38">
          <cell r="G38">
            <v>1</v>
          </cell>
          <cell r="H38">
            <v>0</v>
          </cell>
          <cell r="I38" t="str">
            <v>BAJO</v>
          </cell>
        </row>
        <row r="39">
          <cell r="G39">
            <v>2</v>
          </cell>
          <cell r="H39">
            <v>0</v>
          </cell>
          <cell r="I39" t="str">
            <v>BAJO</v>
          </cell>
        </row>
        <row r="40">
          <cell r="G40">
            <v>3</v>
          </cell>
          <cell r="H40">
            <v>0</v>
          </cell>
          <cell r="I40" t="str">
            <v>MODERADO</v>
          </cell>
        </row>
        <row r="41">
          <cell r="G41">
            <v>4</v>
          </cell>
          <cell r="H41">
            <v>0</v>
          </cell>
          <cell r="I41" t="str">
            <v>MODERADO</v>
          </cell>
        </row>
        <row r="42">
          <cell r="G42">
            <v>5</v>
          </cell>
          <cell r="H42">
            <v>0</v>
          </cell>
          <cell r="I42" t="str">
            <v>MODERADO</v>
          </cell>
        </row>
        <row r="43">
          <cell r="G43">
            <v>6</v>
          </cell>
          <cell r="H43">
            <v>0</v>
          </cell>
          <cell r="I43" t="str">
            <v>MODERADO</v>
          </cell>
        </row>
        <row r="44">
          <cell r="G44">
            <v>8</v>
          </cell>
          <cell r="H44">
            <v>0</v>
          </cell>
          <cell r="I44" t="str">
            <v xml:space="preserve">ALTO </v>
          </cell>
        </row>
        <row r="45">
          <cell r="G45">
            <v>9</v>
          </cell>
          <cell r="H45">
            <v>0</v>
          </cell>
          <cell r="I45" t="str">
            <v xml:space="preserve">ALTO </v>
          </cell>
        </row>
        <row r="46">
          <cell r="G46">
            <v>10</v>
          </cell>
          <cell r="H46">
            <v>0</v>
          </cell>
          <cell r="I46" t="str">
            <v xml:space="preserve">ALTO </v>
          </cell>
        </row>
        <row r="47">
          <cell r="G47">
            <v>12</v>
          </cell>
          <cell r="H47">
            <v>0</v>
          </cell>
          <cell r="I47" t="str">
            <v xml:space="preserve">ALTO </v>
          </cell>
        </row>
        <row r="48">
          <cell r="G48">
            <v>15</v>
          </cell>
          <cell r="H48">
            <v>0</v>
          </cell>
          <cell r="I48" t="str">
            <v xml:space="preserve">EXTREMO </v>
          </cell>
        </row>
        <row r="49">
          <cell r="G49">
            <v>16</v>
          </cell>
          <cell r="H49">
            <v>0</v>
          </cell>
          <cell r="I49" t="str">
            <v xml:space="preserve">EXTREMO </v>
          </cell>
        </row>
        <row r="50">
          <cell r="G50">
            <v>20</v>
          </cell>
          <cell r="H50">
            <v>0</v>
          </cell>
          <cell r="I50" t="str">
            <v xml:space="preserve">EXTREMO </v>
          </cell>
        </row>
        <row r="51">
          <cell r="G51">
            <v>25</v>
          </cell>
          <cell r="H51">
            <v>0</v>
          </cell>
          <cell r="I51" t="str">
            <v xml:space="preserve">EXTREMO </v>
          </cell>
        </row>
      </sheetData>
      <sheetData sheetId="6">
        <row r="2">
          <cell r="A2" t="str">
            <v>Estratégico</v>
          </cell>
          <cell r="G2" t="str">
            <v>Mensual</v>
          </cell>
        </row>
        <row r="3">
          <cell r="A3" t="str">
            <v>Gerencial</v>
          </cell>
          <cell r="G3" t="str">
            <v>Bimestral</v>
          </cell>
        </row>
        <row r="4">
          <cell r="A4" t="str">
            <v>Operativos</v>
          </cell>
          <cell r="G4" t="str">
            <v>Trimestral</v>
          </cell>
        </row>
        <row r="5">
          <cell r="A5" t="str">
            <v>Financieros</v>
          </cell>
          <cell r="G5" t="str">
            <v>Semestral</v>
          </cell>
        </row>
        <row r="6">
          <cell r="A6" t="str">
            <v>Tecnológicos</v>
          </cell>
          <cell r="G6" t="str">
            <v>Anual</v>
          </cell>
        </row>
        <row r="7">
          <cell r="A7" t="str">
            <v>Legal</v>
          </cell>
          <cell r="G7" t="str">
            <v>Continuo</v>
          </cell>
        </row>
        <row r="8">
          <cell r="A8" t="str">
            <v>Reputacional</v>
          </cell>
        </row>
        <row r="9">
          <cell r="A9" t="str">
            <v>Corrupción</v>
          </cell>
        </row>
        <row r="10">
          <cell r="A10" t="str">
            <v>Seguirdad Informática</v>
          </cell>
        </row>
        <row r="11">
          <cell r="A11" t="str">
            <v>Clínicos</v>
          </cell>
        </row>
        <row r="12">
          <cell r="A12" t="str">
            <v>Poblacional</v>
          </cell>
        </row>
        <row r="13">
          <cell r="A13" t="str">
            <v>Seguridad y Salud en el Trabajo</v>
          </cell>
        </row>
        <row r="14">
          <cell r="A14" t="str">
            <v>LAFT</v>
          </cell>
        </row>
        <row r="15">
          <cell r="A15" t="str">
            <v>Ambiental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Control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ZACION RIESGOS"/>
      <sheetName val="0 - CALOR"/>
      <sheetName val="1 - POLÍTICA"/>
      <sheetName val="2 - CONTEXTO"/>
      <sheetName val="3-IDENTIFICACIÓN DEL RIESGO"/>
      <sheetName val="4-VALORACIÓN DEL RIESGO"/>
      <sheetName val="5-CONTROLES"/>
      <sheetName val="6-MAPA DE RIESGOS CORRUPCION"/>
      <sheetName val="6-RIESGOSINSTITUCI"/>
      <sheetName val="lista desplegabe "/>
      <sheetName val="Anexo 2 Informe de Monitore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Matriz Riesgos"/>
      <sheetName val="Tabla Proba-Impa"/>
      <sheetName val="Evaluación Controles"/>
      <sheetName val="Mapa -R INHERENTE"/>
      <sheetName val="CONTROL DE CAMBIOS"/>
      <sheetName val="2018-2019"/>
      <sheetName val="VALORACIÓN PRO-IMP"/>
      <sheetName val="Tipos de Riesgos"/>
      <sheetName val="0 - CALOR"/>
      <sheetName val="lista desplegab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8">
          <cell r="G38">
            <v>1</v>
          </cell>
          <cell r="H38">
            <v>0</v>
          </cell>
          <cell r="I38" t="str">
            <v>BAJO</v>
          </cell>
        </row>
        <row r="39">
          <cell r="G39">
            <v>2</v>
          </cell>
          <cell r="H39">
            <v>0</v>
          </cell>
          <cell r="I39" t="str">
            <v>BAJO</v>
          </cell>
        </row>
        <row r="40">
          <cell r="G40">
            <v>3</v>
          </cell>
          <cell r="H40">
            <v>0</v>
          </cell>
          <cell r="I40" t="str">
            <v>MODERADO</v>
          </cell>
        </row>
        <row r="41">
          <cell r="G41">
            <v>4</v>
          </cell>
          <cell r="H41">
            <v>0</v>
          </cell>
          <cell r="I41" t="str">
            <v>MODERADO</v>
          </cell>
        </row>
        <row r="42">
          <cell r="G42">
            <v>5</v>
          </cell>
          <cell r="H42">
            <v>0</v>
          </cell>
          <cell r="I42" t="str">
            <v>MODERADO</v>
          </cell>
        </row>
        <row r="43">
          <cell r="G43">
            <v>6</v>
          </cell>
          <cell r="H43">
            <v>0</v>
          </cell>
          <cell r="I43" t="str">
            <v>MODERADO</v>
          </cell>
        </row>
        <row r="44">
          <cell r="G44">
            <v>8</v>
          </cell>
          <cell r="H44">
            <v>0</v>
          </cell>
          <cell r="I44" t="str">
            <v xml:space="preserve">ALTO </v>
          </cell>
        </row>
        <row r="45">
          <cell r="G45">
            <v>9</v>
          </cell>
          <cell r="H45">
            <v>0</v>
          </cell>
          <cell r="I45" t="str">
            <v xml:space="preserve">ALTO </v>
          </cell>
        </row>
        <row r="46">
          <cell r="G46">
            <v>10</v>
          </cell>
          <cell r="H46">
            <v>0</v>
          </cell>
          <cell r="I46" t="str">
            <v xml:space="preserve">ALTO </v>
          </cell>
        </row>
        <row r="47">
          <cell r="G47">
            <v>12</v>
          </cell>
          <cell r="H47">
            <v>0</v>
          </cell>
          <cell r="I47" t="str">
            <v xml:space="preserve">ALTO </v>
          </cell>
        </row>
        <row r="48">
          <cell r="G48">
            <v>15</v>
          </cell>
          <cell r="H48">
            <v>0</v>
          </cell>
          <cell r="I48" t="str">
            <v xml:space="preserve">EXTREMO </v>
          </cell>
        </row>
        <row r="49">
          <cell r="G49">
            <v>16</v>
          </cell>
          <cell r="H49">
            <v>0</v>
          </cell>
          <cell r="I49" t="str">
            <v xml:space="preserve">EXTREMO </v>
          </cell>
        </row>
        <row r="50">
          <cell r="G50">
            <v>20</v>
          </cell>
          <cell r="H50">
            <v>0</v>
          </cell>
          <cell r="I50" t="str">
            <v xml:space="preserve">EXTREMO </v>
          </cell>
        </row>
        <row r="51">
          <cell r="G51">
            <v>25</v>
          </cell>
          <cell r="H51">
            <v>0</v>
          </cell>
          <cell r="I51" t="str">
            <v xml:space="preserve">EXTREMO </v>
          </cell>
        </row>
      </sheetData>
      <sheetData sheetId="8" refreshError="1"/>
      <sheetData sheetId="9" refreshError="1"/>
      <sheetData sheetId="1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2021%20MAPARIESGOS%20SUR.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238.591930208335" createdVersion="6" refreshedVersion="6" minRefreshableVersion="3" recordCount="89">
  <cacheSource type="worksheet">
    <worksheetSource ref="A10:E99" sheet="Mapa Institucional" r:id="rId2"/>
  </cacheSource>
  <cacheFields count="5">
    <cacheField name="ID" numFmtId="0">
      <sharedItems containsString="0" containsBlank="1" containsNumber="1" containsInteger="1" minValue="1" maxValue="88"/>
    </cacheField>
    <cacheField name="PROCESO" numFmtId="0">
      <sharedItems containsBlank="1"/>
    </cacheField>
    <cacheField name="SUBPROCESO" numFmtId="0">
      <sharedItems containsBlank="1"/>
    </cacheField>
    <cacheField name="RIESGO" numFmtId="0">
      <sharedItems containsBlank="1"/>
    </cacheField>
    <cacheField name="TIPOLOGIA" numFmtId="0">
      <sharedItems containsBlank="1" count="14">
        <s v="OPERATIVO "/>
        <s v="CORRUPCIÓN "/>
        <s v="IMAGEN "/>
        <s v="ESTRATÉGICO "/>
        <s v="SEGURIDAD INFORMÁTICA "/>
        <s v="POBLACIONAL "/>
        <s v="SEGURIDAD DEL PACIENTE "/>
        <s v="LEGAL "/>
        <s v="AMBIENTAL "/>
        <s v="CLÍNICO "/>
        <s v="SST"/>
        <s v="FINANCIERO "/>
        <m/>
        <s v="LAF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
  <r>
    <n v="1"/>
    <s v="Gestion documental"/>
    <s v="Adminsitracion de archivos . "/>
    <s v="Pérdida documental de archivos físicos"/>
    <x v="0"/>
  </r>
  <r>
    <n v="2"/>
    <s v="Gestion documental"/>
    <s v="Control documental "/>
    <s v="Documentación sin normalización en la entidad"/>
    <x v="0"/>
  </r>
  <r>
    <n v="3"/>
    <s v="Gestion documental"/>
    <s v="Gestión de Gastos"/>
    <s v="Alteración, ocultamiento y sustracción de información "/>
    <x v="1"/>
  </r>
  <r>
    <n v="4"/>
    <s v="Comunicaciones"/>
    <s v="Defensa Judicial_x000a_-_x000a_Asesoria Juridica"/>
    <s v="Deterioro  de la imagen institucional"/>
    <x v="2"/>
  </r>
  <r>
    <n v="5"/>
    <s v="Comunicaciones"/>
    <s v="Defensa Judicial"/>
    <s v="Incumplimiento  del Plan Estratégico  de comunicaciones (PECO)"/>
    <x v="3"/>
  </r>
  <r>
    <n v="6"/>
    <s v="Comunicaciones"/>
    <s v="Asesoria Juridica"/>
    <s v="Favorecimiento a terceros en la evaluación técnica que se realiza a los oferentes en procesos precontractuales relacionados a impresos y comunicaciones"/>
    <x v="1"/>
  </r>
  <r>
    <n v="7"/>
    <s v="Gerencia de la Información y TICS"/>
    <s v="Innformación y análisis de la información. "/>
    <s v="Pérdida de la información Institucional Electrónica"/>
    <x v="4"/>
  </r>
  <r>
    <n v="8"/>
    <s v="Gerencia de la Información y TICS"/>
    <s v="Innformación y análisis de la información. "/>
    <s v="Ataque a la seguridad informática de la institución"/>
    <x v="4"/>
  </r>
  <r>
    <n v="9"/>
    <s v="Gerencia de la Información y TICS"/>
    <s v="Tecnologia de Informacion y Comunicación en Salud"/>
    <s v="Manipular, no divulgar u ocultar información considerada pública a los grupos de interés en beneficio propio o  de un particular "/>
    <x v="1"/>
  </r>
  <r>
    <n v="10"/>
    <s v="Participación Comunitaria y Servicio al Ciudadano"/>
    <s v="Participación Comunitaria y Servicio al Ciudadano"/>
    <s v="Recibir dádivas en beneficio propio o de un tercero, favoreciendo la consecución de un trámite o un servicio sin el cumplimiento de requisitos."/>
    <x v="1"/>
  </r>
  <r>
    <n v="11"/>
    <s v="Participación Comunitaria y Servicio al Ciudadano"/>
    <s v="Participación Comunitaria y Servicio al Ciudadano"/>
    <s v="_x000a_Usuario desorientado y/o  desinformado por  causas inherentes  al proceso de participación "/>
    <x v="0"/>
  </r>
  <r>
    <n v="12"/>
    <s v="Participación Comunitaria y Servicio al Ciudadano"/>
    <s v="Participación Comunitaria y Servicio al Ciudadano"/>
    <s v="Inoportunidad en  las respuesta a requerimientos, peticiones, quejas  o reclamos  interpuesto por el usuario"/>
    <x v="2"/>
  </r>
  <r>
    <n v="13"/>
    <s v="Participación Comunitaria y Servicio al Ciudadano"/>
    <s v="Participación social y Atención al Ciudadano. "/>
    <s v="Disminución de la base social de participación por falta de recursos logísticos  y/o de apoyo a las actividades comunitarias."/>
    <x v="5"/>
  </r>
  <r>
    <n v="14"/>
    <s v="Participación Comunitaria y Servicio al Ciudadano"/>
    <s v="Participación social y Atención al Ciudadano. "/>
    <s v="Larga instancia de Pacientes en Abandono social por  falta de gestión social "/>
    <x v="6"/>
  </r>
  <r>
    <n v="15"/>
    <s v="Gestion del Conocimiento"/>
    <s v="Docencia y servicios"/>
    <s v="Probabilidad de Cierre de escenarios de práctica formativa"/>
    <x v="3"/>
  </r>
  <r>
    <n v="16"/>
    <s v="Gestion del Conocimiento"/>
    <s v="Docencia y servicios"/>
    <s v="Sobreocupación de capacidad instalada en práctica académica  simultanea"/>
    <x v="3"/>
  </r>
  <r>
    <n v="17"/>
    <s v="Gestion del Conocimiento"/>
    <s v="Docencia y servicios"/>
    <s v="Inadecuada toma de decisiones estructuradas de proyectos de investigación que afecten la gestión eficientemente. "/>
    <x v="0"/>
  </r>
  <r>
    <n v="18"/>
    <s v="Gestion del Conocimiento"/>
    <s v="Docencia y servicios"/>
    <s v="Escasa competitividad en el sector salud, ante la baja innovación social"/>
    <x v="3"/>
  </r>
  <r>
    <n v="19"/>
    <s v="Gestion del Conocimiento"/>
    <s v="Docencia y servicios"/>
    <s v="Delitos contra la propiedad intelectual y derechos de autor"/>
    <x v="1"/>
  </r>
  <r>
    <n v="20"/>
    <s v="Gestión Juridica"/>
    <s v="Defensa Judicial"/>
    <s v="Vencimiento de términos según la  normatividad vigente para cada acción judicial tramitada por la entidad"/>
    <x v="7"/>
  </r>
  <r>
    <n v="21"/>
    <s v="Gestión Juridica"/>
    <s v="Defensa Judicial_x000a_-_x000a_Asesoria Juridica"/>
    <s v="Incremento de eventos generadores de daño antijuridico"/>
    <x v="7"/>
  </r>
  <r>
    <n v="22"/>
    <s v="Gestión Juridica"/>
    <s v="Asesoria Juridica"/>
    <s v="Incumplimiento en el debido proceso adelantado desde Jurídica, para la recuperación de cartera de cobro coactivo   "/>
    <x v="7"/>
  </r>
  <r>
    <n v="23"/>
    <s v="Gestión Juridica"/>
    <s v="Defensa Judicial"/>
    <s v="Respuestas y/o conceptos jurídicos ajustados a intereses de particulares o de un tercero. "/>
    <x v="1"/>
  </r>
  <r>
    <n v="24"/>
    <s v="Contratación"/>
    <s v="Contratación OPS y Bienes &amp; Servicios"/>
    <s v="Incumplimiento normativo relacionado con la compra de medicamentos y material médico quirúrgico mediante compras conjuntas, EAGAT,  y  Compras a través de mecanismos electrónicos."/>
    <x v="7"/>
  </r>
  <r>
    <n v="25"/>
    <s v="Contratación"/>
    <s v="Contratación OPS y Bienes &amp; Servicios"/>
    <s v="Omisión en la terminación/liquidación de los contratos para beneficio personal o de terceros"/>
    <x v="1"/>
  </r>
  <r>
    <n v="26"/>
    <s v="Contratación"/>
    <s v="Contratación OPS y Bienes &amp; Servicios"/>
    <s v="Ejecutar el contrato sin el lleno de requisitos legales o sin cumplimiento de obligaciones contractuales"/>
    <x v="7"/>
  </r>
  <r>
    <n v="27"/>
    <s v="Contratación"/>
    <s v="Contratación OPS y Bienes &amp; Servicios"/>
    <s v="Trafico de Influencias en la celebración de contratos para beneficio particular o de un tercero "/>
    <x v="1"/>
  </r>
  <r>
    <n v="28"/>
    <s v="CONTROL INTERNO"/>
    <s v="CONTROL INTERNO"/>
    <s v="Inefectividad del aseguramiento independiente y objetivo del sistema de gestión del riesgo de la Subred"/>
    <x v="3"/>
  </r>
  <r>
    <n v="29"/>
    <s v="CONTROL INTERNO"/>
    <s v="CONTROL INTERNO"/>
    <s v="Prevalencia del interés  personal sobre el general en beneficio del individuo "/>
    <x v="1"/>
  </r>
  <r>
    <n v="30"/>
    <s v="Gestion Ambiental"/>
    <s v="Gestion Ambiental"/>
    <s v=" Gestión inadecuada de residuos"/>
    <x v="8"/>
  </r>
  <r>
    <n v="31"/>
    <s v="Gestion Ambiental"/>
    <s v="Gestion Ambiental"/>
    <s v=" Disposición inadecuada de aguas residuales no domésticas (vertimientos) a la red de alcantarillado distrital e incumplimiento de parámetros normativos."/>
    <x v="8"/>
  </r>
  <r>
    <n v="32"/>
    <s v="Gestion Ambiental"/>
    <s v="Gestion Ambiental"/>
    <s v="Incremento en el consumo de los recursos  agua y energía. "/>
    <x v="8"/>
  </r>
  <r>
    <n v="33"/>
    <s v="Gestion Ambiental"/>
    <s v="Gestion Ambiental"/>
    <s v="Tráfico de Influencias en la celebración de contratos para beneficio particular o de un tercero."/>
    <x v="1"/>
  </r>
  <r>
    <n v="34"/>
    <s v="Gestion Ambiental"/>
    <s v="Gestion Ambiental"/>
    <s v="Afectación de la salud y/o del medio ambiente por un transporte inadecuado de residuos peligrosos químicos entre las sedes que integran la Subred."/>
    <x v="8"/>
  </r>
  <r>
    <n v="35"/>
    <s v="Calidad"/>
    <s v="Seguridad del Paciente"/>
    <s v="Afectación de la prestación del servicio de salud por demoras en la identificación de  alertas tempranas de la calidad de la  atención ( IAAS y evento adverso)"/>
    <x v="6"/>
  </r>
  <r>
    <n v="36"/>
    <s v="Calidad"/>
    <s v="Habilitación"/>
    <s v="Prestación de servicios de salud que no se encuentren registrados en el  REPS"/>
    <x v="7"/>
  </r>
  <r>
    <n v="37"/>
    <s v="Calidad"/>
    <s v="Seguridad del Paciente"/>
    <s v="Ineficiencia en los resultados de la Política de Seguridad del Paciente"/>
    <x v="6"/>
  </r>
  <r>
    <n v="38"/>
    <s v="Calidad"/>
    <s v="Programa De Prevención Seguimiento Y Control De Las Infecciones Asociadas Al Cuidado De La Salud."/>
    <s v="Evaluación inadecuada de los procesos auditados por PAMEC, que genera incertidumbre en la toma de decisiones"/>
    <x v="0"/>
  </r>
  <r>
    <n v="39"/>
    <s v="Calidad"/>
    <s v="Control Documental"/>
    <s v="Inoportunidad en  la normalización  de los documentos entregados por los procesos para el tramite de control documental e inoportunidad en las deficiencias de su contenido "/>
    <x v="0"/>
  </r>
  <r>
    <n v="40"/>
    <s v="Calidad"/>
    <s v="Acreditacion"/>
    <s v="Incumplimiento del plan de acción de mantenimiento del Sistema Único de Acreditación "/>
    <x v="3"/>
  </r>
  <r>
    <n v="41"/>
    <s v="Calidad"/>
    <s v="Acreditacion"/>
    <s v="Omisión de información de oportunidades de mejoramiento o hallazgos identificados en Auditorias de la Oficina de Calidad a cambio de obtener un beneficio propio o a terceros"/>
    <x v="1"/>
  </r>
  <r>
    <n v="42"/>
    <s v="Gestión de Servicios Hospitalarios"/>
    <s v="CIRUGIA"/>
    <s v="Inoportunidad en la programación de cirugía"/>
    <x v="6"/>
  </r>
  <r>
    <n v="43"/>
    <s v="Gestión de Servicios Hospitalarios"/>
    <s v="hospitalizacion"/>
    <s v="Inadecuada prestación del servicio de acuerdo al protocolo de administración de medicamentos."/>
    <x v="6"/>
  </r>
  <r>
    <n v="44"/>
    <s v="Gestión de Servicios Hospitalarios"/>
    <s v="hospitalizacion"/>
    <s v="Ausencia de barreras de seguridad para la prevención de caídas en los pacientes de servicios hospitalarios."/>
    <x v="6"/>
  </r>
  <r>
    <n v="45"/>
    <s v="Gestión de Servicios Hospitalarios"/>
    <s v="hospitalizacion"/>
    <s v="Inadecuada prestación de la atención de acuerdo al protocolo de colocación, cuidados y retiro de catéter central y sonda vesical. "/>
    <x v="6"/>
  </r>
  <r>
    <n v="46"/>
    <s v="Gestión de Servicios Hospitalarios"/>
    <s v="hospitalizacion"/>
    <s v="Inadecuada atención de gestantes que ingresan a la institución"/>
    <x v="9"/>
  </r>
  <r>
    <n v="47"/>
    <s v="Gestión de Servicios Hospitalarios"/>
    <s v="hospitalizacion"/>
    <s v="Inadecuado e incompleto   registro de las atenciones  del paciente en los servicios de hospitalización en la historia clínica  _x000a_"/>
    <x v="9"/>
  </r>
  <r>
    <n v="48"/>
    <s v="Gestión de Servicios Hospitalarios"/>
    <s v="hospitalaria"/>
    <s v="Favorecimiento  propio o a terceros en la supervisión de contratos de bienes o servicios y/o OPS en la Dirección Hospitalaria"/>
    <x v="1"/>
  </r>
  <r>
    <n v="49"/>
    <s v="Control Interno Disciplinario"/>
    <s v="control interno disciplinario"/>
    <s v="Vencimiento de términos por mora en la evaluación"/>
    <x v="7"/>
  </r>
  <r>
    <n v="50"/>
    <s v="Control Interno Disciplinario"/>
    <s v="control interno disciplinario"/>
    <s v="Pérdida de validez de la decisión de un proceso disciplinario"/>
    <x v="7"/>
  </r>
  <r>
    <n v="51"/>
    <s v="Control Interno Disciplinario"/>
    <s v="control interno disciplinario"/>
    <s v="Violación de la Reserva Legal"/>
    <x v="7"/>
  </r>
  <r>
    <n v="52"/>
    <s v="Control Interno Disciplinario"/>
    <s v="control interno disciplinario"/>
    <s v="Uso del poder en evaluación tardía y/o contraria a la ley de la queja o informe en beneficio o interés propio o de un tercero"/>
    <x v="1"/>
  </r>
  <r>
    <n v="53"/>
    <s v="GESTIÓN DE URGENCIAS"/>
    <s v="GESTIÓN DE URGENCIAS"/>
    <s v="Afectación de la salud de los pacientes por demoras en la realización de traslados "/>
    <x v="6"/>
  </r>
  <r>
    <n v="54"/>
    <s v="GESTIÓN DE URGENCIAS"/>
    <s v="GESTIÓN DE URGENCIAS"/>
    <s v="Afectación de la salud de los pacientes por inoportunidad en la atención de triage II. "/>
    <x v="6"/>
  </r>
  <r>
    <n v="55"/>
    <s v="GESTIÓN DE URGENCIAS"/>
    <s v="GESTIÓN DE URGENCIAS"/>
    <s v="Inadecuado registro de la Historia Clínica. "/>
    <x v="6"/>
  </r>
  <r>
    <n v="56"/>
    <s v="GESTIÓN DE URGENCIAS"/>
    <s v="GESTIÓN DE URGENCIAS"/>
    <s v="Uso del poder para la expedición de incapacidades fraudulentas para beneficio propio o de un particular. "/>
    <x v="1"/>
  </r>
  <r>
    <n v="57"/>
    <s v="GESTIÓN DE URGENCIAS"/>
    <s v="GESTIÓN DE URGENCIAS"/>
    <s v="Aceptación de dádivas o cobro para beneficio a nombre de propio o de terceros, durante la prestación de servicio de transporte Asistencial."/>
    <x v="1"/>
  </r>
  <r>
    <n v="58"/>
    <s v="GESTIÓN COMPLEMENTARIOS "/>
    <s v="GESTIÓN COMPLEMENTARIOS "/>
    <s v="Inoportunidad en la entrega de  MEDICAMENTOS  que puedan afectar el desarrollo institucional o prestación de servicios de  salud del usuario (Unidades de servicios RURALES y Urbanas)"/>
    <x v="7"/>
  </r>
  <r>
    <n v="59"/>
    <s v="GESTIÓN COMPLEMENTARIOS "/>
    <s v="GESTIÓN COMPLEMENTARIOS "/>
    <s v="Inoportunidad en la toma de examen y entrega de resultados de Imágenes Diagnosticas. "/>
    <x v="7"/>
  </r>
  <r>
    <n v="60"/>
    <s v="GESTIÓN COMPLEMENTARIOS "/>
    <s v="GESTIÓN COMPLEMENTARIOS "/>
    <s v="Inatención de pacientes en laboratorio, gastroenterología , hemodinamia,  cardiología, patología y radiología por errores de identificación y/o preparación del paciente (USS URBANAS Y RURALES)"/>
    <x v="9"/>
  </r>
  <r>
    <n v="61"/>
    <s v="GESTIÓN COMPLEMENTARIOS "/>
    <s v="GESTIÓN COMPLEMENTARIOS "/>
    <s v="Complicaciones derivadas de los procedimientos por mala técnica en los servicios de Terapias, Cardiología, gastroenterología e imagenología. "/>
    <x v="6"/>
  </r>
  <r>
    <n v="62"/>
    <s v="GESTIÓN COMPLEMENTARIOS "/>
    <s v="GESTIÓN COMPLEMENTARIOS "/>
    <s v="Error en la entrega de resultados de laboratorio clínico, fisiatría, Patología, diagnóstico cardiovascular, gastroenterología y radiología "/>
    <x v="6"/>
  </r>
  <r>
    <n v="63"/>
    <s v="GESTION DEL RIESGO EN SALUD"/>
    <s v="Gestión de riesgo individual y colectivo"/>
    <s v="Emisión de conceptos sanitarios de visitas de Inspección Vigilancia y Control (IVC), ajustados a intereses de particulares o de un tercero."/>
    <x v="1"/>
  </r>
  <r>
    <n v="64"/>
    <s v="GESTION DEL RIESGO EN SALUD"/>
    <s v="Gestión de riesgo individual y colectivo"/>
    <s v="Generación de glosas o descuentos en la facturación de un producto concertado contractualmente."/>
    <x v="0"/>
  </r>
  <r>
    <n v="65"/>
    <s v="GESTION DEL RIESGO EN SALUD"/>
    <s v="Gestión de riesgo individual y colectivo"/>
    <s v="Incumplimiento de las metas y productos establecidas en los contratos y convenios que ejecuta la Dirección de Gestión del Riesgo en Salud"/>
    <x v="3"/>
  </r>
  <r>
    <n v="66"/>
    <s v="GESTION DEL RIESGO EN SALUD"/>
    <s v="Gestión de riesgo individual y colectivo"/>
    <s v="Actos de violencia e inseguridad contra los colaboradores en el desarrollo de funciones en campo"/>
    <x v="10"/>
  </r>
  <r>
    <n v="67"/>
    <s v="GESTIÓN DE SERVICIOS AMBULATORIOS "/>
    <s v="Consulta Especializada"/>
    <s v="Identificación tardía  de complicaciones o riesgos en salud de patologías crónicas"/>
    <x v="9"/>
  </r>
  <r>
    <n v="68"/>
    <s v="GESTIÓN DE SERVICIOS AMBULATORIOS "/>
    <s v="Consulta Especializada"/>
    <s v="Inoportunidad en asignación de citas de especialidades básicas"/>
    <x v="7"/>
  </r>
  <r>
    <n v="69"/>
    <s v="GESTIÓN DE SERVICIOS AMBULATORIOS "/>
    <s v="Consulta Especializada"/>
    <s v="Eventos adversos o incidentes en el proceso de atención "/>
    <x v="6"/>
  </r>
  <r>
    <n v="70"/>
    <s v="GESTIÓN DE SERVICIOS AMBULATORIOS "/>
    <s v="Consulta Especializada"/>
    <s v="Deficiente supervisión de contractos y/o convenios asignados a la dirección para beneficio propio o de un tercero"/>
    <x v="1"/>
  </r>
  <r>
    <n v="71"/>
    <s v="GESTIÓN  FINANCIERA "/>
    <s v="Gestión de Gastos "/>
    <s v="Posibilidad que los Estados Contables no reflejen la realidad económica de la entidad"/>
    <x v="11"/>
  </r>
  <r>
    <n v="72"/>
    <s v="GESTIÓN  FINANCIERA "/>
    <s v="Gestión de Gastos "/>
    <s v="Aplicación inadecuada del Nuevo Marco Normativo Contable aplicable a las Entidades de Gobierno de conformidad con la normatividad vigente._x000a_"/>
    <x v="7"/>
  </r>
  <r>
    <n v="73"/>
    <s v="GESTIÓN  FINANCIERA "/>
    <s v="Gestión de Gastos "/>
    <s v="Apropiación para sí mismo o para terceros, del dinero en efectivo recaudado en las cajas como pago por la prestación de los servicios de salud ."/>
    <x v="1"/>
  </r>
  <r>
    <n v="74"/>
    <s v="GESTIÓN  FINANCIERA "/>
    <s v="Gestión Ingresos "/>
    <s v="Incremento en la facturación pendiente por radicar generada por la ESE"/>
    <x v="11"/>
  </r>
  <r>
    <n v="75"/>
    <s v="GESTIÓN  FINANCIERA "/>
    <s v="Gestión Ingresos "/>
    <s v="Incumplimiento en las metas de recaudo de la cartera corriente por venta de servicios de salud_x000a_"/>
    <x v="3"/>
  </r>
  <r>
    <n v="76"/>
    <s v="GESTIÓN  FINANCIERA "/>
    <s v="Gestión Ingresos "/>
    <s v="Incremento en la facturación glosada por las ERP frente a la facturación generada por la ESE"/>
    <x v="11"/>
  </r>
  <r>
    <n v="77"/>
    <s v="GESTIÓN  FINANCIERA "/>
    <s v="Gestión Ingresos "/>
    <s v="Incremento en la facturación devuelta por las ERP frente a la facturación generada por la ESE_x000a_"/>
    <x v="11"/>
  </r>
  <r>
    <m/>
    <m/>
    <m/>
    <m/>
    <x v="12"/>
  </r>
  <r>
    <n v="78"/>
    <s v="GESTIÓN  FINANCIERA "/>
    <s v="Gestión de Gastos "/>
    <s v="Desviación en el uso de recursos  y/o Presencia de actos de soborno (dar o recibir dádivas) para favorecimiento propio o de un tercero._x000a__x000a__x000a_"/>
    <x v="1"/>
  </r>
  <r>
    <n v="79"/>
    <s v="GESTIÓN DE TALENTO HUMANO "/>
    <s v="Ingreso Laboral "/>
    <s v="Aceptar y/o permitir el tráfico de influencias en la provisión de empleos, con el fin de obtener un beneficio propio o para un tercero"/>
    <x v="1"/>
  </r>
  <r>
    <n v="80"/>
    <s v="GESTIÓN DE TALENTO HUMANO "/>
    <s v="Permanencia Laboral "/>
    <s v="Deficiencia en la ejecución de los planes: capacitación, bienestar, y seguridad y salud en el trabajo"/>
    <x v="0"/>
  </r>
  <r>
    <n v="81"/>
    <s v="GESTIÓN DE TALENTO HUMANO "/>
    <s v="Permanencia Laboral "/>
    <s v="Pérdida, deterioro o información incompleta del archivo de Gestión Documental"/>
    <x v="0"/>
  </r>
  <r>
    <n v="82"/>
    <s v="GESTIÓN DE TALENTO HUMANO "/>
    <s v="Permanencia Laboral "/>
    <s v="Realizar pagos por nómina por servicios no prestados o cuantía superior a la legal o por errónea liquidación, obteniendo beneficios de particulares o favorecimiento a terceros."/>
    <x v="1"/>
  </r>
  <r>
    <n v="83"/>
    <s v="DIRECCIONAMIENTO ESTRATEGICO "/>
    <s v="Planeacion "/>
    <s v="Incumplimiento de reportes de informes de SARLAFT"/>
    <x v="13"/>
  </r>
  <r>
    <n v="84"/>
    <s v="DIRECCIONAMIENTO ESTRATEGICO "/>
    <s v="Planeacion "/>
    <s v="Ocultamiento o manipulación de información relacionada con la planeación estratégica, plan de ventas, proyectos de inversión, sus resultados y metas alcanzadas para favorecimiento particular o de un tercero"/>
    <x v="1"/>
  </r>
  <r>
    <n v="85"/>
    <s v="DIRECCIONAMIENTO ESTRATEGICO "/>
    <s v="Planeacion "/>
    <s v="Inadecuado Seguimiento al Plan Anual de Adquisiciones que afecten los resultados de la entidad"/>
    <x v="3"/>
  </r>
  <r>
    <n v="86"/>
    <s v="DIRECCIONAMIENTO ESTRATEGICO "/>
    <s v="Proyectos"/>
    <s v="Incumplimiento en el plan de trabajo de los proyectos de infraestructura y dotación amparados en los distintos convenios interadministrativos suscritos con el FFDS"/>
    <x v="3"/>
  </r>
  <r>
    <n v="87"/>
    <s v="DIRECCIONAMIENTO ESTRATEGICO "/>
    <s v="Mercadeo"/>
    <s v="Contratación de venta de servicios de salud con tarifas por debajo de los costos"/>
    <x v="3"/>
  </r>
  <r>
    <n v="88"/>
    <s v="SUBGRENCIA DE SERVICIOS DE SALUD"/>
    <s v="SUBGERENCIA DE SERVICIOS DE SALUD"/>
    <s v="Incremento de casos de COVID 19 en colaboradores de la institución "/>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8" firstHeaderRow="1" firstDataRow="1" firstDataCol="1"/>
  <pivotFields count="5">
    <pivotField showAll="0"/>
    <pivotField showAll="0"/>
    <pivotField showAll="0"/>
    <pivotField showAll="0"/>
    <pivotField axis="axisRow" dataField="1" showAll="0" sortType="descending">
      <items count="15">
        <item x="8"/>
        <item x="9"/>
        <item x="1"/>
        <item x="3"/>
        <item x="11"/>
        <item x="2"/>
        <item x="13"/>
        <item x="7"/>
        <item x="0"/>
        <item x="5"/>
        <item x="6"/>
        <item x="4"/>
        <item x="10"/>
        <item x="12"/>
        <item t="default"/>
      </items>
      <autoSortScope>
        <pivotArea dataOnly="0" outline="0" fieldPosition="0">
          <references count="1">
            <reference field="4294967294" count="1" selected="0">
              <x v="0"/>
            </reference>
          </references>
        </pivotArea>
      </autoSortScope>
    </pivotField>
  </pivotFields>
  <rowFields count="1">
    <field x="4"/>
  </rowFields>
  <rowItems count="15">
    <i>
      <x v="2"/>
    </i>
    <i>
      <x v="10"/>
    </i>
    <i>
      <x v="7"/>
    </i>
    <i>
      <x v="3"/>
    </i>
    <i>
      <x v="8"/>
    </i>
    <i>
      <x/>
    </i>
    <i>
      <x v="1"/>
    </i>
    <i>
      <x v="4"/>
    </i>
    <i>
      <x v="12"/>
    </i>
    <i>
      <x v="11"/>
    </i>
    <i>
      <x v="5"/>
    </i>
    <i>
      <x v="9"/>
    </i>
    <i>
      <x v="6"/>
    </i>
    <i>
      <x v="13"/>
    </i>
    <i t="grand">
      <x/>
    </i>
  </rowItems>
  <colItems count="1">
    <i/>
  </colItems>
  <dataFields count="1">
    <dataField name="Cuenta de TIPOLOGIA"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MATRIZ_RIESGOS" displayName="MATRIZ_RIESGOS" ref="A11:P91" totalsRowShown="0" headerRowDxfId="80" dataDxfId="78" headerRowBorderDxfId="79" tableBorderDxfId="77">
  <autoFilter ref="A11:P91"/>
  <tableColumns count="16">
    <tableColumn id="1" name="ID_Riesgo" dataDxfId="76">
      <calculatedColumnFormula>+CONCATENATE("R",ROW(#REF!),"",LEFT(MATRIZ_RIESGOS[[#This Row],[TIPOLOGIA]],3)," ","-", " ")</calculatedColumnFormula>
    </tableColumn>
    <tableColumn id="31" name="PROCESO" dataDxfId="75"/>
    <tableColumn id="2" name="SUBPROCESO" dataDxfId="74"/>
    <tableColumn id="3" name="RIESGO" dataDxfId="73"/>
    <tableColumn id="4" name="TIPOLOGIA" dataDxfId="72"/>
    <tableColumn id="5" name="CAUSA" dataDxfId="71"/>
    <tableColumn id="6" name="CONSECUENCIAS" dataDxfId="70"/>
    <tableColumn id="15" name="IMPACTO" dataDxfId="69"/>
    <tableColumn id="10" name="PROBABILIDAD" dataDxfId="68"/>
    <tableColumn id="19" name="Columna1" dataDxfId="67">
      <calculatedColumnFormula>+MATRIZ_RIESGOS[[#This Row],[IMPACTO]]*MATRIZ_RIESGOS[[#This Row],[PROBABILIDAD]]</calculatedColumnFormula>
    </tableColumn>
    <tableColumn id="30" name="RIESGO INHERENTE" dataDxfId="66">
      <calculatedColumnFormula>+LOOKUP(MATRIZ_RIESGOS[[#This Row],[Columna1]],'[2]VALORACIÓN PRO-IMP'!$G$38:$H$51,'[2]VALORACIÓN PRO-IMP'!$I$38:$I$51)</calculatedColumnFormula>
    </tableColumn>
    <tableColumn id="9" name="OPCIÓN DE MANEJO" dataDxfId="65"/>
    <tableColumn id="11" name="ACTIVIDAD DE CONTROL" dataDxfId="64"/>
    <tableColumn id="18" name="EVIDENCIA" dataDxfId="63"/>
    <tableColumn id="12" name="CARGO DE RESPONSABLE" dataDxfId="62"/>
    <tableColumn id="13" name="INDICADOR " dataDxfId="61"/>
  </tableColumns>
  <tableStyleInfo name="TableStyleMedium2" showFirstColumn="0" showLastColumn="0" showRowStripes="1" showColumnStripes="0"/>
</table>
</file>

<file path=xl/tables/table2.xml><?xml version="1.0" encoding="utf-8"?>
<table xmlns="http://schemas.openxmlformats.org/spreadsheetml/2006/main" id="4" name="MATRIZ_RIESGOS45" displayName="MATRIZ_RIESGOS45" ref="A10:U49" totalsRowShown="0" headerRowDxfId="24" dataDxfId="22" headerRowBorderDxfId="23" tableBorderDxfId="21">
  <autoFilter ref="A10:U49"/>
  <sortState ref="A11:X90">
    <sortCondition descending="1" ref="A10:A90"/>
  </sortState>
  <tableColumns count="21">
    <tableColumn id="1" name="ID" dataDxfId="20">
      <calculatedColumnFormula>+CONCATENATE("R",ROW(A6),"",LEFT(MATRIZ_RIESGOS45[[#This Row],[TIPOLOGIA]],3)," ","-", " ")</calculatedColumnFormula>
    </tableColumn>
    <tableColumn id="31" name="PROCESO" dataDxfId="19"/>
    <tableColumn id="2" name="SUBPROCESO" dataDxfId="18"/>
    <tableColumn id="3" name="RIESGO" dataDxfId="17"/>
    <tableColumn id="4" name="TIPOLOGIA" dataDxfId="16"/>
    <tableColumn id="22" name="CAUSA" dataDxfId="15"/>
    <tableColumn id="17" name="CONSECUENCIAS" dataDxfId="14"/>
    <tableColumn id="15" name="IMPACTO" dataDxfId="13">
      <calculatedColumnFormula>#REF!</calculatedColumnFormula>
    </tableColumn>
    <tableColumn id="10" name="PROBABILIDAD" dataDxfId="12">
      <calculatedColumnFormula>#REF!</calculatedColumnFormula>
    </tableColumn>
    <tableColumn id="19" name="PRODUCTO IMPACTO PROBABILAD" dataDxfId="11">
      <calculatedColumnFormula>+MATRIZ_RIESGOS45[[#This Row],[IMPACTO]]*MATRIZ_RIESGOS45[[#This Row],[PROBABILIDAD]]</calculatedColumnFormula>
    </tableColumn>
    <tableColumn id="7" name="PROBABILIDAD_x000a_2" dataDxfId="10">
      <calculatedColumnFormula>#REF!</calculatedColumnFormula>
    </tableColumn>
    <tableColumn id="8" name="IMPACTO_x000a_2" dataDxfId="9"/>
    <tableColumn id="30" name="RIESGO INHERENTE" dataDxfId="8">
      <calculatedColumnFormula>+LOOKUP(MATRIZ_RIESGOS45[[#This Row],[PRODUCTO IMPACTO PROBABILAD]],'[5]VALORACIÓN PRO-IMP'!$G$38:$H$51,'[5]VALORACIÓN PRO-IMP'!$I$38:$I$51)</calculatedColumnFormula>
    </tableColumn>
    <tableColumn id="9" name="OPCIÓN DE MANEJO" dataDxfId="7"/>
    <tableColumn id="11" name="     ACTIVIDAD DE CONTROL._x000a__x000a_1. RESPONSABLE. 2.PERIODICIDAD. 3. PROPOSITO._x000a_4CÓMO REALIZA LA ACTIVIDAD. 5. DESVIACIONES." dataDxfId="6"/>
    <tableColumn id="18" name="EVIDENCIA" dataDxfId="5"/>
    <tableColumn id="12" name="CARGO O ACTIVIDAD DE RESPONSABLE_x000a_" dataDxfId="4"/>
    <tableColumn id="13" name="PERIOCIDAD DE CONTROL" dataDxfId="3"/>
    <tableColumn id="6" name="RESIDUAL" dataDxfId="2">
      <calculatedColumnFormula>+#REF!</calculatedColumnFormula>
    </tableColumn>
    <tableColumn id="16" name="SOLIDEZ " dataDxfId="1"/>
    <tableColumn id="25" name="INDICADO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O173"/>
  <sheetViews>
    <sheetView topLeftCell="M6" zoomScale="55" zoomScaleNormal="55" zoomScalePageLayoutView="70" workbookViewId="0">
      <selection activeCell="S11" sqref="S11"/>
    </sheetView>
  </sheetViews>
  <sheetFormatPr baseColWidth="10" defaultColWidth="9.140625" defaultRowHeight="15" x14ac:dyDescent="0.25"/>
  <cols>
    <col min="1" max="1" width="15" style="38" customWidth="1"/>
    <col min="2" max="2" width="28.85546875" style="38" customWidth="1"/>
    <col min="3" max="3" width="29.140625" style="60" customWidth="1"/>
    <col min="4" max="4" width="43.85546875" style="38" customWidth="1"/>
    <col min="5" max="5" width="12.28515625" style="38" customWidth="1"/>
    <col min="6" max="6" width="16.7109375" style="38" customWidth="1"/>
    <col min="7" max="7" width="17.140625" style="38" customWidth="1"/>
    <col min="8" max="8" width="13.85546875" style="38" customWidth="1"/>
    <col min="9" max="10" width="12.28515625" style="38" customWidth="1"/>
    <col min="11" max="11" width="25.28515625" style="38" customWidth="1"/>
    <col min="12" max="12" width="28" style="38" customWidth="1"/>
    <col min="13" max="13" width="57.28515625" style="38" customWidth="1"/>
    <col min="14" max="16" width="23.85546875" style="38" customWidth="1"/>
    <col min="17" max="17" width="26.42578125" style="38" customWidth="1"/>
    <col min="18" max="18" width="95.5703125" style="88" customWidth="1"/>
    <col min="19" max="19" width="23.7109375" style="38" customWidth="1"/>
    <col min="20" max="22" width="34.42578125" style="38" customWidth="1"/>
    <col min="23" max="23" width="28.140625" style="38" customWidth="1"/>
    <col min="24" max="25" width="12.28515625" style="38" customWidth="1"/>
    <col min="26" max="26" width="41.42578125" style="38" customWidth="1"/>
    <col min="27" max="28" width="12.28515625" style="38" customWidth="1"/>
    <col min="29" max="29" width="35.28515625" style="38" customWidth="1"/>
    <col min="30" max="16384" width="9.140625" style="38"/>
  </cols>
  <sheetData>
    <row r="1" spans="1:41" ht="65.25" customHeight="1" thickBot="1" x14ac:dyDescent="0.25">
      <c r="A1" s="308"/>
      <c r="B1" s="309"/>
      <c r="C1" s="310"/>
      <c r="D1" s="319" t="s">
        <v>24</v>
      </c>
      <c r="E1" s="320"/>
      <c r="F1" s="320"/>
      <c r="G1" s="320"/>
      <c r="H1" s="320"/>
      <c r="I1" s="320"/>
      <c r="J1" s="320"/>
      <c r="K1" s="320"/>
      <c r="L1" s="320"/>
      <c r="M1" s="320"/>
      <c r="N1" s="320"/>
      <c r="O1" s="320"/>
      <c r="P1" s="320"/>
      <c r="Q1" s="321"/>
      <c r="R1" s="75"/>
      <c r="S1" s="37"/>
      <c r="T1" s="37"/>
      <c r="U1" s="37"/>
      <c r="V1" s="37"/>
      <c r="W1" s="37"/>
      <c r="X1" s="37"/>
      <c r="Y1" s="37"/>
      <c r="Z1" s="37"/>
      <c r="AA1" s="37"/>
      <c r="AB1" s="37"/>
      <c r="AC1" s="37"/>
      <c r="AD1" s="37"/>
      <c r="AE1" s="37"/>
      <c r="AF1" s="37"/>
      <c r="AG1" s="37"/>
      <c r="AH1" s="37"/>
      <c r="AI1" s="37"/>
      <c r="AJ1" s="37"/>
      <c r="AK1" s="37"/>
      <c r="AL1" s="37"/>
      <c r="AM1" s="37"/>
      <c r="AN1" s="37"/>
      <c r="AO1" s="37"/>
    </row>
    <row r="2" spans="1:41" ht="54.75" customHeight="1" thickBot="1" x14ac:dyDescent="0.25">
      <c r="A2" s="311"/>
      <c r="B2" s="312"/>
      <c r="C2" s="313"/>
      <c r="D2" s="319" t="s">
        <v>62</v>
      </c>
      <c r="E2" s="320"/>
      <c r="F2" s="320"/>
      <c r="G2" s="320"/>
      <c r="H2" s="320"/>
      <c r="I2" s="320"/>
      <c r="J2" s="320"/>
      <c r="K2" s="320"/>
      <c r="L2" s="320"/>
      <c r="M2" s="320"/>
      <c r="N2" s="320"/>
      <c r="O2" s="320"/>
      <c r="P2" s="321"/>
      <c r="Q2" s="113" t="s">
        <v>25</v>
      </c>
      <c r="R2" s="37"/>
      <c r="S2" s="37"/>
      <c r="T2" s="37"/>
      <c r="U2" s="37"/>
      <c r="V2" s="37"/>
      <c r="W2" s="37"/>
      <c r="X2" s="37"/>
      <c r="Y2" s="37"/>
      <c r="Z2" s="37"/>
      <c r="AA2" s="37"/>
      <c r="AB2" s="37"/>
      <c r="AC2" s="37"/>
      <c r="AD2" s="37"/>
      <c r="AE2" s="37"/>
      <c r="AF2" s="37"/>
      <c r="AG2" s="37"/>
      <c r="AH2" s="37"/>
      <c r="AI2" s="37"/>
      <c r="AJ2" s="37"/>
      <c r="AK2" s="37"/>
      <c r="AL2" s="37"/>
      <c r="AM2" s="37"/>
      <c r="AN2" s="37"/>
      <c r="AO2" s="37"/>
    </row>
    <row r="3" spans="1:41" thickBot="1" x14ac:dyDescent="0.25">
      <c r="A3" s="39"/>
      <c r="B3" s="40"/>
      <c r="C3" s="40"/>
      <c r="D3" s="40"/>
      <c r="E3" s="40"/>
      <c r="F3" s="40"/>
      <c r="G3" s="40"/>
      <c r="H3" s="40"/>
      <c r="I3" s="40"/>
      <c r="J3" s="41"/>
      <c r="K3" s="41"/>
      <c r="L3" s="40"/>
      <c r="M3" s="40"/>
      <c r="N3" s="40"/>
      <c r="O3" s="40"/>
      <c r="P3" s="40"/>
      <c r="Q3" s="37"/>
      <c r="R3" s="37"/>
      <c r="S3" s="37"/>
      <c r="T3" s="37"/>
      <c r="U3" s="37"/>
      <c r="V3" s="37"/>
      <c r="W3" s="37"/>
      <c r="X3" s="40"/>
      <c r="Y3" s="40"/>
      <c r="Z3" s="40"/>
      <c r="AA3" s="40"/>
      <c r="AB3" s="40"/>
      <c r="AC3" s="40"/>
      <c r="AD3" s="37"/>
      <c r="AE3" s="37"/>
      <c r="AF3" s="37"/>
      <c r="AG3" s="37"/>
      <c r="AH3" s="37"/>
      <c r="AI3" s="37"/>
      <c r="AJ3" s="37"/>
      <c r="AK3" s="37"/>
      <c r="AL3" s="37"/>
      <c r="AM3" s="37"/>
      <c r="AN3" s="37"/>
      <c r="AO3" s="37"/>
    </row>
    <row r="4" spans="1:41" ht="41.25" customHeight="1" thickBot="1" x14ac:dyDescent="0.25">
      <c r="A4" s="314" t="s">
        <v>26</v>
      </c>
      <c r="B4" s="315"/>
      <c r="C4" s="316" t="s">
        <v>27</v>
      </c>
      <c r="D4" s="317"/>
      <c r="E4" s="317"/>
      <c r="F4" s="317"/>
      <c r="G4" s="317"/>
      <c r="H4" s="317"/>
      <c r="I4" s="317"/>
      <c r="J4" s="317"/>
      <c r="K4" s="317"/>
      <c r="L4" s="317"/>
      <c r="M4" s="317"/>
      <c r="N4" s="317"/>
      <c r="O4" s="317"/>
      <c r="P4" s="318"/>
      <c r="Q4" s="114" t="s">
        <v>28</v>
      </c>
      <c r="R4" s="113"/>
      <c r="S4" s="37"/>
      <c r="T4" s="37"/>
      <c r="U4" s="37"/>
      <c r="V4" s="37"/>
      <c r="W4" s="37"/>
      <c r="X4" s="37"/>
      <c r="Y4" s="37"/>
      <c r="Z4" s="37"/>
      <c r="AA4" s="37"/>
      <c r="AB4" s="37"/>
      <c r="AC4" s="37"/>
      <c r="AD4" s="37"/>
      <c r="AE4" s="37"/>
      <c r="AF4" s="37"/>
      <c r="AG4" s="37"/>
      <c r="AH4" s="37"/>
      <c r="AI4" s="37"/>
      <c r="AJ4" s="37"/>
      <c r="AK4" s="37"/>
      <c r="AL4" s="37"/>
      <c r="AM4" s="37"/>
      <c r="AN4" s="37"/>
      <c r="AO4" s="37"/>
    </row>
    <row r="5" spans="1:41" x14ac:dyDescent="0.2">
      <c r="A5" s="314" t="s">
        <v>29</v>
      </c>
      <c r="B5" s="322"/>
      <c r="C5" s="323" t="s">
        <v>30</v>
      </c>
      <c r="D5" s="324"/>
      <c r="E5" s="324"/>
      <c r="F5" s="324"/>
      <c r="G5" s="324"/>
      <c r="H5" s="324"/>
      <c r="I5" s="324"/>
      <c r="J5" s="324"/>
      <c r="K5" s="324"/>
      <c r="L5" s="324"/>
      <c r="M5" s="324"/>
      <c r="N5" s="324"/>
      <c r="O5" s="324"/>
      <c r="P5" s="324"/>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ht="110.25" customHeight="1" x14ac:dyDescent="0.2">
      <c r="A6" s="325" t="s">
        <v>31</v>
      </c>
      <c r="B6" s="325"/>
      <c r="C6" s="326" t="s">
        <v>32</v>
      </c>
      <c r="D6" s="327"/>
      <c r="E6" s="327"/>
      <c r="F6" s="327"/>
      <c r="G6" s="327"/>
      <c r="H6" s="327"/>
      <c r="I6" s="327"/>
      <c r="J6" s="327"/>
      <c r="K6" s="327"/>
      <c r="L6" s="327"/>
      <c r="M6" s="327"/>
      <c r="N6" s="327"/>
      <c r="O6" s="327"/>
      <c r="P6" s="327"/>
      <c r="Q6" s="112" t="s">
        <v>33</v>
      </c>
      <c r="R6" s="115"/>
      <c r="S6" s="37"/>
      <c r="T6" s="37"/>
      <c r="U6" s="37"/>
      <c r="V6" s="37"/>
      <c r="W6" s="37"/>
      <c r="X6" s="37"/>
      <c r="Y6" s="37"/>
      <c r="Z6" s="37"/>
      <c r="AA6" s="37"/>
      <c r="AB6" s="37"/>
      <c r="AC6" s="37"/>
      <c r="AD6" s="37"/>
      <c r="AE6" s="37"/>
      <c r="AF6" s="37"/>
      <c r="AG6" s="37"/>
      <c r="AH6" s="37"/>
      <c r="AI6" s="37"/>
      <c r="AJ6" s="37"/>
      <c r="AK6" s="37"/>
      <c r="AL6" s="37"/>
      <c r="AM6" s="37"/>
      <c r="AN6" s="37"/>
      <c r="AO6" s="37"/>
    </row>
    <row r="7" spans="1:41" ht="25.5" customHeight="1" x14ac:dyDescent="0.25">
      <c r="A7" s="36"/>
      <c r="B7" s="36"/>
      <c r="C7" s="43"/>
      <c r="D7" s="43"/>
      <c r="E7" s="43"/>
      <c r="F7" s="43"/>
      <c r="G7" s="43"/>
      <c r="H7" s="43"/>
      <c r="I7" s="43"/>
      <c r="J7" s="44"/>
      <c r="K7" s="44"/>
      <c r="L7" s="43"/>
      <c r="M7" s="43"/>
      <c r="N7" s="43"/>
      <c r="O7" s="43"/>
      <c r="P7" s="43"/>
      <c r="Q7" s="332" t="s">
        <v>37</v>
      </c>
      <c r="R7" s="332"/>
      <c r="S7" s="332"/>
      <c r="T7" s="332"/>
      <c r="U7" s="332"/>
      <c r="V7" s="332"/>
      <c r="W7" s="332"/>
      <c r="X7" s="43"/>
      <c r="Y7" s="43"/>
      <c r="Z7" s="43"/>
      <c r="AA7" s="36"/>
      <c r="AB7" s="36"/>
      <c r="AC7" s="36"/>
      <c r="AD7" s="37"/>
      <c r="AE7" s="37"/>
      <c r="AF7" s="37"/>
      <c r="AG7" s="37"/>
      <c r="AH7" s="37"/>
      <c r="AI7" s="37"/>
      <c r="AJ7" s="37"/>
      <c r="AK7" s="37"/>
      <c r="AL7" s="37"/>
      <c r="AM7" s="37"/>
      <c r="AN7" s="37"/>
      <c r="AO7" s="37"/>
    </row>
    <row r="8" spans="1:41" ht="12.75" customHeight="1" x14ac:dyDescent="0.2">
      <c r="A8" s="328" t="s">
        <v>34</v>
      </c>
      <c r="B8" s="328"/>
      <c r="C8" s="328"/>
      <c r="D8" s="334" t="s">
        <v>35</v>
      </c>
      <c r="E8" s="335"/>
      <c r="F8" s="335"/>
      <c r="G8" s="335"/>
      <c r="H8" s="335"/>
      <c r="I8" s="335"/>
      <c r="J8" s="335"/>
      <c r="K8" s="335"/>
      <c r="L8" s="340"/>
      <c r="M8" s="328" t="s">
        <v>17</v>
      </c>
      <c r="N8" s="328"/>
      <c r="O8" s="328"/>
      <c r="P8" s="328"/>
      <c r="Q8" s="334" t="s">
        <v>454</v>
      </c>
      <c r="R8" s="335"/>
      <c r="S8" s="335"/>
      <c r="T8" s="334" t="s">
        <v>52</v>
      </c>
      <c r="U8" s="335"/>
      <c r="V8" s="335"/>
      <c r="W8" s="328" t="s">
        <v>82</v>
      </c>
      <c r="X8" s="328" t="s">
        <v>20</v>
      </c>
      <c r="Y8" s="328"/>
      <c r="Z8" s="328"/>
      <c r="AA8" s="328"/>
      <c r="AB8" s="328"/>
      <c r="AC8" s="328" t="s">
        <v>36</v>
      </c>
      <c r="AD8" s="37"/>
      <c r="AE8" s="37"/>
      <c r="AF8" s="37"/>
      <c r="AG8" s="37"/>
      <c r="AH8" s="37"/>
      <c r="AI8" s="37"/>
      <c r="AJ8" s="37"/>
      <c r="AK8" s="37"/>
      <c r="AL8" s="37"/>
    </row>
    <row r="9" spans="1:41" ht="14.25" customHeight="1" x14ac:dyDescent="0.2">
      <c r="A9" s="328"/>
      <c r="B9" s="328"/>
      <c r="C9" s="328"/>
      <c r="D9" s="336"/>
      <c r="E9" s="337"/>
      <c r="F9" s="337"/>
      <c r="G9" s="337"/>
      <c r="H9" s="337"/>
      <c r="I9" s="337"/>
      <c r="J9" s="337"/>
      <c r="K9" s="337"/>
      <c r="L9" s="341"/>
      <c r="M9" s="328"/>
      <c r="N9" s="328"/>
      <c r="O9" s="328"/>
      <c r="P9" s="328"/>
      <c r="Q9" s="336"/>
      <c r="R9" s="337"/>
      <c r="S9" s="337"/>
      <c r="T9" s="336"/>
      <c r="U9" s="337"/>
      <c r="V9" s="337"/>
      <c r="W9" s="328"/>
      <c r="X9" s="328"/>
      <c r="Y9" s="328"/>
      <c r="Z9" s="328"/>
      <c r="AA9" s="328"/>
      <c r="AB9" s="328"/>
      <c r="AC9" s="328"/>
      <c r="AD9" s="37"/>
      <c r="AE9" s="37"/>
      <c r="AF9" s="37"/>
      <c r="AG9" s="37"/>
      <c r="AH9" s="37"/>
      <c r="AI9" s="37"/>
      <c r="AJ9" s="37"/>
      <c r="AK9" s="37"/>
      <c r="AL9" s="37"/>
    </row>
    <row r="10" spans="1:41" ht="14.25" customHeight="1" x14ac:dyDescent="0.2">
      <c r="A10" s="328"/>
      <c r="B10" s="328"/>
      <c r="C10" s="328"/>
      <c r="D10" s="338"/>
      <c r="E10" s="339"/>
      <c r="F10" s="339"/>
      <c r="G10" s="339"/>
      <c r="H10" s="339"/>
      <c r="I10" s="339"/>
      <c r="J10" s="339"/>
      <c r="K10" s="339"/>
      <c r="L10" s="342"/>
      <c r="M10" s="328"/>
      <c r="N10" s="328"/>
      <c r="O10" s="328"/>
      <c r="P10" s="328"/>
      <c r="Q10" s="338"/>
      <c r="R10" s="339"/>
      <c r="S10" s="339"/>
      <c r="T10" s="338"/>
      <c r="U10" s="339"/>
      <c r="V10" s="339"/>
      <c r="W10" s="328"/>
      <c r="X10" s="328"/>
      <c r="Y10" s="328"/>
      <c r="Z10" s="328"/>
      <c r="AA10" s="328"/>
      <c r="AB10" s="328"/>
      <c r="AC10" s="328"/>
      <c r="AD10" s="37"/>
      <c r="AE10" s="37"/>
      <c r="AF10" s="37"/>
      <c r="AG10" s="37"/>
      <c r="AH10" s="37"/>
      <c r="AI10" s="37"/>
      <c r="AJ10" s="37"/>
      <c r="AK10" s="37"/>
      <c r="AL10" s="37"/>
    </row>
    <row r="11" spans="1:41" ht="159.75" customHeight="1" x14ac:dyDescent="0.2">
      <c r="A11" s="45" t="s">
        <v>38</v>
      </c>
      <c r="B11" s="45" t="s">
        <v>10</v>
      </c>
      <c r="C11" s="45" t="s">
        <v>39</v>
      </c>
      <c r="D11" s="45" t="s">
        <v>40</v>
      </c>
      <c r="E11" s="45" t="s">
        <v>41</v>
      </c>
      <c r="F11" s="45" t="s">
        <v>42</v>
      </c>
      <c r="G11" s="45" t="s">
        <v>43</v>
      </c>
      <c r="H11" s="45" t="s">
        <v>13</v>
      </c>
      <c r="I11" s="45" t="s">
        <v>12</v>
      </c>
      <c r="J11" s="45" t="s">
        <v>44</v>
      </c>
      <c r="K11" s="45" t="s">
        <v>15</v>
      </c>
      <c r="L11" s="45" t="s">
        <v>16</v>
      </c>
      <c r="M11" s="45" t="s">
        <v>45</v>
      </c>
      <c r="N11" s="45" t="s">
        <v>18</v>
      </c>
      <c r="O11" s="45" t="s">
        <v>46</v>
      </c>
      <c r="P11" s="45" t="s">
        <v>452</v>
      </c>
      <c r="Q11" s="47" t="s">
        <v>23</v>
      </c>
      <c r="R11" s="47" t="s">
        <v>451</v>
      </c>
      <c r="S11" s="47" t="s">
        <v>53</v>
      </c>
      <c r="T11" s="47" t="s">
        <v>23</v>
      </c>
      <c r="U11" s="47" t="s">
        <v>453</v>
      </c>
      <c r="V11" s="47" t="s">
        <v>53</v>
      </c>
      <c r="W11" s="47" t="s">
        <v>81</v>
      </c>
      <c r="X11" s="46" t="s">
        <v>47</v>
      </c>
      <c r="Y11" s="46" t="s">
        <v>48</v>
      </c>
      <c r="Z11" s="46" t="s">
        <v>49</v>
      </c>
      <c r="AA11" s="46" t="s">
        <v>50</v>
      </c>
      <c r="AB11" s="46" t="s">
        <v>20</v>
      </c>
      <c r="AC11" s="46" t="s">
        <v>51</v>
      </c>
      <c r="AD11" s="37"/>
      <c r="AE11" s="37"/>
      <c r="AF11" s="37"/>
      <c r="AG11" s="37"/>
      <c r="AH11" s="37"/>
      <c r="AI11" s="37"/>
      <c r="AJ11" s="37"/>
      <c r="AK11" s="37"/>
      <c r="AL11" s="37"/>
      <c r="AM11" s="37"/>
      <c r="AN11" s="37"/>
      <c r="AO11" s="37"/>
    </row>
    <row r="12" spans="1:41" ht="165.75" customHeight="1" x14ac:dyDescent="0.2">
      <c r="A12" s="62">
        <v>1</v>
      </c>
      <c r="B12" s="68" t="s">
        <v>83</v>
      </c>
      <c r="C12" s="68" t="s">
        <v>84</v>
      </c>
      <c r="D12" s="63" t="s">
        <v>85</v>
      </c>
      <c r="E12" s="50" t="s">
        <v>72</v>
      </c>
      <c r="F12" s="30"/>
      <c r="G12" s="30"/>
      <c r="H12" s="30"/>
      <c r="I12" s="30"/>
      <c r="J12" s="48">
        <v>0</v>
      </c>
      <c r="K12" s="48" t="e">
        <f>+LOOKUP(MATRIZ_RIESGOS[[#This Row],[Columna1]],'[2]VALORACIÓN PRO-IMP'!$G$38:$H$51,'[2]VALORACIÓN PRO-IMP'!$I$38:$I$51)</f>
        <v>#N/A</v>
      </c>
      <c r="L12" s="31"/>
      <c r="M12" s="6" t="s">
        <v>86</v>
      </c>
      <c r="N12" s="7" t="s">
        <v>87</v>
      </c>
      <c r="O12" s="8" t="s">
        <v>64</v>
      </c>
      <c r="P12" s="21" t="s">
        <v>88</v>
      </c>
      <c r="Q12" s="35"/>
      <c r="R12" s="76"/>
      <c r="S12" s="21"/>
      <c r="T12" s="35"/>
      <c r="U12" s="35"/>
      <c r="V12" s="35"/>
      <c r="W12" s="35"/>
      <c r="X12" s="51"/>
      <c r="Y12" s="51"/>
      <c r="Z12" s="51"/>
      <c r="AA12" s="51"/>
      <c r="AB12" s="30" t="e">
        <f>+INDEX('[3]Evaluación Controles'!$AM$10:$AM$40,MATCH('[2]Evaluación Controles'!Z10,MATRIZ_RIESGOS[ID_Riesgo],0))</f>
        <v>#N/A</v>
      </c>
      <c r="AC12" s="32" t="e">
        <f>IF(#REF!="Fuerte","NO REQUIERE  FORTALECER EL CONTROL",IF(#REF!="Moderado","REQUIERE FORTALECER EL CONTROL",IF(#REF!="Debil","REQUIERE FORTALECER EL CONTROL"," ")))</f>
        <v>#REF!</v>
      </c>
      <c r="AD12" s="52"/>
      <c r="AE12" s="52"/>
      <c r="AF12" s="52"/>
      <c r="AG12" s="52"/>
      <c r="AH12" s="52"/>
      <c r="AI12" s="52"/>
      <c r="AJ12" s="52"/>
      <c r="AK12" s="52"/>
      <c r="AL12" s="52"/>
      <c r="AM12" s="52"/>
      <c r="AN12" s="52"/>
      <c r="AO12" s="52"/>
    </row>
    <row r="13" spans="1:41" ht="165.75" customHeight="1" x14ac:dyDescent="0.2">
      <c r="A13" s="62">
        <v>2</v>
      </c>
      <c r="B13" s="68" t="s">
        <v>83</v>
      </c>
      <c r="C13" s="68" t="s">
        <v>89</v>
      </c>
      <c r="D13" s="63" t="s">
        <v>90</v>
      </c>
      <c r="E13" s="50" t="s">
        <v>75</v>
      </c>
      <c r="F13" s="53"/>
      <c r="G13" s="30"/>
      <c r="H13" s="30"/>
      <c r="I13" s="30"/>
      <c r="J13" s="48">
        <f>+MATRIZ_RIESGOS[[#This Row],[IMPACTO]]*MATRIZ_RIESGOS[[#This Row],[PROBABILIDAD]]</f>
        <v>0</v>
      </c>
      <c r="K13" s="48" t="e">
        <f>+LOOKUP(MATRIZ_RIESGOS[[#This Row],[Columna1]],'[2]VALORACIÓN PRO-IMP'!$G$38:$H$51,'[2]VALORACIÓN PRO-IMP'!$I$38:$I$51)</f>
        <v>#N/A</v>
      </c>
      <c r="L13" s="31"/>
      <c r="M13" s="6" t="s">
        <v>91</v>
      </c>
      <c r="N13" s="7" t="s">
        <v>92</v>
      </c>
      <c r="O13" s="8" t="s">
        <v>64</v>
      </c>
      <c r="P13" s="24" t="s">
        <v>93</v>
      </c>
      <c r="Q13" s="54"/>
      <c r="R13" s="77"/>
      <c r="S13" s="24"/>
      <c r="T13" s="54"/>
      <c r="U13" s="54"/>
      <c r="V13" s="54"/>
      <c r="W13" s="54"/>
      <c r="X13" s="51"/>
      <c r="Y13" s="51"/>
      <c r="Z13" s="51"/>
      <c r="AA13" s="51"/>
      <c r="AB13" s="30" t="e">
        <f>+INDEX('[2]Evaluación Controles'!$AM$10:$AM$40,MATCH('[2]Evaluación Controles'!Z11,MATRIZ_RIESGOS[ID_Riesgo],0))</f>
        <v>#N/A</v>
      </c>
      <c r="AC13" s="32" t="e">
        <f>IF(#REF!="Fuerte","NO REQUIERE  FORTALECER EL CONTROL",IF(#REF!="Moderado","REQUIERE FORTALECER EL CONTROL",IF(#REF!="Debil","REQUIERE FORTALECER EL CONTROL"," ")))</f>
        <v>#REF!</v>
      </c>
      <c r="AD13" s="52"/>
      <c r="AE13" s="52"/>
      <c r="AF13" s="52"/>
      <c r="AG13" s="52"/>
      <c r="AH13" s="52"/>
      <c r="AI13" s="52"/>
      <c r="AJ13" s="52"/>
      <c r="AK13" s="52"/>
      <c r="AL13" s="52"/>
      <c r="AM13" s="52"/>
      <c r="AN13" s="52"/>
      <c r="AO13" s="52"/>
    </row>
    <row r="14" spans="1:41" ht="165.75" customHeight="1" x14ac:dyDescent="0.2">
      <c r="A14" s="62">
        <f>1+A13</f>
        <v>3</v>
      </c>
      <c r="B14" s="68" t="s">
        <v>94</v>
      </c>
      <c r="C14" s="68" t="s">
        <v>95</v>
      </c>
      <c r="D14" s="64" t="s">
        <v>96</v>
      </c>
      <c r="E14" s="50" t="s">
        <v>72</v>
      </c>
      <c r="F14" s="30"/>
      <c r="G14" s="30"/>
      <c r="H14" s="30"/>
      <c r="I14" s="30"/>
      <c r="J14" s="48">
        <f>+MATRIZ_RIESGOS[[#This Row],[IMPACTO]]*MATRIZ_RIESGOS[[#This Row],[PROBABILIDAD]]</f>
        <v>0</v>
      </c>
      <c r="K14" s="48" t="e">
        <f>+LOOKUP(MATRIZ_RIESGOS[[#This Row],[Columna1]],'[2]VALORACIÓN PRO-IMP'!$G$38:$H$51,'[2]VALORACIÓN PRO-IMP'!$I$38:$I$51)</f>
        <v>#N/A</v>
      </c>
      <c r="L14" s="31"/>
      <c r="M14" s="6" t="s">
        <v>97</v>
      </c>
      <c r="N14" s="7" t="s">
        <v>98</v>
      </c>
      <c r="O14" s="8" t="s">
        <v>99</v>
      </c>
      <c r="P14" s="21" t="s">
        <v>100</v>
      </c>
      <c r="Q14" s="35"/>
      <c r="R14" s="76"/>
      <c r="S14" s="21"/>
      <c r="T14" s="35"/>
      <c r="U14" s="35"/>
      <c r="V14" s="35"/>
      <c r="W14" s="35"/>
      <c r="X14" s="51"/>
      <c r="Y14" s="51"/>
      <c r="Z14" s="51"/>
      <c r="AA14" s="51"/>
      <c r="AB14" s="30" t="e">
        <f>+INDEX('[2]Evaluación Controles'!$AM$10:$AM$40,MATCH('[2]Evaluación Controles'!Z12,MATRIZ_RIESGOS[ID_Riesgo],0))</f>
        <v>#N/A</v>
      </c>
      <c r="AC14" s="32" t="e">
        <f>IF(#REF!="Fuerte","NO REQUIERE  FORTALECER EL CONTROL",IF(#REF!="Moderado","REQUIERE FORTALECER EL CONTROL",IF(#REF!="Debil","REQUIERE FORTALECER EL CONTROL"," ")))</f>
        <v>#REF!</v>
      </c>
      <c r="AD14" s="52"/>
      <c r="AE14" s="52"/>
      <c r="AF14" s="52"/>
      <c r="AG14" s="52"/>
      <c r="AH14" s="52"/>
      <c r="AI14" s="52"/>
      <c r="AJ14" s="52"/>
      <c r="AK14" s="52"/>
      <c r="AL14" s="52"/>
      <c r="AM14" s="52"/>
      <c r="AN14" s="52"/>
      <c r="AO14" s="52"/>
    </row>
    <row r="15" spans="1:41" ht="165.75" customHeight="1" x14ac:dyDescent="0.2">
      <c r="A15" s="62">
        <f t="shared" ref="A15:A78" si="0">1+A14</f>
        <v>4</v>
      </c>
      <c r="B15" s="68" t="s">
        <v>94</v>
      </c>
      <c r="C15" s="68" t="s">
        <v>95</v>
      </c>
      <c r="D15" s="63" t="s">
        <v>101</v>
      </c>
      <c r="E15" s="50" t="s">
        <v>72</v>
      </c>
      <c r="F15" s="30"/>
      <c r="G15" s="30"/>
      <c r="H15" s="30"/>
      <c r="I15" s="30"/>
      <c r="J15" s="48">
        <f>+MATRIZ_RIESGOS[[#This Row],[IMPACTO]]*MATRIZ_RIESGOS[[#This Row],[PROBABILIDAD]]</f>
        <v>0</v>
      </c>
      <c r="K15" s="48" t="e">
        <f>+LOOKUP(MATRIZ_RIESGOS[[#This Row],[Columna1]],'[2]VALORACIÓN PRO-IMP'!$G$38:$H$51,'[2]VALORACIÓN PRO-IMP'!$I$38:$I$51)</f>
        <v>#N/A</v>
      </c>
      <c r="L15" s="31"/>
      <c r="M15" s="6" t="s">
        <v>102</v>
      </c>
      <c r="N15" s="7" t="s">
        <v>103</v>
      </c>
      <c r="O15" s="8" t="s">
        <v>99</v>
      </c>
      <c r="P15" s="24" t="s">
        <v>104</v>
      </c>
      <c r="Q15" s="54"/>
      <c r="R15" s="77"/>
      <c r="S15" s="24"/>
      <c r="T15" s="54"/>
      <c r="U15" s="54"/>
      <c r="V15" s="54"/>
      <c r="W15" s="54"/>
      <c r="X15" s="51"/>
      <c r="Y15" s="51"/>
      <c r="Z15" s="51"/>
      <c r="AA15" s="51"/>
      <c r="AB15" s="30" t="e">
        <f>+INDEX('[2]Evaluación Controles'!$AM$10:$AM$40,MATCH('[2]Evaluación Controles'!Z13,MATRIZ_RIESGOS[ID_Riesgo],0))</f>
        <v>#N/A</v>
      </c>
      <c r="AC15" s="32" t="e">
        <f>IF(#REF!="Fuerte","NO REQUIERE  FORTALECER EL CONTROL",IF(#REF!="Moderado","REQUIERE FORTALECER EL CONTROL",IF(#REF!="Debil","REQUIERE FORTALECER EL CONTROL"," ")))</f>
        <v>#REF!</v>
      </c>
      <c r="AD15" s="52"/>
      <c r="AE15" s="52"/>
      <c r="AF15" s="52"/>
      <c r="AG15" s="52"/>
      <c r="AH15" s="52"/>
      <c r="AI15" s="52"/>
      <c r="AJ15" s="52"/>
      <c r="AK15" s="52"/>
      <c r="AL15" s="52"/>
      <c r="AM15" s="52"/>
      <c r="AN15" s="52"/>
      <c r="AO15" s="52"/>
    </row>
    <row r="16" spans="1:41" ht="165.75" customHeight="1" x14ac:dyDescent="0.2">
      <c r="A16" s="62">
        <f t="shared" si="0"/>
        <v>5</v>
      </c>
      <c r="B16" s="68" t="s">
        <v>94</v>
      </c>
      <c r="C16" s="68" t="s">
        <v>95</v>
      </c>
      <c r="D16" s="63" t="s">
        <v>105</v>
      </c>
      <c r="E16" s="50" t="s">
        <v>72</v>
      </c>
      <c r="F16" s="30"/>
      <c r="G16" s="30"/>
      <c r="H16" s="30"/>
      <c r="I16" s="30"/>
      <c r="J16" s="48">
        <f>+MATRIZ_RIESGOS[[#This Row],[IMPACTO]]*MATRIZ_RIESGOS[[#This Row],[PROBABILIDAD]]</f>
        <v>0</v>
      </c>
      <c r="K16" s="48" t="e">
        <f>+LOOKUP(MATRIZ_RIESGOS[[#This Row],[Columna1]],'[2]VALORACIÓN PRO-IMP'!$G$38:$H$51,'[2]VALORACIÓN PRO-IMP'!$I$38:$I$51)</f>
        <v>#N/A</v>
      </c>
      <c r="L16" s="31"/>
      <c r="M16" s="6" t="s">
        <v>106</v>
      </c>
      <c r="N16" s="7" t="s">
        <v>107</v>
      </c>
      <c r="O16" s="8" t="s">
        <v>99</v>
      </c>
      <c r="P16" s="20" t="s">
        <v>108</v>
      </c>
      <c r="Q16" s="35"/>
      <c r="R16" s="76"/>
      <c r="S16" s="20"/>
      <c r="T16" s="35"/>
      <c r="U16" s="35"/>
      <c r="V16" s="35"/>
      <c r="W16" s="35"/>
      <c r="X16" s="51"/>
      <c r="Y16" s="51"/>
      <c r="Z16" s="51"/>
      <c r="AA16" s="51"/>
      <c r="AB16" s="30" t="e">
        <f>+INDEX('[2]Evaluación Controles'!$AM$10:$AM$40,MATCH('[2]Evaluación Controles'!Z14,MATRIZ_RIESGOS[ID_Riesgo],0))</f>
        <v>#N/A</v>
      </c>
      <c r="AC16" s="32" t="e">
        <f>IF(#REF!="Fuerte","NO REQUIERE  FORTALECER EL CONTROL",IF(#REF!="Moderado","REQUIERE FORTALECER EL CONTROL",IF(#REF!="Debil","REQUIERE FORTALECER EL CONTROL"," ")))</f>
        <v>#REF!</v>
      </c>
      <c r="AD16" s="52"/>
      <c r="AE16" s="52"/>
      <c r="AF16" s="52"/>
      <c r="AG16" s="52"/>
      <c r="AH16" s="52"/>
      <c r="AI16" s="52"/>
      <c r="AJ16" s="52"/>
      <c r="AK16" s="52"/>
      <c r="AL16" s="52"/>
      <c r="AM16" s="52"/>
      <c r="AN16" s="52"/>
      <c r="AO16" s="52"/>
    </row>
    <row r="17" spans="1:41" ht="165.75" customHeight="1" x14ac:dyDescent="0.2">
      <c r="A17" s="62">
        <f t="shared" si="0"/>
        <v>6</v>
      </c>
      <c r="B17" s="68" t="s">
        <v>94</v>
      </c>
      <c r="C17" s="68" t="s">
        <v>95</v>
      </c>
      <c r="D17" s="65" t="s">
        <v>109</v>
      </c>
      <c r="E17" s="50" t="s">
        <v>67</v>
      </c>
      <c r="F17" s="30"/>
      <c r="G17" s="30"/>
      <c r="H17" s="30"/>
      <c r="I17" s="30"/>
      <c r="J17" s="48">
        <f>+MATRIZ_RIESGOS[[#This Row],[IMPACTO]]*MATRIZ_RIESGOS[[#This Row],[PROBABILIDAD]]</f>
        <v>0</v>
      </c>
      <c r="K17" s="48" t="e">
        <f>+LOOKUP(MATRIZ_RIESGOS[[#This Row],[Columna1]],'[2]VALORACIÓN PRO-IMP'!$G$38:$H$51,'[2]VALORACIÓN PRO-IMP'!$I$38:$I$51)</f>
        <v>#N/A</v>
      </c>
      <c r="L17" s="31"/>
      <c r="M17" s="6" t="s">
        <v>110</v>
      </c>
      <c r="N17" s="7" t="s">
        <v>111</v>
      </c>
      <c r="O17" s="8" t="s">
        <v>99</v>
      </c>
      <c r="P17" s="24" t="s">
        <v>108</v>
      </c>
      <c r="Q17" s="54"/>
      <c r="R17" s="77"/>
      <c r="S17" s="24"/>
      <c r="T17" s="54"/>
      <c r="U17" s="54"/>
      <c r="V17" s="54"/>
      <c r="W17" s="54"/>
      <c r="X17" s="51"/>
      <c r="Y17" s="51"/>
      <c r="Z17" s="51"/>
      <c r="AA17" s="51"/>
      <c r="AB17" s="30" t="e">
        <f>+INDEX('[2]Evaluación Controles'!$AM$10:$AM$40,MATCH('[2]Evaluación Controles'!Z15,MATRIZ_RIESGOS[ID_Riesgo],0))</f>
        <v>#N/A</v>
      </c>
      <c r="AC17" s="32" t="e">
        <f>IF(#REF!="Fuerte","NO REQUIERE  FORTALECER EL CONTROL",IF(#REF!="Moderado","REQUIERE FORTALECER EL CONTROL",IF(#REF!="Debil","REQUIERE FORTALECER EL CONTROL"," ")))</f>
        <v>#REF!</v>
      </c>
      <c r="AD17" s="52"/>
      <c r="AE17" s="52"/>
      <c r="AF17" s="52"/>
      <c r="AG17" s="52"/>
      <c r="AH17" s="52"/>
      <c r="AI17" s="52"/>
      <c r="AJ17" s="52"/>
      <c r="AK17" s="52"/>
      <c r="AL17" s="52"/>
      <c r="AM17" s="52"/>
      <c r="AN17" s="52"/>
      <c r="AO17" s="52"/>
    </row>
    <row r="18" spans="1:41" ht="165.75" customHeight="1" x14ac:dyDescent="0.2">
      <c r="A18" s="62">
        <f t="shared" si="0"/>
        <v>7</v>
      </c>
      <c r="B18" s="68" t="s">
        <v>94</v>
      </c>
      <c r="C18" s="68" t="s">
        <v>95</v>
      </c>
      <c r="D18" s="63" t="s">
        <v>112</v>
      </c>
      <c r="E18" s="50" t="s">
        <v>77</v>
      </c>
      <c r="F18" s="30"/>
      <c r="G18" s="30"/>
      <c r="H18" s="30"/>
      <c r="I18" s="30"/>
      <c r="J18" s="48">
        <f>+MATRIZ_RIESGOS[[#This Row],[IMPACTO]]*MATRIZ_RIESGOS[[#This Row],[PROBABILIDAD]]</f>
        <v>0</v>
      </c>
      <c r="K18" s="55" t="e">
        <f>+LOOKUP(MATRIZ_RIESGOS[[#This Row],[Columna1]],'[2]VALORACIÓN PRO-IMP'!$G$38:$H$51,'[2]VALORACIÓN PRO-IMP'!$I$38:$I$51)</f>
        <v>#N/A</v>
      </c>
      <c r="L18" s="31"/>
      <c r="M18" s="6" t="s">
        <v>113</v>
      </c>
      <c r="N18" s="7" t="s">
        <v>114</v>
      </c>
      <c r="O18" s="10" t="s">
        <v>99</v>
      </c>
      <c r="P18" s="21" t="s">
        <v>115</v>
      </c>
      <c r="Q18" s="35"/>
      <c r="R18" s="76"/>
      <c r="S18" s="21"/>
      <c r="T18" s="35"/>
      <c r="U18" s="35"/>
      <c r="V18" s="35"/>
      <c r="W18" s="35"/>
      <c r="X18" s="51"/>
      <c r="Y18" s="51"/>
      <c r="Z18" s="51"/>
      <c r="AA18" s="51"/>
      <c r="AB18" s="30" t="e">
        <f>+INDEX('[2]Evaluación Controles'!$AM$10:$AM$40,MATCH('[2]Evaluación Controles'!Z16,MATRIZ_RIESGOS[ID_Riesgo],0))</f>
        <v>#N/A</v>
      </c>
      <c r="AC18" s="56" t="e">
        <f>IF(#REF!="Fuerte","NO REQUIERE  FORTALECER EL CONTROL",IF(#REF!="Moderado","REQUIERE FORTALECER EL CONTROL",IF(#REF!="Debil","REQUIERE FORTALECER EL CONTROL"," ")))</f>
        <v>#REF!</v>
      </c>
      <c r="AD18" s="37"/>
      <c r="AE18" s="37"/>
      <c r="AF18" s="37"/>
      <c r="AG18" s="37"/>
      <c r="AH18" s="37"/>
      <c r="AI18" s="37"/>
      <c r="AJ18" s="37"/>
      <c r="AK18" s="37"/>
      <c r="AL18" s="37"/>
      <c r="AM18" s="37"/>
      <c r="AN18" s="37"/>
      <c r="AO18" s="37"/>
    </row>
    <row r="19" spans="1:41" ht="165.75" customHeight="1" x14ac:dyDescent="0.2">
      <c r="A19" s="62">
        <f t="shared" si="0"/>
        <v>8</v>
      </c>
      <c r="B19" s="68" t="s">
        <v>94</v>
      </c>
      <c r="C19" s="68" t="s">
        <v>95</v>
      </c>
      <c r="D19" s="63" t="s">
        <v>116</v>
      </c>
      <c r="E19" s="50" t="s">
        <v>77</v>
      </c>
      <c r="F19" s="30"/>
      <c r="G19" s="30"/>
      <c r="H19" s="30"/>
      <c r="I19" s="30"/>
      <c r="J19" s="48">
        <f>+MATRIZ_RIESGOS[[#This Row],[IMPACTO]]*MATRIZ_RIESGOS[[#This Row],[PROBABILIDAD]]</f>
        <v>0</v>
      </c>
      <c r="K19" s="55" t="e">
        <f>+LOOKUP(MATRIZ_RIESGOS[[#This Row],[Columna1]],'[2]VALORACIÓN PRO-IMP'!$G$38:$H$51,'[2]VALORACIÓN PRO-IMP'!$I$38:$I$51)</f>
        <v>#N/A</v>
      </c>
      <c r="L19" s="31"/>
      <c r="M19" s="6" t="s">
        <v>117</v>
      </c>
      <c r="N19" s="7" t="s">
        <v>118</v>
      </c>
      <c r="O19" s="10" t="s">
        <v>99</v>
      </c>
      <c r="P19" s="24" t="s">
        <v>119</v>
      </c>
      <c r="Q19" s="54"/>
      <c r="R19" s="77"/>
      <c r="S19" s="24"/>
      <c r="T19" s="54"/>
      <c r="U19" s="54"/>
      <c r="V19" s="54"/>
      <c r="W19" s="54"/>
      <c r="X19" s="51"/>
      <c r="Y19" s="51"/>
      <c r="Z19" s="51"/>
      <c r="AA19" s="51"/>
      <c r="AB19" s="30" t="e">
        <f>+INDEX('[2]Evaluación Controles'!$AM$10:$AM$40,MATCH('[2]Evaluación Controles'!Z17,MATRIZ_RIESGOS[ID_Riesgo],0))</f>
        <v>#N/A</v>
      </c>
      <c r="AC19" s="56" t="e">
        <f>IF(#REF!="Fuerte","NO REQUIERE  FORTALECER EL CONTROL",IF(#REF!="Moderado","REQUIERE FORTALECER EL CONTROL",IF(#REF!="Debil","REQUIERE FORTALECER EL CONTROL"," ")))</f>
        <v>#REF!</v>
      </c>
      <c r="AD19" s="37"/>
      <c r="AE19" s="37"/>
      <c r="AF19" s="37"/>
      <c r="AG19" s="37"/>
      <c r="AH19" s="37"/>
      <c r="AI19" s="37"/>
      <c r="AJ19" s="37"/>
      <c r="AK19" s="37"/>
      <c r="AL19" s="37"/>
      <c r="AM19" s="37"/>
      <c r="AN19" s="37"/>
      <c r="AO19" s="37"/>
    </row>
    <row r="20" spans="1:41" ht="165.75" customHeight="1" x14ac:dyDescent="0.2">
      <c r="A20" s="62">
        <f t="shared" si="0"/>
        <v>9</v>
      </c>
      <c r="B20" s="68" t="s">
        <v>94</v>
      </c>
      <c r="C20" s="68" t="s">
        <v>95</v>
      </c>
      <c r="D20" s="63" t="s">
        <v>120</v>
      </c>
      <c r="E20" s="50" t="s">
        <v>77</v>
      </c>
      <c r="F20" s="30"/>
      <c r="G20" s="30"/>
      <c r="H20" s="30"/>
      <c r="I20" s="30"/>
      <c r="J20" s="48">
        <f>+MATRIZ_RIESGOS[[#This Row],[IMPACTO]]*MATRIZ_RIESGOS[[#This Row],[PROBABILIDAD]]</f>
        <v>0</v>
      </c>
      <c r="K20" s="55" t="e">
        <f>+LOOKUP(MATRIZ_RIESGOS[[#This Row],[Columna1]],'[2]VALORACIÓN PRO-IMP'!$G$38:$H$51,'[2]VALORACIÓN PRO-IMP'!$I$38:$I$51)</f>
        <v>#N/A</v>
      </c>
      <c r="L20" s="31"/>
      <c r="M20" s="6" t="s">
        <v>121</v>
      </c>
      <c r="N20" s="7" t="s">
        <v>122</v>
      </c>
      <c r="O20" s="10" t="s">
        <v>99</v>
      </c>
      <c r="P20" s="21" t="s">
        <v>108</v>
      </c>
      <c r="Q20" s="35"/>
      <c r="R20" s="76"/>
      <c r="S20" s="21"/>
      <c r="T20" s="35"/>
      <c r="U20" s="35"/>
      <c r="V20" s="35"/>
      <c r="W20" s="35"/>
      <c r="X20" s="51"/>
      <c r="Y20" s="51"/>
      <c r="Z20" s="51"/>
      <c r="AA20" s="51"/>
      <c r="AB20" s="30" t="e">
        <f>+INDEX('[2]Evaluación Controles'!$AM$10:$AM$40,MATCH('[2]Evaluación Controles'!Z18,MATRIZ_RIESGOS[ID_Riesgo],0))</f>
        <v>#N/A</v>
      </c>
      <c r="AC20" s="56" t="e">
        <f>IF(#REF!="Fuerte","NO REQUIERE  FORTALECER EL CONTROL",IF(#REF!="Moderado","REQUIERE FORTALECER EL CONTROL",IF(#REF!="Debil","REQUIERE FORTALECER EL CONTROL"," ")))</f>
        <v>#REF!</v>
      </c>
      <c r="AD20" s="37"/>
      <c r="AE20" s="37"/>
      <c r="AF20" s="37"/>
      <c r="AG20" s="37"/>
      <c r="AH20" s="37"/>
      <c r="AI20" s="37"/>
      <c r="AJ20" s="37"/>
      <c r="AK20" s="37"/>
      <c r="AL20" s="37"/>
      <c r="AM20" s="37"/>
      <c r="AN20" s="37"/>
      <c r="AO20" s="37"/>
    </row>
    <row r="21" spans="1:41" ht="165.75" customHeight="1" x14ac:dyDescent="0.2">
      <c r="A21" s="62">
        <f t="shared" si="0"/>
        <v>10</v>
      </c>
      <c r="B21" s="68" t="s">
        <v>94</v>
      </c>
      <c r="C21" s="68" t="s">
        <v>95</v>
      </c>
      <c r="D21" s="63" t="s">
        <v>123</v>
      </c>
      <c r="E21" s="50" t="s">
        <v>72</v>
      </c>
      <c r="F21" s="30"/>
      <c r="G21" s="30"/>
      <c r="H21" s="30"/>
      <c r="I21" s="30"/>
      <c r="J21" s="48">
        <f>+MATRIZ_RIESGOS[[#This Row],[IMPACTO]]*MATRIZ_RIESGOS[[#This Row],[PROBABILIDAD]]</f>
        <v>0</v>
      </c>
      <c r="K21" s="55" t="e">
        <f>+LOOKUP(MATRIZ_RIESGOS[[#This Row],[Columna1]],'[2]VALORACIÓN PRO-IMP'!$G$38:$H$51,'[2]VALORACIÓN PRO-IMP'!$I$38:$I$51)</f>
        <v>#N/A</v>
      </c>
      <c r="L21" s="31"/>
      <c r="M21" s="6" t="s">
        <v>124</v>
      </c>
      <c r="N21" s="7" t="s">
        <v>125</v>
      </c>
      <c r="O21" s="10" t="s">
        <v>99</v>
      </c>
      <c r="P21" s="24" t="s">
        <v>126</v>
      </c>
      <c r="Q21" s="54"/>
      <c r="R21" s="77"/>
      <c r="S21" s="24"/>
      <c r="T21" s="54"/>
      <c r="U21" s="54"/>
      <c r="V21" s="54"/>
      <c r="W21" s="54"/>
      <c r="X21" s="51"/>
      <c r="Y21" s="51"/>
      <c r="Z21" s="51"/>
      <c r="AA21" s="51"/>
      <c r="AB21" s="30" t="e">
        <f>+INDEX('[2]Evaluación Controles'!$AM$10:$AM$40,MATCH('[2]Evaluación Controles'!Z19,MATRIZ_RIESGOS[ID_Riesgo],0))</f>
        <v>#N/A</v>
      </c>
      <c r="AC21" s="56" t="e">
        <f>IF(#REF!="Fuerte","NO REQUIERE  FORTALECER EL CONTROL",IF(#REF!="Moderado","REQUIERE FORTALECER EL CONTROL",IF(#REF!="Debil","REQUIERE FORTALECER EL CONTROL"," ")))</f>
        <v>#REF!</v>
      </c>
      <c r="AD21" s="37"/>
      <c r="AE21" s="37"/>
      <c r="AF21" s="37"/>
      <c r="AG21" s="37"/>
      <c r="AH21" s="37"/>
      <c r="AI21" s="37"/>
      <c r="AJ21" s="37"/>
      <c r="AK21" s="37"/>
      <c r="AL21" s="37"/>
      <c r="AM21" s="37"/>
      <c r="AN21" s="37"/>
      <c r="AO21" s="37"/>
    </row>
    <row r="22" spans="1:41" ht="165.75" customHeight="1" x14ac:dyDescent="0.2">
      <c r="A22" s="62">
        <f t="shared" si="0"/>
        <v>11</v>
      </c>
      <c r="B22" s="68" t="s">
        <v>127</v>
      </c>
      <c r="C22" s="68" t="s">
        <v>128</v>
      </c>
      <c r="D22" s="63" t="s">
        <v>129</v>
      </c>
      <c r="E22" s="50" t="s">
        <v>75</v>
      </c>
      <c r="F22" s="30"/>
      <c r="G22" s="30"/>
      <c r="H22" s="30"/>
      <c r="I22" s="30"/>
      <c r="J22" s="48">
        <f>+MATRIZ_RIESGOS[[#This Row],[IMPACTO]]*MATRIZ_RIESGOS[[#This Row],[PROBABILIDAD]]</f>
        <v>0</v>
      </c>
      <c r="K22" s="55" t="e">
        <f>+LOOKUP(MATRIZ_RIESGOS[[#This Row],[Columna1]],'[2]VALORACIÓN PRO-IMP'!$G$38:$H$51,'[2]VALORACIÓN PRO-IMP'!$I$38:$I$51)</f>
        <v>#N/A</v>
      </c>
      <c r="L22" s="31"/>
      <c r="M22" s="6" t="s">
        <v>130</v>
      </c>
      <c r="N22" s="7" t="s">
        <v>131</v>
      </c>
      <c r="O22" s="8" t="s">
        <v>132</v>
      </c>
      <c r="P22" s="20" t="s">
        <v>133</v>
      </c>
      <c r="Q22" s="35"/>
      <c r="R22" s="76"/>
      <c r="S22" s="20"/>
      <c r="T22" s="35"/>
      <c r="U22" s="35"/>
      <c r="V22" s="35"/>
      <c r="W22" s="35"/>
      <c r="X22" s="51"/>
      <c r="Y22" s="51"/>
      <c r="Z22" s="51"/>
      <c r="AA22" s="51"/>
      <c r="AB22" s="30" t="e">
        <f>+INDEX('[2]Evaluación Controles'!$AM$10:$AM$40,MATCH('[2]Evaluación Controles'!Z20,MATRIZ_RIESGOS[ID_Riesgo],0))</f>
        <v>#N/A</v>
      </c>
      <c r="AC22" s="56" t="e">
        <f>IF(#REF!="Fuerte","NO REQUIERE  FORTALECER EL CONTROL",IF(#REF!="Moderado","REQUIERE FORTALECER EL CONTROL",IF(#REF!="Debil","REQUIERE FORTALECER EL CONTROL"," ")))</f>
        <v>#REF!</v>
      </c>
      <c r="AD22" s="37"/>
      <c r="AE22" s="37"/>
      <c r="AF22" s="37"/>
      <c r="AG22" s="37"/>
      <c r="AH22" s="37"/>
      <c r="AI22" s="37"/>
      <c r="AJ22" s="37"/>
      <c r="AK22" s="37"/>
      <c r="AL22" s="37"/>
      <c r="AM22" s="37"/>
      <c r="AN22" s="37"/>
      <c r="AO22" s="37"/>
    </row>
    <row r="23" spans="1:41" ht="165.75" customHeight="1" x14ac:dyDescent="0.2">
      <c r="A23" s="62">
        <f t="shared" si="0"/>
        <v>12</v>
      </c>
      <c r="B23" s="68" t="s">
        <v>127</v>
      </c>
      <c r="C23" s="69" t="s">
        <v>134</v>
      </c>
      <c r="D23" s="63" t="s">
        <v>448</v>
      </c>
      <c r="E23" s="50" t="s">
        <v>67</v>
      </c>
      <c r="F23" s="30"/>
      <c r="G23" s="30"/>
      <c r="H23" s="30"/>
      <c r="I23" s="30"/>
      <c r="J23" s="48">
        <f>+MATRIZ_RIESGOS[[#This Row],[IMPACTO]]*MATRIZ_RIESGOS[[#This Row],[PROBABILIDAD]]</f>
        <v>0</v>
      </c>
      <c r="K23" s="55" t="e">
        <f>+LOOKUP(MATRIZ_RIESGOS[[#This Row],[Columna1]],'[2]VALORACIÓN PRO-IMP'!$G$38:$H$51,'[2]VALORACIÓN PRO-IMP'!$I$38:$I$51)</f>
        <v>#N/A</v>
      </c>
      <c r="L23" s="31"/>
      <c r="M23" s="6" t="s">
        <v>135</v>
      </c>
      <c r="N23" s="7" t="s">
        <v>136</v>
      </c>
      <c r="O23" s="8" t="s">
        <v>137</v>
      </c>
      <c r="P23" s="24" t="s">
        <v>138</v>
      </c>
      <c r="Q23" s="54"/>
      <c r="R23" s="77"/>
      <c r="S23" s="24"/>
      <c r="T23" s="54"/>
      <c r="U23" s="54"/>
      <c r="V23" s="54"/>
      <c r="W23" s="54"/>
      <c r="X23" s="51"/>
      <c r="Y23" s="51"/>
      <c r="Z23" s="51"/>
      <c r="AA23" s="51"/>
      <c r="AB23" s="30" t="e">
        <f>+INDEX('[2]Evaluación Controles'!$AM$10:$AM$40,MATCH('[2]Evaluación Controles'!Z21,MATRIZ_RIESGOS[ID_Riesgo],0))</f>
        <v>#N/A</v>
      </c>
      <c r="AC23" s="32" t="e">
        <f>IF(#REF!="Fuerte","NO REQUIERE  FORTALECER EL CONTROL",IF(#REF!="Moderado","REQUIERE FORTALECER EL CONTROL",IF(#REF!="Debil","REQUIERE FORTALECER EL CONTROL"," ")))</f>
        <v>#REF!</v>
      </c>
      <c r="AD23" s="37"/>
      <c r="AE23" s="37"/>
      <c r="AF23" s="37"/>
      <c r="AG23" s="37"/>
      <c r="AH23" s="37"/>
      <c r="AI23" s="37"/>
      <c r="AJ23" s="37"/>
      <c r="AK23" s="37"/>
      <c r="AL23" s="37"/>
      <c r="AM23" s="37"/>
      <c r="AN23" s="37"/>
      <c r="AO23" s="37"/>
    </row>
    <row r="24" spans="1:41" ht="165.75" customHeight="1" x14ac:dyDescent="0.2">
      <c r="A24" s="62">
        <f t="shared" si="0"/>
        <v>13</v>
      </c>
      <c r="B24" s="68" t="s">
        <v>127</v>
      </c>
      <c r="C24" s="69" t="s">
        <v>134</v>
      </c>
      <c r="D24" s="63" t="s">
        <v>139</v>
      </c>
      <c r="E24" s="50" t="s">
        <v>73</v>
      </c>
      <c r="F24" s="30"/>
      <c r="G24" s="30"/>
      <c r="H24" s="30"/>
      <c r="I24" s="30"/>
      <c r="J24" s="48">
        <f>+MATRIZ_RIESGOS[[#This Row],[IMPACTO]]*MATRIZ_RIESGOS[[#This Row],[PROBABILIDAD]]</f>
        <v>0</v>
      </c>
      <c r="K24" s="55" t="e">
        <f>+LOOKUP(MATRIZ_RIESGOS[[#This Row],[Columna1]],'[2]VALORACIÓN PRO-IMP'!$G$38:$H$51,'[2]VALORACIÓN PRO-IMP'!$I$38:$I$51)</f>
        <v>#N/A</v>
      </c>
      <c r="L24" s="31"/>
      <c r="M24" s="6" t="s">
        <v>140</v>
      </c>
      <c r="N24" s="7" t="s">
        <v>141</v>
      </c>
      <c r="O24" s="8" t="s">
        <v>142</v>
      </c>
      <c r="P24" s="21" t="s">
        <v>143</v>
      </c>
      <c r="Q24" s="35"/>
      <c r="R24" s="76"/>
      <c r="S24" s="21"/>
      <c r="T24" s="35"/>
      <c r="U24" s="35"/>
      <c r="V24" s="35"/>
      <c r="W24" s="35"/>
      <c r="X24" s="51"/>
      <c r="Y24" s="51"/>
      <c r="Z24" s="51"/>
      <c r="AA24" s="51"/>
      <c r="AB24" s="30" t="e">
        <f>+INDEX('[2]Evaluación Controles'!$AM$10:$AM$40,MATCH('[2]Evaluación Controles'!Z22,MATRIZ_RIESGOS[ID_Riesgo],0))</f>
        <v>#N/A</v>
      </c>
      <c r="AC24" s="32" t="e">
        <f>IF(#REF!="Fuerte","NO REQUIERE  FORTALECER EL CONTROL",IF(#REF!="Moderado","REQUIERE FORTALECER EL CONTROL",IF(#REF!="Debil","REQUIERE FORTALECER EL CONTROL"," ")))</f>
        <v>#REF!</v>
      </c>
      <c r="AD24" s="37"/>
      <c r="AE24" s="37"/>
      <c r="AF24" s="37"/>
      <c r="AG24" s="37"/>
      <c r="AH24" s="37"/>
      <c r="AI24" s="37"/>
      <c r="AJ24" s="37"/>
      <c r="AK24" s="37"/>
      <c r="AL24" s="37"/>
      <c r="AM24" s="37"/>
      <c r="AN24" s="37"/>
      <c r="AO24" s="37"/>
    </row>
    <row r="25" spans="1:41" ht="165.75" customHeight="1" x14ac:dyDescent="0.2">
      <c r="A25" s="62">
        <f t="shared" si="0"/>
        <v>14</v>
      </c>
      <c r="B25" s="68" t="s">
        <v>127</v>
      </c>
      <c r="C25" s="69" t="s">
        <v>144</v>
      </c>
      <c r="D25" s="63" t="s">
        <v>145</v>
      </c>
      <c r="E25" s="50" t="s">
        <v>75</v>
      </c>
      <c r="F25" s="30"/>
      <c r="G25" s="30"/>
      <c r="H25" s="30"/>
      <c r="I25" s="30"/>
      <c r="J25" s="48">
        <f>+MATRIZ_RIESGOS[[#This Row],[IMPACTO]]*MATRIZ_RIESGOS[[#This Row],[PROBABILIDAD]]</f>
        <v>0</v>
      </c>
      <c r="K25" s="55" t="e">
        <f>+LOOKUP(MATRIZ_RIESGOS[[#This Row],[Columna1]],'[2]VALORACIÓN PRO-IMP'!$G$38:$H$51,'[2]VALORACIÓN PRO-IMP'!$I$38:$I$51)</f>
        <v>#N/A</v>
      </c>
      <c r="L25" s="31"/>
      <c r="M25" s="6" t="s">
        <v>146</v>
      </c>
      <c r="N25" s="7" t="s">
        <v>147</v>
      </c>
      <c r="O25" s="8" t="s">
        <v>148</v>
      </c>
      <c r="P25" s="24" t="s">
        <v>149</v>
      </c>
      <c r="Q25" s="54"/>
      <c r="R25" s="77"/>
      <c r="S25" s="24"/>
      <c r="T25" s="54"/>
      <c r="U25" s="54"/>
      <c r="V25" s="54"/>
      <c r="W25" s="54"/>
      <c r="X25" s="51"/>
      <c r="Y25" s="51"/>
      <c r="Z25" s="51"/>
      <c r="AA25" s="51"/>
      <c r="AB25" s="30" t="e">
        <f>+INDEX('[2]Evaluación Controles'!$AM$10:$AM$40,MATCH('[2]Evaluación Controles'!Z23,MATRIZ_RIESGOS[ID_Riesgo],0))</f>
        <v>#N/A</v>
      </c>
      <c r="AC25" s="32" t="e">
        <f>IF(#REF!="Fuerte","NO REQUIERE  FORTALECER EL CONTROL",IF(#REF!="Moderado","REQUIERE FORTALECER EL CONTROL",IF(#REF!="Debil","REQUIERE FORTALECER EL CONTROL"," ")))</f>
        <v>#REF!</v>
      </c>
      <c r="AD25" s="37"/>
      <c r="AE25" s="37"/>
      <c r="AF25" s="37"/>
      <c r="AG25" s="37"/>
      <c r="AH25" s="37"/>
      <c r="AI25" s="37"/>
      <c r="AJ25" s="37"/>
      <c r="AK25" s="37"/>
      <c r="AL25" s="37"/>
      <c r="AM25" s="37"/>
      <c r="AN25" s="37"/>
      <c r="AO25" s="37"/>
    </row>
    <row r="26" spans="1:41" ht="213" customHeight="1" x14ac:dyDescent="0.2">
      <c r="A26" s="62">
        <f t="shared" si="0"/>
        <v>15</v>
      </c>
      <c r="B26" s="69" t="s">
        <v>150</v>
      </c>
      <c r="C26" s="69" t="s">
        <v>151</v>
      </c>
      <c r="D26" s="63" t="s">
        <v>152</v>
      </c>
      <c r="E26" s="50" t="s">
        <v>77</v>
      </c>
      <c r="F26" s="30"/>
      <c r="G26" s="30"/>
      <c r="H26" s="30"/>
      <c r="I26" s="30"/>
      <c r="J26" s="48">
        <f>+MATRIZ_RIESGOS[[#This Row],[IMPACTO]]*MATRIZ_RIESGOS[[#This Row],[PROBABILIDAD]]</f>
        <v>0</v>
      </c>
      <c r="K26" s="55" t="e">
        <f>+LOOKUP(MATRIZ_RIESGOS[[#This Row],[Columna1]],'[2]VALORACIÓN PRO-IMP'!$G$38:$H$51,'[2]VALORACIÓN PRO-IMP'!$I$38:$I$51)</f>
        <v>#N/A</v>
      </c>
      <c r="L26" s="31"/>
      <c r="M26" s="6" t="s">
        <v>153</v>
      </c>
      <c r="N26" s="7" t="s">
        <v>154</v>
      </c>
      <c r="O26" s="11" t="s">
        <v>155</v>
      </c>
      <c r="P26" s="71" t="s">
        <v>156</v>
      </c>
      <c r="Q26" s="35"/>
      <c r="R26" s="78" t="s">
        <v>157</v>
      </c>
      <c r="S26" s="71" t="s">
        <v>158</v>
      </c>
      <c r="T26" s="35"/>
      <c r="U26" s="35"/>
      <c r="V26" s="35"/>
      <c r="W26" s="35"/>
      <c r="X26" s="51"/>
      <c r="Y26" s="51"/>
      <c r="Z26" s="51"/>
      <c r="AA26" s="51"/>
      <c r="AB26" s="30" t="e">
        <f>+INDEX('[2]Evaluación Controles'!$AM$10:$AM$40,MATCH('[2]Evaluación Controles'!Z24,MATRIZ_RIESGOS[ID_Riesgo],0))</f>
        <v>#N/A</v>
      </c>
      <c r="AC26" s="32" t="e">
        <f>IF(#REF!="Fuerte","NO REQUIERE  FORTALECER EL CONTROL",IF(#REF!="Moderado","REQUIERE FORTALECER EL CONTROL",IF(#REF!="Debil","REQUIERE FORTALECER EL CONTROL"," ")))</f>
        <v>#REF!</v>
      </c>
      <c r="AD26" s="37"/>
      <c r="AE26" s="37"/>
      <c r="AF26" s="37"/>
      <c r="AG26" s="37"/>
      <c r="AH26" s="37"/>
      <c r="AI26" s="37"/>
      <c r="AJ26" s="37"/>
      <c r="AK26" s="37"/>
      <c r="AL26" s="37"/>
      <c r="AM26" s="37"/>
      <c r="AN26" s="37"/>
      <c r="AO26" s="37"/>
    </row>
    <row r="27" spans="1:41" ht="165.75" customHeight="1" x14ac:dyDescent="0.2">
      <c r="A27" s="62">
        <f t="shared" si="0"/>
        <v>16</v>
      </c>
      <c r="B27" s="69" t="s">
        <v>150</v>
      </c>
      <c r="C27" s="69" t="s">
        <v>159</v>
      </c>
      <c r="D27" s="63" t="s">
        <v>160</v>
      </c>
      <c r="E27" s="50" t="s">
        <v>73</v>
      </c>
      <c r="F27" s="30"/>
      <c r="G27" s="30"/>
      <c r="H27" s="30"/>
      <c r="I27" s="30"/>
      <c r="J27" s="48">
        <f>+MATRIZ_RIESGOS[[#This Row],[IMPACTO]]*MATRIZ_RIESGOS[[#This Row],[PROBABILIDAD]]</f>
        <v>0</v>
      </c>
      <c r="K27" s="55" t="e">
        <f>+LOOKUP(MATRIZ_RIESGOS[[#This Row],[Columna1]],'[2]VALORACIÓN PRO-IMP'!$G$38:$H$51,'[2]VALORACIÓN PRO-IMP'!$I$38:$I$51)</f>
        <v>#N/A</v>
      </c>
      <c r="L27" s="31"/>
      <c r="M27" s="6" t="s">
        <v>161</v>
      </c>
      <c r="N27" s="7" t="s">
        <v>162</v>
      </c>
      <c r="O27" s="13" t="s">
        <v>163</v>
      </c>
      <c r="P27" s="25" t="s">
        <v>164</v>
      </c>
      <c r="Q27" s="54"/>
      <c r="R27" s="79" t="s">
        <v>165</v>
      </c>
      <c r="S27" s="89">
        <v>1</v>
      </c>
      <c r="T27" s="54"/>
      <c r="U27" s="54"/>
      <c r="V27" s="54"/>
      <c r="W27" s="54"/>
      <c r="X27" s="51"/>
      <c r="Y27" s="51"/>
      <c r="Z27" s="51"/>
      <c r="AA27" s="51"/>
      <c r="AB27" s="30" t="e">
        <f>+INDEX('[2]Evaluación Controles'!$AM$10:$AM$40,MATCH('[2]Evaluación Controles'!Z25,MATRIZ_RIESGOS[ID_Riesgo],0))</f>
        <v>#N/A</v>
      </c>
      <c r="AC27" s="32" t="e">
        <f>IF(#REF!="Fuerte","NO REQUIERE  FORTALECER EL CONTROL",IF(#REF!="Moderado","REQUIERE FORTALECER EL CONTROL",IF(#REF!="Debil","REQUIERE FORTALECER EL CONTROL"," ")))</f>
        <v>#REF!</v>
      </c>
      <c r="AD27" s="37"/>
      <c r="AE27" s="37"/>
      <c r="AF27" s="37"/>
      <c r="AG27" s="37"/>
      <c r="AH27" s="37"/>
      <c r="AI27" s="37"/>
      <c r="AJ27" s="37"/>
      <c r="AK27" s="37"/>
      <c r="AL27" s="37"/>
      <c r="AM27" s="37"/>
      <c r="AN27" s="37"/>
      <c r="AO27" s="37"/>
    </row>
    <row r="28" spans="1:41" ht="165.75" customHeight="1" x14ac:dyDescent="0.2">
      <c r="A28" s="62">
        <f t="shared" si="0"/>
        <v>17</v>
      </c>
      <c r="B28" s="69" t="s">
        <v>150</v>
      </c>
      <c r="C28" s="69" t="s">
        <v>166</v>
      </c>
      <c r="D28" s="63" t="s">
        <v>167</v>
      </c>
      <c r="E28" s="50" t="s">
        <v>78</v>
      </c>
      <c r="F28" s="30"/>
      <c r="G28" s="30"/>
      <c r="H28" s="30"/>
      <c r="I28" s="30"/>
      <c r="J28" s="48">
        <f>+MATRIZ_RIESGOS[[#This Row],[IMPACTO]]*MATRIZ_RIESGOS[[#This Row],[PROBABILIDAD]]</f>
        <v>0</v>
      </c>
      <c r="K28" s="55" t="e">
        <f>+LOOKUP(MATRIZ_RIESGOS[[#This Row],[Columna1]],'[2]VALORACIÓN PRO-IMP'!$G$38:$H$51,'[2]VALORACIÓN PRO-IMP'!$I$38:$I$51)</f>
        <v>#N/A</v>
      </c>
      <c r="L28" s="31"/>
      <c r="M28" s="12" t="s">
        <v>168</v>
      </c>
      <c r="N28" s="9" t="s">
        <v>169</v>
      </c>
      <c r="O28" s="10" t="s">
        <v>163</v>
      </c>
      <c r="P28" s="28" t="s">
        <v>170</v>
      </c>
      <c r="Q28" s="35"/>
      <c r="R28" s="80" t="s">
        <v>171</v>
      </c>
      <c r="S28" s="90">
        <v>0.92110000000000003</v>
      </c>
      <c r="T28" s="35"/>
      <c r="U28" s="35"/>
      <c r="V28" s="35"/>
      <c r="W28" s="35"/>
      <c r="X28" s="51"/>
      <c r="Y28" s="51"/>
      <c r="Z28" s="51"/>
      <c r="AA28" s="51"/>
      <c r="AB28" s="30" t="e">
        <f>+INDEX('[2]Evaluación Controles'!$AM$10:$AM$40,MATCH('[2]Evaluación Controles'!Z26,MATRIZ_RIESGOS[ID_Riesgo],0))</f>
        <v>#N/A</v>
      </c>
      <c r="AC28" s="56" t="e">
        <f>IF(#REF!="Fuerte","NO REQUIERE  FORTALECER EL CONTROL",IF(#REF!="Moderado","REQUIERE FORTALECER EL CONTROL",IF(#REF!="Debil","REQUIERE FORTALECER EL CONTROL"," ")))</f>
        <v>#REF!</v>
      </c>
      <c r="AD28" s="37"/>
      <c r="AE28" s="37"/>
      <c r="AF28" s="37"/>
      <c r="AG28" s="37"/>
      <c r="AH28" s="37"/>
      <c r="AI28" s="37"/>
      <c r="AJ28" s="37"/>
      <c r="AK28" s="37"/>
      <c r="AL28" s="37"/>
      <c r="AM28" s="37"/>
      <c r="AN28" s="37"/>
      <c r="AO28" s="37"/>
    </row>
    <row r="29" spans="1:41" ht="165.75" customHeight="1" x14ac:dyDescent="0.2">
      <c r="A29" s="62">
        <f t="shared" si="0"/>
        <v>18</v>
      </c>
      <c r="B29" s="69" t="s">
        <v>172</v>
      </c>
      <c r="C29" s="69" t="s">
        <v>173</v>
      </c>
      <c r="D29" s="63" t="s">
        <v>174</v>
      </c>
      <c r="E29" s="50" t="s">
        <v>72</v>
      </c>
      <c r="F29" s="30"/>
      <c r="G29" s="30"/>
      <c r="H29" s="30"/>
      <c r="I29" s="30"/>
      <c r="J29" s="48">
        <f>+MATRIZ_RIESGOS[[#This Row],[IMPACTO]]*MATRIZ_RIESGOS[[#This Row],[PROBABILIDAD]]</f>
        <v>0</v>
      </c>
      <c r="K29" s="55" t="e">
        <f>+LOOKUP(MATRIZ_RIESGOS[[#This Row],[Columna1]],'[2]VALORACIÓN PRO-IMP'!$G$38:$H$51,'[2]VALORACIÓN PRO-IMP'!$I$38:$I$51)</f>
        <v>#N/A</v>
      </c>
      <c r="L29" s="31"/>
      <c r="M29" s="12" t="s">
        <v>175</v>
      </c>
      <c r="N29" s="9" t="s">
        <v>176</v>
      </c>
      <c r="O29" s="10" t="s">
        <v>177</v>
      </c>
      <c r="P29" s="24" t="s">
        <v>178</v>
      </c>
      <c r="Q29" s="34"/>
      <c r="R29" s="81" t="s">
        <v>179</v>
      </c>
      <c r="S29" s="89" t="s">
        <v>180</v>
      </c>
      <c r="T29" s="34"/>
      <c r="U29" s="34"/>
      <c r="V29" s="34"/>
      <c r="W29" s="34"/>
      <c r="X29" s="51"/>
      <c r="Y29" s="51"/>
      <c r="Z29" s="51"/>
      <c r="AA29" s="51"/>
      <c r="AB29" s="30" t="e">
        <f>+INDEX('[2]Evaluación Controles'!$AM$10:$AM$40,MATCH('[2]Evaluación Controles'!Z27,MATRIZ_RIESGOS[ID_Riesgo],0))</f>
        <v>#N/A</v>
      </c>
      <c r="AC29" s="57" t="e">
        <f>IF(#REF!="Fuerte","NO REQUIERE  FORTALECER EL CONTROL",IF(#REF!="Moderado","REQUIERE FORTALECER EL CONTROL",IF(#REF!="Debil","REQUIERE FORTALECER EL CONTROL"," ")))</f>
        <v>#REF!</v>
      </c>
      <c r="AD29" s="37"/>
      <c r="AE29" s="37"/>
      <c r="AF29" s="37"/>
      <c r="AG29" s="37"/>
      <c r="AH29" s="37"/>
      <c r="AI29" s="37"/>
      <c r="AJ29" s="37"/>
      <c r="AK29" s="37"/>
      <c r="AL29" s="37"/>
      <c r="AM29" s="37"/>
      <c r="AN29" s="37"/>
      <c r="AO29" s="37"/>
    </row>
    <row r="30" spans="1:41" ht="165.75" customHeight="1" x14ac:dyDescent="0.2">
      <c r="A30" s="62">
        <f t="shared" si="0"/>
        <v>19</v>
      </c>
      <c r="B30" s="69" t="s">
        <v>172</v>
      </c>
      <c r="C30" s="69" t="s">
        <v>181</v>
      </c>
      <c r="D30" s="63" t="s">
        <v>182</v>
      </c>
      <c r="E30" s="50" t="s">
        <v>72</v>
      </c>
      <c r="F30" s="30"/>
      <c r="G30" s="30"/>
      <c r="H30" s="30"/>
      <c r="I30" s="30"/>
      <c r="J30" s="48">
        <f>+MATRIZ_RIESGOS[[#This Row],[IMPACTO]]*MATRIZ_RIESGOS[[#This Row],[PROBABILIDAD]]</f>
        <v>0</v>
      </c>
      <c r="K30" s="55" t="e">
        <f>+LOOKUP(MATRIZ_RIESGOS[[#This Row],[Columna1]],'[2]VALORACIÓN PRO-IMP'!$G$38:$H$51,'[2]VALORACIÓN PRO-IMP'!$I$38:$I$51)</f>
        <v>#N/A</v>
      </c>
      <c r="L30" s="31"/>
      <c r="M30" s="12" t="s">
        <v>183</v>
      </c>
      <c r="N30" s="9" t="s">
        <v>184</v>
      </c>
      <c r="O30" s="8" t="s">
        <v>185</v>
      </c>
      <c r="P30" s="21" t="s">
        <v>186</v>
      </c>
      <c r="Q30" s="33"/>
      <c r="R30" s="80" t="s">
        <v>187</v>
      </c>
      <c r="S30" s="90">
        <v>1</v>
      </c>
      <c r="T30" s="33"/>
      <c r="U30" s="33"/>
      <c r="V30" s="33"/>
      <c r="W30" s="33"/>
      <c r="X30" s="51"/>
      <c r="Y30" s="51"/>
      <c r="Z30" s="51"/>
      <c r="AA30" s="51"/>
      <c r="AB30" s="30" t="e">
        <f>+INDEX('[2]Evaluación Controles'!$AM$10:$AM$40,MATCH('[2]Evaluación Controles'!Z28,MATRIZ_RIESGOS[ID_Riesgo],0))</f>
        <v>#N/A</v>
      </c>
      <c r="AC30" s="57" t="e">
        <f>IF(#REF!="Fuerte","NO REQUIERE  FORTALECER EL CONTROL",IF(#REF!="Moderado","REQUIERE FORTALECER EL CONTROL",IF(#REF!="Debil","REQUIERE FORTALECER EL CONTROL"," ")))</f>
        <v>#REF!</v>
      </c>
      <c r="AD30" s="37"/>
      <c r="AE30" s="37"/>
      <c r="AF30" s="37"/>
      <c r="AG30" s="37"/>
      <c r="AH30" s="37"/>
      <c r="AI30" s="37"/>
      <c r="AJ30" s="37"/>
      <c r="AK30" s="37"/>
      <c r="AL30" s="37"/>
      <c r="AM30" s="37"/>
      <c r="AN30" s="37"/>
      <c r="AO30" s="37"/>
    </row>
    <row r="31" spans="1:41" ht="165.75" customHeight="1" x14ac:dyDescent="0.2">
      <c r="A31" s="62">
        <f t="shared" si="0"/>
        <v>20</v>
      </c>
      <c r="B31" s="69" t="s">
        <v>172</v>
      </c>
      <c r="C31" s="69" t="s">
        <v>188</v>
      </c>
      <c r="D31" s="63" t="s">
        <v>189</v>
      </c>
      <c r="E31" s="50" t="s">
        <v>79</v>
      </c>
      <c r="F31" s="30"/>
      <c r="G31" s="30"/>
      <c r="H31" s="30"/>
      <c r="I31" s="30"/>
      <c r="J31" s="48">
        <f>+MATRIZ_RIESGOS[[#This Row],[IMPACTO]]*MATRIZ_RIESGOS[[#This Row],[PROBABILIDAD]]</f>
        <v>0</v>
      </c>
      <c r="K31" s="55" t="e">
        <f>+LOOKUP(MATRIZ_RIESGOS[[#This Row],[Columna1]],'[2]VALORACIÓN PRO-IMP'!$G$38:$H$51,'[2]VALORACIÓN PRO-IMP'!$I$38:$I$51)</f>
        <v>#N/A</v>
      </c>
      <c r="L31" s="31"/>
      <c r="M31" s="12" t="s">
        <v>190</v>
      </c>
      <c r="N31" s="9" t="s">
        <v>191</v>
      </c>
      <c r="O31" s="8" t="s">
        <v>192</v>
      </c>
      <c r="P31" s="24" t="s">
        <v>193</v>
      </c>
      <c r="Q31" s="54"/>
      <c r="R31" s="81" t="s">
        <v>194</v>
      </c>
      <c r="S31" s="89" t="s">
        <v>195</v>
      </c>
      <c r="T31" s="54"/>
      <c r="U31" s="54"/>
      <c r="V31" s="54"/>
      <c r="W31" s="54"/>
      <c r="X31" s="51"/>
      <c r="Y31" s="51"/>
      <c r="Z31" s="51"/>
      <c r="AA31" s="51"/>
      <c r="AB31" s="30" t="e">
        <f>+INDEX('[2]Evaluación Controles'!$AM$10:$AM$40,MATCH('[2]Evaluación Controles'!Z29,MATRIZ_RIESGOS[ID_Riesgo],0))</f>
        <v>#N/A</v>
      </c>
      <c r="AC31" s="56" t="e">
        <f>IF(#REF!="Fuerte","NO REQUIERE  FORTALECER EL CONTROL",IF(#REF!="Moderado","REQUIERE FORTALECER EL CONTROL",IF(#REF!="Debil","REQUIERE FORTALECER EL CONTROL"," ")))</f>
        <v>#REF!</v>
      </c>
      <c r="AD31" s="37"/>
      <c r="AE31" s="37"/>
      <c r="AF31" s="37"/>
      <c r="AG31" s="37"/>
      <c r="AH31" s="37"/>
      <c r="AI31" s="37"/>
      <c r="AJ31" s="37"/>
      <c r="AK31" s="37"/>
      <c r="AL31" s="37"/>
      <c r="AM31" s="37"/>
      <c r="AN31" s="37"/>
      <c r="AO31" s="37"/>
    </row>
    <row r="32" spans="1:41" ht="165.75" customHeight="1" x14ac:dyDescent="0.2">
      <c r="A32" s="62">
        <f t="shared" si="0"/>
        <v>21</v>
      </c>
      <c r="B32" s="69" t="s">
        <v>172</v>
      </c>
      <c r="C32" s="69" t="s">
        <v>196</v>
      </c>
      <c r="D32" s="63" t="s">
        <v>197</v>
      </c>
      <c r="E32" s="50" t="s">
        <v>71</v>
      </c>
      <c r="F32" s="30"/>
      <c r="G32" s="30"/>
      <c r="H32" s="30"/>
      <c r="I32" s="30"/>
      <c r="J32" s="48">
        <f>+MATRIZ_RIESGOS[[#This Row],[IMPACTO]]*MATRIZ_RIESGOS[[#This Row],[PROBABILIDAD]]</f>
        <v>0</v>
      </c>
      <c r="K32" s="55" t="e">
        <f>+LOOKUP(MATRIZ_RIESGOS[[#This Row],[Columna1]],'[2]VALORACIÓN PRO-IMP'!$G$38:$H$51,'[2]VALORACIÓN PRO-IMP'!$I$38:$I$51)</f>
        <v>#N/A</v>
      </c>
      <c r="L32" s="31"/>
      <c r="M32" s="12" t="s">
        <v>198</v>
      </c>
      <c r="N32" s="9" t="s">
        <v>199</v>
      </c>
      <c r="O32" s="10" t="s">
        <v>200</v>
      </c>
      <c r="P32" s="21" t="s">
        <v>201</v>
      </c>
      <c r="Q32" s="35"/>
      <c r="R32" s="80" t="s">
        <v>202</v>
      </c>
      <c r="S32" s="90">
        <v>0.89810000000000001</v>
      </c>
      <c r="T32" s="35"/>
      <c r="U32" s="35"/>
      <c r="V32" s="35"/>
      <c r="W32" s="35"/>
      <c r="X32" s="51"/>
      <c r="Y32" s="51"/>
      <c r="Z32" s="51"/>
      <c r="AA32" s="51"/>
      <c r="AB32" s="30" t="e">
        <f>+INDEX('[2]Evaluación Controles'!$AM$10:$AM$40,MATCH('[2]Evaluación Controles'!Z30,MATRIZ_RIESGOS[ID_Riesgo],0))</f>
        <v>#N/A</v>
      </c>
      <c r="AC32" s="56" t="e">
        <f>IF(#REF!="Fuerte","NO REQUIERE  FORTALECER EL CONTROL",IF(#REF!="Moderado","REQUIERE FORTALECER EL CONTROL",IF(#REF!="Debil","REQUIERE FORTALECER EL CONTROL"," ")))</f>
        <v>#REF!</v>
      </c>
      <c r="AD32" s="37"/>
      <c r="AE32" s="37"/>
      <c r="AF32" s="37"/>
      <c r="AG32" s="37"/>
      <c r="AH32" s="37"/>
      <c r="AI32" s="37"/>
      <c r="AJ32" s="37"/>
      <c r="AK32" s="37"/>
      <c r="AL32" s="37"/>
      <c r="AM32" s="37"/>
      <c r="AN32" s="37"/>
      <c r="AO32" s="37"/>
    </row>
    <row r="33" spans="1:41" ht="165.75" customHeight="1" x14ac:dyDescent="0.2">
      <c r="A33" s="62">
        <f t="shared" si="0"/>
        <v>22</v>
      </c>
      <c r="B33" s="69" t="s">
        <v>172</v>
      </c>
      <c r="C33" s="69" t="s">
        <v>203</v>
      </c>
      <c r="D33" s="63" t="s">
        <v>204</v>
      </c>
      <c r="E33" s="50" t="s">
        <v>449</v>
      </c>
      <c r="F33" s="30"/>
      <c r="G33" s="30"/>
      <c r="H33" s="30"/>
      <c r="I33" s="30"/>
      <c r="J33" s="48">
        <f>+MATRIZ_RIESGOS[[#This Row],[IMPACTO]]*MATRIZ_RIESGOS[[#This Row],[PROBABILIDAD]]</f>
        <v>0</v>
      </c>
      <c r="K33" s="55" t="e">
        <f>+LOOKUP(MATRIZ_RIESGOS[[#This Row],[Columna1]],'[2]VALORACIÓN PRO-IMP'!$G$38:$H$51,'[2]VALORACIÓN PRO-IMP'!$I$38:$I$51)</f>
        <v>#N/A</v>
      </c>
      <c r="L33" s="31"/>
      <c r="M33" s="12" t="s">
        <v>205</v>
      </c>
      <c r="N33" s="9" t="s">
        <v>206</v>
      </c>
      <c r="O33" s="10" t="s">
        <v>207</v>
      </c>
      <c r="P33" s="24" t="s">
        <v>208</v>
      </c>
      <c r="Q33" s="54"/>
      <c r="R33" s="81" t="s">
        <v>209</v>
      </c>
      <c r="S33" s="89">
        <v>0.93</v>
      </c>
      <c r="T33" s="54"/>
      <c r="U33" s="54"/>
      <c r="V33" s="54"/>
      <c r="W33" s="54"/>
      <c r="X33" s="51"/>
      <c r="Y33" s="51"/>
      <c r="Z33" s="51"/>
      <c r="AA33" s="51"/>
      <c r="AB33" s="30" t="e">
        <f>+INDEX('[2]Evaluación Controles'!$AM$10:$AM$40,MATCH('[2]Evaluación Controles'!Z31,MATRIZ_RIESGOS[ID_Riesgo],0))</f>
        <v>#N/A</v>
      </c>
      <c r="AC33" s="56" t="e">
        <f>IF(#REF!="Fuerte","NO REQUIERE  FORTALECER EL CONTROL",IF(#REF!="Moderado","REQUIERE FORTALECER EL CONTROL",IF(#REF!="Debil","REQUIERE FORTALECER EL CONTROL"," ")))</f>
        <v>#REF!</v>
      </c>
      <c r="AD33" s="37"/>
      <c r="AE33" s="37"/>
      <c r="AF33" s="37"/>
      <c r="AG33" s="37"/>
      <c r="AH33" s="37"/>
      <c r="AI33" s="37"/>
      <c r="AJ33" s="37"/>
      <c r="AK33" s="37"/>
      <c r="AL33" s="37"/>
      <c r="AM33" s="37"/>
      <c r="AN33" s="37"/>
      <c r="AO33" s="37"/>
    </row>
    <row r="34" spans="1:41" ht="165.75" customHeight="1" x14ac:dyDescent="0.2">
      <c r="A34" s="62">
        <f t="shared" si="0"/>
        <v>23</v>
      </c>
      <c r="B34" s="69" t="s">
        <v>172</v>
      </c>
      <c r="C34" s="69" t="s">
        <v>210</v>
      </c>
      <c r="D34" s="63" t="s">
        <v>211</v>
      </c>
      <c r="E34" s="50" t="s">
        <v>77</v>
      </c>
      <c r="F34" s="30"/>
      <c r="G34" s="30"/>
      <c r="H34" s="30"/>
      <c r="I34" s="30"/>
      <c r="J34" s="48">
        <f>+MATRIZ_RIESGOS[[#This Row],[IMPACTO]]*MATRIZ_RIESGOS[[#This Row],[PROBABILIDAD]]</f>
        <v>0</v>
      </c>
      <c r="K34" s="55" t="e">
        <f>+LOOKUP(MATRIZ_RIESGOS[[#This Row],[Columna1]],'[2]VALORACIÓN PRO-IMP'!$G$38:$H$51,'[2]VALORACIÓN PRO-IMP'!$I$38:$I$51)</f>
        <v>#N/A</v>
      </c>
      <c r="L34" s="31"/>
      <c r="M34" s="6" t="s">
        <v>183</v>
      </c>
      <c r="N34" s="9" t="s">
        <v>212</v>
      </c>
      <c r="O34" s="10" t="s">
        <v>213</v>
      </c>
      <c r="P34" s="21" t="s">
        <v>186</v>
      </c>
      <c r="Q34" s="35"/>
      <c r="R34" s="80" t="s">
        <v>214</v>
      </c>
      <c r="S34" s="90">
        <v>1</v>
      </c>
      <c r="T34" s="35"/>
      <c r="U34" s="35"/>
      <c r="V34" s="35"/>
      <c r="W34" s="35"/>
      <c r="X34" s="51"/>
      <c r="Y34" s="51"/>
      <c r="Z34" s="51"/>
      <c r="AA34" s="51"/>
      <c r="AB34" s="30" t="e">
        <f>+INDEX('[2]Evaluación Controles'!$AM$10:$AM$40,MATCH('[2]Evaluación Controles'!Z32,MATRIZ_RIESGOS[ID_Riesgo],0))</f>
        <v>#N/A</v>
      </c>
      <c r="AC34" s="56" t="e">
        <f>IF(#REF!="Fuerte","NO REQUIERE  FORTALECER EL CONTROL",IF(#REF!="Moderado","REQUIERE FORTALECER EL CONTROL",IF(#REF!="Debil","REQUIERE FORTALECER EL CONTROL"," ")))</f>
        <v>#REF!</v>
      </c>
      <c r="AD34" s="37"/>
      <c r="AE34" s="37"/>
      <c r="AF34" s="37"/>
      <c r="AG34" s="37"/>
      <c r="AH34" s="37"/>
      <c r="AI34" s="37"/>
      <c r="AJ34" s="37"/>
      <c r="AK34" s="37"/>
      <c r="AL34" s="37"/>
      <c r="AM34" s="37"/>
      <c r="AN34" s="37"/>
      <c r="AO34" s="37"/>
    </row>
    <row r="35" spans="1:41" ht="165.75" customHeight="1" x14ac:dyDescent="0.2">
      <c r="A35" s="62">
        <f t="shared" si="0"/>
        <v>24</v>
      </c>
      <c r="B35" s="69" t="s">
        <v>215</v>
      </c>
      <c r="C35" s="69" t="s">
        <v>216</v>
      </c>
      <c r="D35" s="63" t="s">
        <v>217</v>
      </c>
      <c r="E35" s="50" t="s">
        <v>68</v>
      </c>
      <c r="F35" s="30"/>
      <c r="G35" s="30"/>
      <c r="H35" s="30"/>
      <c r="I35" s="30"/>
      <c r="J35" s="48">
        <f>+MATRIZ_RIESGOS[[#This Row],[IMPACTO]]*MATRIZ_RIESGOS[[#This Row],[PROBABILIDAD]]</f>
        <v>0</v>
      </c>
      <c r="K35" s="55" t="e">
        <f>+LOOKUP(MATRIZ_RIESGOS[[#This Row],[Columna1]],'[2]VALORACIÓN PRO-IMP'!$G$38:$H$51,'[2]VALORACIÓN PRO-IMP'!$I$38:$I$51)</f>
        <v>#N/A</v>
      </c>
      <c r="L35" s="31"/>
      <c r="M35" s="6" t="s">
        <v>218</v>
      </c>
      <c r="N35" s="7" t="s">
        <v>219</v>
      </c>
      <c r="O35" s="8" t="s">
        <v>220</v>
      </c>
      <c r="P35" s="24" t="s">
        <v>221</v>
      </c>
      <c r="Q35" s="54"/>
      <c r="R35" s="77" t="s">
        <v>222</v>
      </c>
      <c r="S35" s="91">
        <v>1</v>
      </c>
      <c r="T35" s="54"/>
      <c r="U35" s="54"/>
      <c r="V35" s="54"/>
      <c r="W35" s="54"/>
      <c r="X35" s="51"/>
      <c r="Y35" s="51"/>
      <c r="Z35" s="51"/>
      <c r="AA35" s="51"/>
      <c r="AB35" s="30" t="e">
        <f>+INDEX('[2]Evaluación Controles'!$AM$10:$AM$40,MATCH('[2]Evaluación Controles'!Z33,MATRIZ_RIESGOS[ID_Riesgo],0))</f>
        <v>#N/A</v>
      </c>
      <c r="AC35" s="56" t="e">
        <f>IF(#REF!="Fuerte","NO REQUIERE  FORTALECER EL CONTROL",IF(#REF!="Moderado","REQUIERE FORTALECER EL CONTROL",IF(#REF!="Debil","REQUIERE FORTALECER EL CONTROL"," ")))</f>
        <v>#REF!</v>
      </c>
      <c r="AD35" s="37"/>
      <c r="AE35" s="37"/>
      <c r="AF35" s="37"/>
      <c r="AG35" s="37"/>
      <c r="AH35" s="37"/>
      <c r="AI35" s="37"/>
      <c r="AJ35" s="37"/>
      <c r="AK35" s="37"/>
      <c r="AL35" s="37"/>
      <c r="AM35" s="37"/>
      <c r="AN35" s="37"/>
      <c r="AO35" s="37"/>
    </row>
    <row r="36" spans="1:41" ht="249" customHeight="1" x14ac:dyDescent="0.2">
      <c r="A36" s="62">
        <f t="shared" si="0"/>
        <v>25</v>
      </c>
      <c r="B36" s="69" t="s">
        <v>215</v>
      </c>
      <c r="C36" s="69" t="s">
        <v>216</v>
      </c>
      <c r="D36" s="63" t="s">
        <v>223</v>
      </c>
      <c r="E36" s="50" t="s">
        <v>72</v>
      </c>
      <c r="F36" s="30"/>
      <c r="G36" s="30"/>
      <c r="H36" s="30"/>
      <c r="I36" s="30"/>
      <c r="J36" s="48">
        <f>+MATRIZ_RIESGOS[[#This Row],[IMPACTO]]*MATRIZ_RIESGOS[[#This Row],[PROBABILIDAD]]</f>
        <v>0</v>
      </c>
      <c r="K36" s="55" t="e">
        <f>+LOOKUP(MATRIZ_RIESGOS[[#This Row],[Columna1]],'[2]VALORACIÓN PRO-IMP'!$G$38:$H$51,'[2]VALORACIÓN PRO-IMP'!$I$38:$I$51)</f>
        <v>#N/A</v>
      </c>
      <c r="L36" s="31"/>
      <c r="M36" s="6" t="s">
        <v>224</v>
      </c>
      <c r="N36" s="7" t="s">
        <v>225</v>
      </c>
      <c r="O36" s="8" t="s">
        <v>226</v>
      </c>
      <c r="P36" s="21" t="s">
        <v>227</v>
      </c>
      <c r="Q36" s="35"/>
      <c r="R36" s="76" t="s">
        <v>228</v>
      </c>
      <c r="S36" s="92">
        <v>1</v>
      </c>
      <c r="T36" s="35"/>
      <c r="U36" s="35"/>
      <c r="V36" s="35"/>
      <c r="W36" s="35"/>
      <c r="X36" s="51"/>
      <c r="Y36" s="51"/>
      <c r="Z36" s="51"/>
      <c r="AA36" s="51"/>
      <c r="AB36" s="30" t="e">
        <f>+INDEX('[2]Evaluación Controles'!$AM$10:$AM$40,MATCH('[2]Evaluación Controles'!Z34,MATRIZ_RIESGOS[ID_Riesgo],0))</f>
        <v>#N/A</v>
      </c>
      <c r="AC36" s="56" t="e">
        <f>IF(#REF!="Fuerte","NO REQUIERE  FORTALECER EL CONTROL",IF(#REF!="Moderado","REQUIERE FORTALECER EL CONTROL",IF(#REF!="Debil","REQUIERE FORTALECER EL CONTROL"," ")))</f>
        <v>#REF!</v>
      </c>
      <c r="AD36" s="37"/>
      <c r="AE36" s="37"/>
      <c r="AF36" s="37"/>
      <c r="AG36" s="37"/>
      <c r="AH36" s="37"/>
      <c r="AI36" s="37"/>
      <c r="AJ36" s="37"/>
      <c r="AK36" s="37"/>
      <c r="AL36" s="37"/>
      <c r="AM36" s="37"/>
      <c r="AN36" s="37"/>
      <c r="AO36" s="37"/>
    </row>
    <row r="37" spans="1:41" ht="165.75" customHeight="1" x14ac:dyDescent="0.2">
      <c r="A37" s="62">
        <f t="shared" si="0"/>
        <v>26</v>
      </c>
      <c r="B37" s="69" t="s">
        <v>215</v>
      </c>
      <c r="C37" s="69" t="s">
        <v>229</v>
      </c>
      <c r="D37" s="64" t="s">
        <v>230</v>
      </c>
      <c r="E37" s="50" t="s">
        <v>67</v>
      </c>
      <c r="F37" s="30"/>
      <c r="G37" s="30"/>
      <c r="H37" s="30"/>
      <c r="I37" s="30"/>
      <c r="J37" s="48">
        <f>+MATRIZ_RIESGOS[[#This Row],[IMPACTO]]*MATRIZ_RIESGOS[[#This Row],[PROBABILIDAD]]</f>
        <v>0</v>
      </c>
      <c r="K37" s="55" t="e">
        <f>+LOOKUP(MATRIZ_RIESGOS[[#This Row],[Columna1]],'[2]VALORACIÓN PRO-IMP'!$G$38:$H$51,'[2]VALORACIÓN PRO-IMP'!$I$38:$I$51)</f>
        <v>#N/A</v>
      </c>
      <c r="L37" s="31"/>
      <c r="M37" s="6" t="s">
        <v>231</v>
      </c>
      <c r="N37" s="7" t="s">
        <v>232</v>
      </c>
      <c r="O37" s="8" t="s">
        <v>233</v>
      </c>
      <c r="P37" s="24" t="s">
        <v>234</v>
      </c>
      <c r="Q37" s="54"/>
      <c r="R37" s="77" t="s">
        <v>235</v>
      </c>
      <c r="S37" s="91">
        <v>1</v>
      </c>
      <c r="T37" s="54"/>
      <c r="U37" s="54"/>
      <c r="V37" s="54"/>
      <c r="W37" s="54"/>
      <c r="X37" s="51"/>
      <c r="Y37" s="51"/>
      <c r="Z37" s="51"/>
      <c r="AA37" s="51"/>
      <c r="AB37" s="30" t="e">
        <f>+INDEX('[2]Evaluación Controles'!$AM$10:$AM$40,MATCH('[2]Evaluación Controles'!Z35,MATRIZ_RIESGOS[ID_Riesgo],0))</f>
        <v>#N/A</v>
      </c>
      <c r="AC37" s="56" t="e">
        <f>IF(#REF!="Fuerte","NO REQUIERE  FORTALECER EL CONTROL",IF(#REF!="Moderado","REQUIERE FORTALECER EL CONTROL",IF(#REF!="Debil","REQUIERE FORTALECER EL CONTROL"," ")))</f>
        <v>#REF!</v>
      </c>
      <c r="AD37" s="52"/>
      <c r="AE37" s="52"/>
      <c r="AF37" s="52"/>
      <c r="AG37" s="52"/>
      <c r="AH37" s="52"/>
      <c r="AI37" s="52"/>
      <c r="AJ37" s="52"/>
      <c r="AK37" s="52"/>
      <c r="AL37" s="52"/>
      <c r="AM37" s="52"/>
      <c r="AN37" s="52"/>
      <c r="AO37" s="52"/>
    </row>
    <row r="38" spans="1:41" ht="165.75" customHeight="1" x14ac:dyDescent="0.2">
      <c r="A38" s="62">
        <f t="shared" si="0"/>
        <v>27</v>
      </c>
      <c r="B38" s="69" t="s">
        <v>236</v>
      </c>
      <c r="C38" s="69" t="s">
        <v>237</v>
      </c>
      <c r="D38" s="63" t="s">
        <v>238</v>
      </c>
      <c r="E38" s="50" t="s">
        <v>76</v>
      </c>
      <c r="F38" s="30"/>
      <c r="G38" s="30"/>
      <c r="H38" s="30"/>
      <c r="I38" s="30"/>
      <c r="J38" s="48">
        <f>+MATRIZ_RIESGOS[[#This Row],[IMPACTO]]*MATRIZ_RIESGOS[[#This Row],[PROBABILIDAD]]</f>
        <v>0</v>
      </c>
      <c r="K38" s="55" t="e">
        <f>+LOOKUP(MATRIZ_RIESGOS[[#This Row],[Columna1]],'[2]VALORACIÓN PRO-IMP'!$G$38:$H$51,'[2]VALORACIÓN PRO-IMP'!$I$38:$I$51)</f>
        <v>#N/A</v>
      </c>
      <c r="L38" s="31"/>
      <c r="M38" s="12" t="s">
        <v>239</v>
      </c>
      <c r="N38" s="7" t="s">
        <v>240</v>
      </c>
      <c r="O38" s="10" t="s">
        <v>241</v>
      </c>
      <c r="P38" s="21" t="s">
        <v>242</v>
      </c>
      <c r="Q38" s="35"/>
      <c r="R38" s="76"/>
      <c r="S38" s="21"/>
      <c r="T38" s="35"/>
      <c r="U38" s="35"/>
      <c r="V38" s="35"/>
      <c r="W38" s="35"/>
      <c r="X38" s="51"/>
      <c r="Y38" s="51"/>
      <c r="Z38" s="51"/>
      <c r="AA38" s="51"/>
      <c r="AB38" s="30" t="e">
        <f>+INDEX('[2]Evaluación Controles'!$AM$10:$AM$40,MATCH('[2]Evaluación Controles'!Z36,MATRIZ_RIESGOS[ID_Riesgo],0))</f>
        <v>#N/A</v>
      </c>
      <c r="AC38" s="32" t="e">
        <f>IF(#REF!="Fuerte","NO REQUIERE  FORTALECER EL CONTROL",IF(#REF!="Moderado","REQUIERE FORTALECER EL CONTROL",IF(#REF!="Debil","REQUIERE FORTALECER EL CONTROL"," ")))</f>
        <v>#REF!</v>
      </c>
      <c r="AD38" s="37"/>
      <c r="AE38" s="37"/>
      <c r="AF38" s="37"/>
      <c r="AG38" s="37"/>
      <c r="AH38" s="37"/>
      <c r="AI38" s="37"/>
      <c r="AJ38" s="37"/>
      <c r="AK38" s="37"/>
      <c r="AL38" s="37"/>
      <c r="AM38" s="37"/>
      <c r="AN38" s="37"/>
      <c r="AO38" s="37"/>
    </row>
    <row r="39" spans="1:41" ht="165.75" customHeight="1" x14ac:dyDescent="0.2">
      <c r="A39" s="62">
        <f t="shared" si="0"/>
        <v>28</v>
      </c>
      <c r="B39" s="69" t="s">
        <v>236</v>
      </c>
      <c r="C39" s="69" t="s">
        <v>243</v>
      </c>
      <c r="D39" s="63" t="s">
        <v>244</v>
      </c>
      <c r="E39" s="50" t="s">
        <v>76</v>
      </c>
      <c r="F39" s="30"/>
      <c r="G39" s="30"/>
      <c r="H39" s="30"/>
      <c r="I39" s="30"/>
      <c r="J39" s="48">
        <f>+MATRIZ_RIESGOS[[#This Row],[IMPACTO]]*MATRIZ_RIESGOS[[#This Row],[PROBABILIDAD]]</f>
        <v>0</v>
      </c>
      <c r="K39" s="55" t="e">
        <f>+LOOKUP(MATRIZ_RIESGOS[[#This Row],[Columna1]],'[2]VALORACIÓN PRO-IMP'!$G$38:$H$51,'[2]VALORACIÓN PRO-IMP'!$I$38:$I$51)</f>
        <v>#N/A</v>
      </c>
      <c r="L39" s="31"/>
      <c r="M39" s="12" t="s">
        <v>245</v>
      </c>
      <c r="N39" s="9" t="s">
        <v>246</v>
      </c>
      <c r="O39" s="10" t="s">
        <v>241</v>
      </c>
      <c r="P39" s="24" t="s">
        <v>247</v>
      </c>
      <c r="Q39" s="54"/>
      <c r="R39" s="77"/>
      <c r="S39" s="24"/>
      <c r="T39" s="54"/>
      <c r="U39" s="54"/>
      <c r="V39" s="54"/>
      <c r="W39" s="54"/>
      <c r="X39" s="51"/>
      <c r="Y39" s="51"/>
      <c r="Z39" s="51"/>
      <c r="AA39" s="51"/>
      <c r="AB39" s="30" t="e">
        <f>+INDEX('[2]Evaluación Controles'!$AM$10:$AM$40,MATCH('[2]Evaluación Controles'!Z37,MATRIZ_RIESGOS[ID_Riesgo],0))</f>
        <v>#N/A</v>
      </c>
      <c r="AC39" s="32" t="e">
        <f>IF(#REF!="Fuerte","NO REQUIERE  FORTALECER EL CONTROL",IF(#REF!="Moderado","REQUIERE FORTALECER EL CONTROL",IF(#REF!="Debil","REQUIERE FORTALECER EL CONTROL"," ")))</f>
        <v>#REF!</v>
      </c>
      <c r="AD39" s="37"/>
      <c r="AE39" s="37"/>
      <c r="AF39" s="37"/>
      <c r="AG39" s="37"/>
      <c r="AH39" s="37"/>
      <c r="AI39" s="37"/>
      <c r="AJ39" s="37"/>
      <c r="AK39" s="37"/>
      <c r="AL39" s="37"/>
      <c r="AM39" s="37"/>
      <c r="AN39" s="37"/>
      <c r="AO39" s="37"/>
    </row>
    <row r="40" spans="1:41" ht="165.75" customHeight="1" x14ac:dyDescent="0.2">
      <c r="A40" s="62">
        <f t="shared" si="0"/>
        <v>29</v>
      </c>
      <c r="B40" s="69" t="s">
        <v>236</v>
      </c>
      <c r="C40" s="69" t="s">
        <v>237</v>
      </c>
      <c r="D40" s="63" t="s">
        <v>248</v>
      </c>
      <c r="E40" s="50" t="s">
        <v>67</v>
      </c>
      <c r="F40" s="30"/>
      <c r="G40" s="30"/>
      <c r="H40" s="30"/>
      <c r="I40" s="30"/>
      <c r="J40" s="48">
        <f>+MATRIZ_RIESGOS[[#This Row],[IMPACTO]]*MATRIZ_RIESGOS[[#This Row],[PROBABILIDAD]]</f>
        <v>0</v>
      </c>
      <c r="K40" s="55" t="e">
        <f>+LOOKUP(MATRIZ_RIESGOS[[#This Row],[Columna1]],'[2]VALORACIÓN PRO-IMP'!$G$38:$H$51,'[2]VALORACIÓN PRO-IMP'!$I$38:$I$51)</f>
        <v>#N/A</v>
      </c>
      <c r="L40" s="31"/>
      <c r="M40" s="12" t="s">
        <v>249</v>
      </c>
      <c r="N40" s="9" t="s">
        <v>250</v>
      </c>
      <c r="O40" s="10" t="s">
        <v>241</v>
      </c>
      <c r="P40" s="21" t="s">
        <v>251</v>
      </c>
      <c r="Q40" s="35"/>
      <c r="R40" s="76"/>
      <c r="S40" s="21"/>
      <c r="T40" s="35"/>
      <c r="U40" s="35"/>
      <c r="V40" s="35"/>
      <c r="W40" s="35"/>
      <c r="X40" s="51"/>
      <c r="Y40" s="51"/>
      <c r="Z40" s="51"/>
      <c r="AA40" s="51"/>
      <c r="AB40" s="30" t="e">
        <f>+INDEX('[2]Evaluación Controles'!$AM$10:$AM$40,MATCH('[2]Evaluación Controles'!Z38,MATRIZ_RIESGOS[ID_Riesgo],0))</f>
        <v>#N/A</v>
      </c>
      <c r="AC40" s="32" t="e">
        <f>IF(#REF!="Fuerte","NO REQUIERE  FORTALECER EL CONTROL",IF(#REF!="Moderado","REQUIERE FORTALECER EL CONTROL",IF(#REF!="Debil","REQUIERE FORTALECER EL CONTROL"," ")))</f>
        <v>#REF!</v>
      </c>
      <c r="AD40" s="37"/>
      <c r="AE40" s="37"/>
      <c r="AF40" s="37"/>
      <c r="AG40" s="37"/>
      <c r="AH40" s="37"/>
      <c r="AI40" s="37"/>
      <c r="AJ40" s="37"/>
      <c r="AK40" s="37"/>
      <c r="AL40" s="37"/>
      <c r="AM40" s="37"/>
      <c r="AN40" s="37"/>
      <c r="AO40" s="37"/>
    </row>
    <row r="41" spans="1:41" ht="165.75" customHeight="1" x14ac:dyDescent="0.2">
      <c r="A41" s="62">
        <f t="shared" si="0"/>
        <v>30</v>
      </c>
      <c r="B41" s="69" t="s">
        <v>236</v>
      </c>
      <c r="C41" s="69" t="s">
        <v>237</v>
      </c>
      <c r="D41" s="63" t="s">
        <v>252</v>
      </c>
      <c r="E41" s="50" t="s">
        <v>77</v>
      </c>
      <c r="F41" s="30"/>
      <c r="G41" s="30"/>
      <c r="H41" s="30"/>
      <c r="I41" s="30"/>
      <c r="J41" s="48">
        <f>+MATRIZ_RIESGOS[[#This Row],[IMPACTO]]*MATRIZ_RIESGOS[[#This Row],[PROBABILIDAD]]</f>
        <v>0</v>
      </c>
      <c r="K41" s="55" t="e">
        <f>+LOOKUP(MATRIZ_RIESGOS[[#This Row],[Columna1]],'[2]VALORACIÓN PRO-IMP'!$G$38:$H$51,'[2]VALORACIÓN PRO-IMP'!$I$38:$I$51)</f>
        <v>#N/A</v>
      </c>
      <c r="L41" s="31"/>
      <c r="M41" s="6" t="s">
        <v>253</v>
      </c>
      <c r="N41" s="7" t="s">
        <v>254</v>
      </c>
      <c r="O41" s="10" t="s">
        <v>241</v>
      </c>
      <c r="P41" s="24" t="s">
        <v>255</v>
      </c>
      <c r="Q41" s="54"/>
      <c r="R41" s="77"/>
      <c r="S41" s="24"/>
      <c r="T41" s="54"/>
      <c r="U41" s="54"/>
      <c r="V41" s="54"/>
      <c r="W41" s="54"/>
      <c r="X41" s="51"/>
      <c r="Y41" s="51"/>
      <c r="Z41" s="51"/>
      <c r="AA41" s="51"/>
      <c r="AB41" s="30" t="e">
        <f>+INDEX('[2]Evaluación Controles'!$AM$10:$AM$40,MATCH('[2]Evaluación Controles'!Z39,MATRIZ_RIESGOS[ID_Riesgo],0))</f>
        <v>#N/A</v>
      </c>
      <c r="AC41" s="56" t="e">
        <f>IF(#REF!="Fuerte","NO REQUIERE  FORTALECER EL CONTROL",IF(#REF!="Moderado","REQUIERE FORTALECER EL CONTROL",IF(#REF!="Debil","REQUIERE FORTALECER EL CONTROL"," ")))</f>
        <v>#REF!</v>
      </c>
      <c r="AD41" s="37"/>
      <c r="AE41" s="37"/>
      <c r="AF41" s="37"/>
      <c r="AG41" s="37"/>
      <c r="AH41" s="37"/>
      <c r="AI41" s="37"/>
      <c r="AJ41" s="37"/>
      <c r="AK41" s="37"/>
      <c r="AL41" s="37"/>
      <c r="AM41" s="37"/>
      <c r="AN41" s="37"/>
      <c r="AO41" s="37"/>
    </row>
    <row r="42" spans="1:41" ht="165.75" customHeight="1" x14ac:dyDescent="0.2">
      <c r="A42" s="62">
        <f t="shared" si="0"/>
        <v>31</v>
      </c>
      <c r="B42" s="69" t="s">
        <v>236</v>
      </c>
      <c r="C42" s="69" t="s">
        <v>237</v>
      </c>
      <c r="D42" s="63" t="s">
        <v>256</v>
      </c>
      <c r="E42" s="50" t="s">
        <v>77</v>
      </c>
      <c r="F42" s="30"/>
      <c r="G42" s="30"/>
      <c r="H42" s="30"/>
      <c r="I42" s="30"/>
      <c r="J42" s="48">
        <f>+MATRIZ_RIESGOS[[#This Row],[IMPACTO]]*MATRIZ_RIESGOS[[#This Row],[PROBABILIDAD]]</f>
        <v>0</v>
      </c>
      <c r="K42" s="55" t="e">
        <f>+LOOKUP(MATRIZ_RIESGOS[[#This Row],[Columna1]],'[2]VALORACIÓN PRO-IMP'!$G$38:$H$51,'[2]VALORACIÓN PRO-IMP'!$I$38:$I$51)</f>
        <v>#N/A</v>
      </c>
      <c r="L42" s="31"/>
      <c r="M42" s="6" t="s">
        <v>257</v>
      </c>
      <c r="N42" s="7" t="s">
        <v>258</v>
      </c>
      <c r="O42" s="10" t="s">
        <v>241</v>
      </c>
      <c r="P42" s="21" t="s">
        <v>259</v>
      </c>
      <c r="Q42" s="35"/>
      <c r="R42" s="76"/>
      <c r="S42" s="21"/>
      <c r="T42" s="35"/>
      <c r="U42" s="35"/>
      <c r="V42" s="35"/>
      <c r="W42" s="35"/>
      <c r="X42" s="51"/>
      <c r="Y42" s="51"/>
      <c r="Z42" s="51"/>
      <c r="AA42" s="51"/>
      <c r="AB42" s="30" t="e">
        <f>+INDEX('[2]Evaluación Controles'!$AM$10:$AM$40,MATCH('[2]Evaluación Controles'!Z40,MATRIZ_RIESGOS[ID_Riesgo],0))</f>
        <v>#N/A</v>
      </c>
      <c r="AC42" s="56" t="e">
        <f>IF(#REF!="Fuerte","NO REQUIERE  FORTALECER EL CONTROL",IF(#REF!="Moderado","REQUIERE FORTALECER EL CONTROL",IF(#REF!="Debil","REQUIERE FORTALECER EL CONTROL"," ")))</f>
        <v>#REF!</v>
      </c>
      <c r="AD42" s="37"/>
      <c r="AE42" s="37"/>
      <c r="AF42" s="37"/>
      <c r="AG42" s="37"/>
      <c r="AH42" s="37"/>
      <c r="AI42" s="37"/>
      <c r="AJ42" s="37"/>
      <c r="AK42" s="37"/>
      <c r="AL42" s="37"/>
      <c r="AM42" s="37"/>
      <c r="AN42" s="37"/>
      <c r="AO42" s="37"/>
    </row>
    <row r="43" spans="1:41" ht="165.75" customHeight="1" x14ac:dyDescent="0.2">
      <c r="A43" s="62">
        <f t="shared" si="0"/>
        <v>32</v>
      </c>
      <c r="B43" s="69" t="s">
        <v>236</v>
      </c>
      <c r="C43" s="69" t="s">
        <v>243</v>
      </c>
      <c r="D43" s="63" t="s">
        <v>260</v>
      </c>
      <c r="E43" s="50" t="s">
        <v>77</v>
      </c>
      <c r="F43" s="30"/>
      <c r="G43" s="30"/>
      <c r="H43" s="30"/>
      <c r="I43" s="30"/>
      <c r="J43" s="48">
        <f>+MATRIZ_RIESGOS[[#This Row],[IMPACTO]]*MATRIZ_RIESGOS[[#This Row],[PROBABILIDAD]]</f>
        <v>0</v>
      </c>
      <c r="K43" s="55" t="e">
        <f>+LOOKUP(MATRIZ_RIESGOS[[#This Row],[Columna1]],'[2]VALORACIÓN PRO-IMP'!$G$38:$H$51,'[2]VALORACIÓN PRO-IMP'!$I$38:$I$51)</f>
        <v>#N/A</v>
      </c>
      <c r="L43" s="31"/>
      <c r="M43" s="6" t="s">
        <v>261</v>
      </c>
      <c r="N43" s="7" t="s">
        <v>262</v>
      </c>
      <c r="O43" s="10" t="s">
        <v>241</v>
      </c>
      <c r="P43" s="24" t="s">
        <v>263</v>
      </c>
      <c r="Q43" s="54"/>
      <c r="R43" s="77"/>
      <c r="S43" s="24"/>
      <c r="T43" s="54"/>
      <c r="U43" s="54"/>
      <c r="V43" s="54"/>
      <c r="W43" s="54"/>
      <c r="X43" s="51"/>
      <c r="Y43" s="51"/>
      <c r="Z43" s="51"/>
      <c r="AA43" s="51"/>
      <c r="AB43" s="30" t="e">
        <f>+INDEX('[2]Evaluación Controles'!$AM$10:$AM$40,MATCH('[2]Evaluación Controles'!#REF!,MATRIZ_RIESGOS[ID_Riesgo],0))</f>
        <v>#REF!</v>
      </c>
      <c r="AC43" s="56" t="e">
        <f>IF(#REF!="Fuerte","NO REQUIERE  FORTALECER EL CONTROL",IF(#REF!="Moderado","REQUIERE FORTALECER EL CONTROL",IF(#REF!="Debil","REQUIERE FORTALECER EL CONTROL"," ")))</f>
        <v>#REF!</v>
      </c>
      <c r="AD43" s="37"/>
      <c r="AE43" s="37"/>
      <c r="AF43" s="37"/>
      <c r="AG43" s="37"/>
      <c r="AH43" s="37"/>
      <c r="AI43" s="37"/>
      <c r="AJ43" s="37"/>
      <c r="AK43" s="37"/>
      <c r="AL43" s="37"/>
      <c r="AM43" s="37"/>
      <c r="AN43" s="37"/>
      <c r="AO43" s="37"/>
    </row>
    <row r="44" spans="1:41" ht="165.75" customHeight="1" x14ac:dyDescent="0.2">
      <c r="A44" s="62">
        <f t="shared" si="0"/>
        <v>33</v>
      </c>
      <c r="B44" s="69" t="s">
        <v>236</v>
      </c>
      <c r="C44" s="69" t="s">
        <v>237</v>
      </c>
      <c r="D44" s="63" t="s">
        <v>264</v>
      </c>
      <c r="E44" s="50" t="s">
        <v>77</v>
      </c>
      <c r="F44" s="30"/>
      <c r="G44" s="30"/>
      <c r="H44" s="30"/>
      <c r="I44" s="30"/>
      <c r="J44" s="48">
        <f>+MATRIZ_RIESGOS[[#This Row],[IMPACTO]]*MATRIZ_RIESGOS[[#This Row],[PROBABILIDAD]]</f>
        <v>0</v>
      </c>
      <c r="K44" s="55" t="e">
        <f>+LOOKUP(MATRIZ_RIESGOS[[#This Row],[Columna1]],'[2]VALORACIÓN PRO-IMP'!$G$38:$H$51,'[2]VALORACIÓN PRO-IMP'!$I$38:$I$51)</f>
        <v>#N/A</v>
      </c>
      <c r="L44" s="31"/>
      <c r="M44" s="6" t="s">
        <v>265</v>
      </c>
      <c r="N44" s="7" t="s">
        <v>266</v>
      </c>
      <c r="O44" s="10" t="s">
        <v>241</v>
      </c>
      <c r="P44" s="21" t="s">
        <v>267</v>
      </c>
      <c r="Q44" s="35"/>
      <c r="R44" s="76"/>
      <c r="S44" s="21"/>
      <c r="T44" s="35"/>
      <c r="U44" s="35"/>
      <c r="V44" s="35"/>
      <c r="W44" s="35"/>
      <c r="X44" s="51"/>
      <c r="Y44" s="51"/>
      <c r="Z44" s="51"/>
      <c r="AA44" s="51"/>
      <c r="AB44" s="30" t="e">
        <f>+INDEX('[2]Evaluación Controles'!$AM$10:$AM$40,MATCH('[2]Evaluación Controles'!#REF!,MATRIZ_RIESGOS[ID_Riesgo],0))</f>
        <v>#REF!</v>
      </c>
      <c r="AC44" s="56" t="e">
        <f>IF(#REF!="Fuerte","NO REQUIERE  FORTALECER EL CONTROL",IF(#REF!="Moderado","REQUIERE FORTALECER EL CONTROL",IF(#REF!="Debil","REQUIERE FORTALECER EL CONTROL"," ")))</f>
        <v>#REF!</v>
      </c>
      <c r="AD44" s="37"/>
      <c r="AE44" s="37"/>
      <c r="AF44" s="37"/>
      <c r="AG44" s="37"/>
      <c r="AH44" s="37"/>
      <c r="AI44" s="37"/>
      <c r="AJ44" s="37"/>
      <c r="AK44" s="37"/>
      <c r="AL44" s="37"/>
      <c r="AM44" s="37"/>
      <c r="AN44" s="37"/>
      <c r="AO44" s="37"/>
    </row>
    <row r="45" spans="1:41" ht="203.25" customHeight="1" x14ac:dyDescent="0.2">
      <c r="A45" s="62">
        <f t="shared" si="0"/>
        <v>34</v>
      </c>
      <c r="B45" s="69" t="s">
        <v>268</v>
      </c>
      <c r="C45" s="69" t="s">
        <v>269</v>
      </c>
      <c r="D45" s="63" t="s">
        <v>270</v>
      </c>
      <c r="E45" s="50" t="s">
        <v>73</v>
      </c>
      <c r="F45" s="30"/>
      <c r="G45" s="30"/>
      <c r="H45" s="30"/>
      <c r="I45" s="30"/>
      <c r="J45" s="48">
        <f>+MATRIZ_RIESGOS[[#This Row],[IMPACTO]]*MATRIZ_RIESGOS[[#This Row],[PROBABILIDAD]]</f>
        <v>0</v>
      </c>
      <c r="K45" s="55" t="e">
        <f>+LOOKUP(MATRIZ_RIESGOS[[#This Row],[Columna1]],'[2]VALORACIÓN PRO-IMP'!$G$38:$H$51,'[2]VALORACIÓN PRO-IMP'!$I$38:$I$51)</f>
        <v>#N/A</v>
      </c>
      <c r="L45" s="31"/>
      <c r="M45" s="6" t="s">
        <v>271</v>
      </c>
      <c r="N45" s="9" t="s">
        <v>272</v>
      </c>
      <c r="O45" s="8" t="s">
        <v>273</v>
      </c>
      <c r="P45" s="25" t="s">
        <v>274</v>
      </c>
      <c r="Q45" s="54"/>
      <c r="R45" s="81" t="s">
        <v>275</v>
      </c>
      <c r="S45" s="93">
        <v>1</v>
      </c>
      <c r="T45" s="54"/>
      <c r="U45" s="54"/>
      <c r="V45" s="54"/>
      <c r="W45" s="54"/>
      <c r="X45" s="51"/>
      <c r="Y45" s="51"/>
      <c r="Z45" s="51"/>
      <c r="AA45" s="51"/>
      <c r="AB45" s="30" t="e">
        <f>+INDEX('[2]Evaluación Controles'!$AM$10:$AM$40,MATCH('[2]Evaluación Controles'!#REF!,MATRIZ_RIESGOS[ID_Riesgo],0))</f>
        <v>#REF!</v>
      </c>
      <c r="AC45" s="56" t="e">
        <f>IF(#REF!="Fuerte","NO REQUIERE  FORTALECER EL CONTROL",IF(#REF!="Moderado","REQUIERE FORTALECER EL CONTROL",IF(#REF!="Debil","REQUIERE FORTALECER EL CONTROL"," ")))</f>
        <v>#REF!</v>
      </c>
      <c r="AD45" s="37"/>
      <c r="AE45" s="37"/>
      <c r="AF45" s="37"/>
      <c r="AG45" s="37"/>
      <c r="AH45" s="37"/>
      <c r="AI45" s="37"/>
      <c r="AJ45" s="37"/>
      <c r="AK45" s="37"/>
      <c r="AL45" s="37"/>
      <c r="AM45" s="37"/>
      <c r="AN45" s="37"/>
      <c r="AO45" s="37"/>
    </row>
    <row r="46" spans="1:41" ht="263.25" customHeight="1" x14ac:dyDescent="0.2">
      <c r="A46" s="62">
        <f t="shared" si="0"/>
        <v>35</v>
      </c>
      <c r="B46" s="69" t="s">
        <v>268</v>
      </c>
      <c r="C46" s="69" t="s">
        <v>269</v>
      </c>
      <c r="D46" s="63" t="s">
        <v>276</v>
      </c>
      <c r="E46" s="50" t="s">
        <v>72</v>
      </c>
      <c r="F46" s="30"/>
      <c r="G46" s="30"/>
      <c r="H46" s="30"/>
      <c r="I46" s="30"/>
      <c r="J46" s="48">
        <f>+MATRIZ_RIESGOS[[#This Row],[IMPACTO]]*MATRIZ_RIESGOS[[#This Row],[PROBABILIDAD]]</f>
        <v>0</v>
      </c>
      <c r="K46" s="55" t="e">
        <f>+LOOKUP(MATRIZ_RIESGOS[[#This Row],[Columna1]],'[2]VALORACIÓN PRO-IMP'!$G$38:$H$51,'[2]VALORACIÓN PRO-IMP'!$I$38:$I$51)</f>
        <v>#N/A</v>
      </c>
      <c r="L46" s="31"/>
      <c r="M46" s="12" t="s">
        <v>277</v>
      </c>
      <c r="N46" s="9" t="s">
        <v>278</v>
      </c>
      <c r="O46" s="8" t="s">
        <v>273</v>
      </c>
      <c r="P46" s="21" t="s">
        <v>279</v>
      </c>
      <c r="Q46" s="35"/>
      <c r="R46" s="76" t="s">
        <v>280</v>
      </c>
      <c r="S46" s="94">
        <v>0.97894736842105268</v>
      </c>
      <c r="T46" s="35"/>
      <c r="U46" s="35"/>
      <c r="V46" s="35"/>
      <c r="W46" s="35"/>
      <c r="X46" s="51"/>
      <c r="Y46" s="51"/>
      <c r="Z46" s="51"/>
      <c r="AA46" s="51"/>
      <c r="AB46" s="30" t="e">
        <f>+INDEX('[2]Evaluación Controles'!$AM$10:$AM$40,MATCH('[2]Evaluación Controles'!#REF!,MATRIZ_RIESGOS[ID_Riesgo],0))</f>
        <v>#REF!</v>
      </c>
      <c r="AC46" s="56" t="e">
        <f>IF(#REF!="Fuerte","NO REQUIERE  FORTALECER EL CONTROL",IF(#REF!="Moderado","REQUIERE FORTALECER EL CONTROL",IF(#REF!="Debil","REQUIERE FORTALECER EL CONTROL"," ")))</f>
        <v>#REF!</v>
      </c>
      <c r="AD46" s="37"/>
      <c r="AE46" s="37"/>
      <c r="AF46" s="37"/>
      <c r="AG46" s="37"/>
      <c r="AH46" s="37"/>
      <c r="AI46" s="37"/>
      <c r="AJ46" s="37"/>
      <c r="AK46" s="37"/>
      <c r="AL46" s="37"/>
      <c r="AM46" s="37"/>
      <c r="AN46" s="37"/>
      <c r="AO46" s="37"/>
    </row>
    <row r="47" spans="1:41" ht="203.25" customHeight="1" x14ac:dyDescent="0.2">
      <c r="A47" s="62">
        <f t="shared" si="0"/>
        <v>36</v>
      </c>
      <c r="B47" s="69" t="s">
        <v>268</v>
      </c>
      <c r="C47" s="69" t="s">
        <v>269</v>
      </c>
      <c r="D47" s="63" t="s">
        <v>238</v>
      </c>
      <c r="E47" s="50" t="s">
        <v>450</v>
      </c>
      <c r="F47" s="30"/>
      <c r="G47" s="30"/>
      <c r="H47" s="30"/>
      <c r="I47" s="30"/>
      <c r="J47" s="48">
        <f>+MATRIZ_RIESGOS[[#This Row],[IMPACTO]]*MATRIZ_RIESGOS[[#This Row],[PROBABILIDAD]]</f>
        <v>0</v>
      </c>
      <c r="K47" s="55" t="e">
        <f>+LOOKUP(MATRIZ_RIESGOS[[#This Row],[Columna1]],'[2]VALORACIÓN PRO-IMP'!$G$38:$H$51,'[2]VALORACIÓN PRO-IMP'!$I$38:$I$51)</f>
        <v>#N/A</v>
      </c>
      <c r="L47" s="31"/>
      <c r="M47" s="6" t="s">
        <v>281</v>
      </c>
      <c r="N47" s="7" t="s">
        <v>282</v>
      </c>
      <c r="O47" s="8" t="s">
        <v>273</v>
      </c>
      <c r="P47" s="25" t="s">
        <v>283</v>
      </c>
      <c r="Q47" s="54"/>
      <c r="R47" s="81" t="s">
        <v>284</v>
      </c>
      <c r="S47" s="26">
        <v>1</v>
      </c>
      <c r="T47" s="54"/>
      <c r="U47" s="54"/>
      <c r="V47" s="54"/>
      <c r="W47" s="54"/>
      <c r="X47" s="51"/>
      <c r="Y47" s="51"/>
      <c r="Z47" s="51"/>
      <c r="AA47" s="51"/>
      <c r="AB47" s="30" t="e">
        <f>+INDEX('[2]Evaluación Controles'!$AM$10:$AM$40,MATCH('[2]Evaluación Controles'!#REF!,MATRIZ_RIESGOS[ID_Riesgo],0))</f>
        <v>#REF!</v>
      </c>
      <c r="AC47" s="56" t="e">
        <f>IF(#REF!="Fuerte","NO REQUIERE  FORTALECER EL CONTROL",IF(#REF!="Moderado","REQUIERE FORTALECER EL CONTROL",IF(#REF!="Debil","REQUIERE FORTALECER EL CONTROL"," ")))</f>
        <v>#REF!</v>
      </c>
      <c r="AD47" s="37"/>
      <c r="AE47" s="37"/>
      <c r="AF47" s="37"/>
      <c r="AG47" s="37"/>
      <c r="AH47" s="37"/>
      <c r="AI47" s="37"/>
      <c r="AJ47" s="37"/>
      <c r="AK47" s="37"/>
      <c r="AL47" s="37"/>
      <c r="AM47" s="37"/>
      <c r="AN47" s="37"/>
      <c r="AO47" s="37"/>
    </row>
    <row r="48" spans="1:41" ht="165.75" customHeight="1" x14ac:dyDescent="0.2">
      <c r="A48" s="62">
        <f t="shared" si="0"/>
        <v>37</v>
      </c>
      <c r="B48" s="69" t="s">
        <v>285</v>
      </c>
      <c r="C48" s="69" t="s">
        <v>286</v>
      </c>
      <c r="D48" s="63" t="s">
        <v>287</v>
      </c>
      <c r="E48" s="50" t="s">
        <v>72</v>
      </c>
      <c r="F48" s="30"/>
      <c r="G48" s="30"/>
      <c r="H48" s="30"/>
      <c r="I48" s="30"/>
      <c r="J48" s="48">
        <f>+MATRIZ_RIESGOS[[#This Row],[IMPACTO]]*MATRIZ_RIESGOS[[#This Row],[PROBABILIDAD]]</f>
        <v>0</v>
      </c>
      <c r="K48" s="55" t="e">
        <f>+LOOKUP(MATRIZ_RIESGOS[[#This Row],[Columna1]],'[2]VALORACIÓN PRO-IMP'!$G$38:$H$51,'[2]VALORACIÓN PRO-IMP'!$I$38:$I$51)</f>
        <v>#N/A</v>
      </c>
      <c r="L48" s="31"/>
      <c r="M48" s="2" t="s">
        <v>288</v>
      </c>
      <c r="N48" s="14" t="s">
        <v>289</v>
      </c>
      <c r="O48" s="15" t="s">
        <v>290</v>
      </c>
      <c r="P48" s="72" t="s">
        <v>291</v>
      </c>
      <c r="Q48" s="35"/>
      <c r="R48" s="82"/>
      <c r="S48" s="72"/>
      <c r="T48" s="35"/>
      <c r="U48" s="35"/>
      <c r="V48" s="35"/>
      <c r="W48" s="35"/>
      <c r="X48" s="51"/>
      <c r="Y48" s="51"/>
      <c r="Z48" s="51"/>
      <c r="AA48" s="51"/>
      <c r="AB48" s="30" t="e">
        <f>+INDEX('[2]Evaluación Controles'!$AM$10:$AM$40,MATCH('[2]Evaluación Controles'!#REF!,MATRIZ_RIESGOS[ID_Riesgo],0))</f>
        <v>#REF!</v>
      </c>
      <c r="AC48" s="32" t="e">
        <f>IF(#REF!="Fuerte","NO REQUIERE  FORTALECER EL CONTROL",IF(#REF!="Moderado","REQUIERE FORTALECER EL CONTROL",IF(#REF!="Debil","REQUIERE FORTALECER EL CONTROL"," ")))</f>
        <v>#REF!</v>
      </c>
      <c r="AD48" s="37"/>
      <c r="AE48" s="37"/>
      <c r="AF48" s="37"/>
      <c r="AG48" s="37"/>
      <c r="AH48" s="37"/>
      <c r="AI48" s="37"/>
      <c r="AJ48" s="37"/>
      <c r="AK48" s="37"/>
      <c r="AL48" s="37"/>
      <c r="AM48" s="37"/>
      <c r="AN48" s="37"/>
      <c r="AO48" s="37"/>
    </row>
    <row r="49" spans="1:41" ht="165.75" customHeight="1" x14ac:dyDescent="0.2">
      <c r="A49" s="62">
        <f t="shared" si="0"/>
        <v>38</v>
      </c>
      <c r="B49" s="68" t="s">
        <v>285</v>
      </c>
      <c r="C49" s="69" t="s">
        <v>292</v>
      </c>
      <c r="D49" s="63" t="s">
        <v>293</v>
      </c>
      <c r="E49" s="50" t="s">
        <v>72</v>
      </c>
      <c r="F49" s="30"/>
      <c r="G49" s="30"/>
      <c r="H49" s="30"/>
      <c r="I49" s="30"/>
      <c r="J49" s="48">
        <f>+MATRIZ_RIESGOS[[#This Row],[IMPACTO]]*MATRIZ_RIESGOS[[#This Row],[PROBABILIDAD]]</f>
        <v>0</v>
      </c>
      <c r="K49" s="55" t="e">
        <f>+LOOKUP(MATRIZ_RIESGOS[[#This Row],[Columna1]],'[2]VALORACIÓN PRO-IMP'!$G$38:$H$51,'[2]VALORACIÓN PRO-IMP'!$I$38:$I$51)</f>
        <v>#N/A</v>
      </c>
      <c r="L49" s="31"/>
      <c r="M49" s="2" t="s">
        <v>294</v>
      </c>
      <c r="N49" s="14" t="s">
        <v>295</v>
      </c>
      <c r="O49" s="16" t="s">
        <v>296</v>
      </c>
      <c r="P49" s="73" t="s">
        <v>297</v>
      </c>
      <c r="Q49" s="54"/>
      <c r="R49" s="83"/>
      <c r="S49" s="73"/>
      <c r="T49" s="54"/>
      <c r="U49" s="54"/>
      <c r="V49" s="54"/>
      <c r="W49" s="54"/>
      <c r="X49" s="51"/>
      <c r="Y49" s="51"/>
      <c r="Z49" s="51"/>
      <c r="AA49" s="51"/>
      <c r="AB49" s="30" t="e">
        <f>+INDEX('[2]Evaluación Controles'!$AM$10:$AM$40,MATCH('[2]Evaluación Controles'!#REF!,MATRIZ_RIESGOS[ID_Riesgo],0))</f>
        <v>#REF!</v>
      </c>
      <c r="AC49" s="32" t="e">
        <f>IF(#REF!="Fuerte","NO REQUIERE  FORTALECER EL CONTROL",IF(#REF!="Moderado","REQUIERE FORTALECER EL CONTROL",IF(#REF!="Debil","REQUIERE FORTALECER EL CONTROL"," ")))</f>
        <v>#REF!</v>
      </c>
      <c r="AD49" s="37"/>
      <c r="AE49" s="37"/>
      <c r="AF49" s="37"/>
      <c r="AG49" s="37"/>
      <c r="AH49" s="37"/>
      <c r="AI49" s="37"/>
      <c r="AJ49" s="37"/>
      <c r="AK49" s="37"/>
      <c r="AL49" s="37"/>
      <c r="AM49" s="37"/>
      <c r="AN49" s="37"/>
      <c r="AO49" s="37"/>
    </row>
    <row r="50" spans="1:41" ht="165.75" customHeight="1" x14ac:dyDescent="0.2">
      <c r="A50" s="62">
        <f t="shared" si="0"/>
        <v>39</v>
      </c>
      <c r="B50" s="69" t="s">
        <v>285</v>
      </c>
      <c r="C50" s="69" t="s">
        <v>298</v>
      </c>
      <c r="D50" s="63" t="s">
        <v>299</v>
      </c>
      <c r="E50" s="50" t="s">
        <v>72</v>
      </c>
      <c r="F50" s="30"/>
      <c r="G50" s="30"/>
      <c r="H50" s="30"/>
      <c r="I50" s="30"/>
      <c r="J50" s="48">
        <f>+MATRIZ_RIESGOS[[#This Row],[IMPACTO]]*MATRIZ_RIESGOS[[#This Row],[PROBABILIDAD]]</f>
        <v>0</v>
      </c>
      <c r="K50" s="55" t="e">
        <f>+LOOKUP(MATRIZ_RIESGOS[[#This Row],[Columna1]],'[2]VALORACIÓN PRO-IMP'!$G$38:$H$51,'[2]VALORACIÓN PRO-IMP'!$I$38:$I$51)</f>
        <v>#N/A</v>
      </c>
      <c r="L50" s="31"/>
      <c r="M50" s="1" t="s">
        <v>300</v>
      </c>
      <c r="N50" s="14" t="s">
        <v>301</v>
      </c>
      <c r="O50" s="15" t="s">
        <v>302</v>
      </c>
      <c r="P50" s="72" t="s">
        <v>303</v>
      </c>
      <c r="Q50" s="35"/>
      <c r="R50" s="82"/>
      <c r="S50" s="72"/>
      <c r="T50" s="35"/>
      <c r="U50" s="35"/>
      <c r="V50" s="35"/>
      <c r="W50" s="35"/>
      <c r="X50" s="51"/>
      <c r="Y50" s="51"/>
      <c r="Z50" s="51"/>
      <c r="AA50" s="51"/>
      <c r="AB50" s="30" t="e">
        <f>+INDEX('[2]Evaluación Controles'!$AM$10:$AM$40,MATCH('[2]Evaluación Controles'!#REF!,MATRIZ_RIESGOS[ID_Riesgo],0))</f>
        <v>#REF!</v>
      </c>
      <c r="AC50" s="32" t="e">
        <f>IF(#REF!="Fuerte","NO REQUIERE  FORTALECER EL CONTROL",IF(#REF!="Moderado","REQUIERE FORTALECER EL CONTROL",IF(#REF!="Debil","REQUIERE FORTALECER EL CONTROL"," ")))</f>
        <v>#REF!</v>
      </c>
      <c r="AD50" s="37"/>
      <c r="AE50" s="37"/>
      <c r="AF50" s="37"/>
      <c r="AG50" s="37"/>
      <c r="AH50" s="37"/>
      <c r="AI50" s="37"/>
      <c r="AJ50" s="37"/>
      <c r="AK50" s="37"/>
      <c r="AL50" s="37"/>
      <c r="AM50" s="37"/>
      <c r="AN50" s="37"/>
      <c r="AO50" s="37"/>
    </row>
    <row r="51" spans="1:41" ht="165.75" customHeight="1" x14ac:dyDescent="0.2">
      <c r="A51" s="62">
        <f t="shared" si="0"/>
        <v>40</v>
      </c>
      <c r="B51" s="69" t="s">
        <v>285</v>
      </c>
      <c r="C51" s="69" t="s">
        <v>304</v>
      </c>
      <c r="D51" s="63" t="s">
        <v>305</v>
      </c>
      <c r="E51" s="50" t="s">
        <v>75</v>
      </c>
      <c r="F51" s="30"/>
      <c r="G51" s="30"/>
      <c r="H51" s="30"/>
      <c r="I51" s="30"/>
      <c r="J51" s="48">
        <f>+MATRIZ_RIESGOS[[#This Row],[IMPACTO]]*MATRIZ_RIESGOS[[#This Row],[PROBABILIDAD]]</f>
        <v>0</v>
      </c>
      <c r="K51" s="55" t="e">
        <f>+LOOKUP(MATRIZ_RIESGOS[[#This Row],[Columna1]],'[2]VALORACIÓN PRO-IMP'!$G$38:$H$51,'[2]VALORACIÓN PRO-IMP'!$I$38:$I$51)</f>
        <v>#N/A</v>
      </c>
      <c r="L51" s="31"/>
      <c r="M51" s="2" t="s">
        <v>306</v>
      </c>
      <c r="N51" s="14" t="s">
        <v>307</v>
      </c>
      <c r="O51" s="16" t="s">
        <v>302</v>
      </c>
      <c r="P51" s="73" t="s">
        <v>308</v>
      </c>
      <c r="Q51" s="54"/>
      <c r="R51" s="83"/>
      <c r="S51" s="73"/>
      <c r="T51" s="54"/>
      <c r="U51" s="54"/>
      <c r="V51" s="54"/>
      <c r="W51" s="54"/>
      <c r="X51" s="51"/>
      <c r="Y51" s="51"/>
      <c r="Z51" s="51"/>
      <c r="AA51" s="51"/>
      <c r="AB51" s="30" t="e">
        <f>+INDEX('[2]Evaluación Controles'!$AM$10:$AM$40,MATCH('[2]Evaluación Controles'!#REF!,MATRIZ_RIESGOS[ID_Riesgo],0))</f>
        <v>#REF!</v>
      </c>
      <c r="AC51" s="32" t="e">
        <f>IF(#REF!="Fuerte","NO REQUIERE  FORTALECER EL CONTROL",IF(#REF!="Moderado","REQUIERE FORTALECER EL CONTROL",IF(#REF!="Debil","REQUIERE FORTALECER EL CONTROL"," ")))</f>
        <v>#REF!</v>
      </c>
      <c r="AD51" s="37"/>
      <c r="AE51" s="37"/>
      <c r="AF51" s="37"/>
      <c r="AG51" s="37"/>
      <c r="AH51" s="37"/>
      <c r="AI51" s="37"/>
      <c r="AJ51" s="37"/>
      <c r="AK51" s="37"/>
      <c r="AL51" s="37"/>
      <c r="AM51" s="37"/>
      <c r="AN51" s="37"/>
      <c r="AO51" s="37"/>
    </row>
    <row r="52" spans="1:41" ht="165.75" customHeight="1" x14ac:dyDescent="0.2">
      <c r="A52" s="62">
        <f t="shared" si="0"/>
        <v>41</v>
      </c>
      <c r="B52" s="69" t="s">
        <v>285</v>
      </c>
      <c r="C52" s="69" t="s">
        <v>298</v>
      </c>
      <c r="D52" s="63" t="s">
        <v>309</v>
      </c>
      <c r="E52" s="50" t="s">
        <v>72</v>
      </c>
      <c r="F52" s="30"/>
      <c r="G52" s="30"/>
      <c r="H52" s="30"/>
      <c r="I52" s="30"/>
      <c r="J52" s="48">
        <f>+MATRIZ_RIESGOS[[#This Row],[IMPACTO]]*MATRIZ_RIESGOS[[#This Row],[PROBABILIDAD]]</f>
        <v>0</v>
      </c>
      <c r="K52" s="55" t="e">
        <f>+LOOKUP(MATRIZ_RIESGOS[[#This Row],[Columna1]],'[2]VALORACIÓN PRO-IMP'!$G$38:$H$51,'[2]VALORACIÓN PRO-IMP'!$I$38:$I$51)</f>
        <v>#N/A</v>
      </c>
      <c r="L52" s="31"/>
      <c r="M52" s="2" t="s">
        <v>310</v>
      </c>
      <c r="N52" s="14" t="s">
        <v>311</v>
      </c>
      <c r="O52" s="16" t="s">
        <v>302</v>
      </c>
      <c r="P52" s="3" t="s">
        <v>312</v>
      </c>
      <c r="Q52" s="35"/>
      <c r="R52" s="82"/>
      <c r="S52" s="3"/>
      <c r="T52" s="35"/>
      <c r="U52" s="35"/>
      <c r="V52" s="35"/>
      <c r="W52" s="35"/>
      <c r="X52" s="51"/>
      <c r="Y52" s="51"/>
      <c r="Z52" s="51"/>
      <c r="AA52" s="51"/>
      <c r="AB52" s="30" t="e">
        <f>+INDEX('[2]Evaluación Controles'!$AM$10:$AM$40,MATCH('[2]Evaluación Controles'!#REF!,MATRIZ_RIESGOS[ID_Riesgo],0))</f>
        <v>#REF!</v>
      </c>
      <c r="AC52" s="56" t="e">
        <f>IF(#REF!="Fuerte","NO REQUIERE  FORTALECER EL CONTROL",IF(#REF!="Moderado","REQUIERE FORTALECER EL CONTROL",IF(#REF!="Debil","REQUIERE FORTALECER EL CONTROL"," ")))</f>
        <v>#REF!</v>
      </c>
      <c r="AD52" s="37"/>
      <c r="AE52" s="37"/>
      <c r="AF52" s="37"/>
      <c r="AG52" s="37"/>
      <c r="AH52" s="37"/>
      <c r="AI52" s="37"/>
      <c r="AJ52" s="37"/>
      <c r="AK52" s="37"/>
      <c r="AL52" s="37"/>
      <c r="AM52" s="37"/>
      <c r="AN52" s="37"/>
      <c r="AO52" s="37"/>
    </row>
    <row r="53" spans="1:41" ht="165.75" customHeight="1" x14ac:dyDescent="0.2">
      <c r="A53" s="62">
        <f t="shared" si="0"/>
        <v>42</v>
      </c>
      <c r="B53" s="69" t="s">
        <v>313</v>
      </c>
      <c r="C53" s="69" t="s">
        <v>313</v>
      </c>
      <c r="D53" s="63" t="s">
        <v>314</v>
      </c>
      <c r="E53" s="50" t="s">
        <v>77</v>
      </c>
      <c r="F53" s="30"/>
      <c r="G53" s="30"/>
      <c r="H53" s="30"/>
      <c r="I53" s="30"/>
      <c r="J53" s="48">
        <f>+MATRIZ_RIESGOS[[#This Row],[IMPACTO]]*MATRIZ_RIESGOS[[#This Row],[PROBABILIDAD]]</f>
        <v>0</v>
      </c>
      <c r="K53" s="55" t="e">
        <f>+LOOKUP(MATRIZ_RIESGOS[[#This Row],[Columna1]],'[2]VALORACIÓN PRO-IMP'!$G$38:$H$51,'[2]VALORACIÓN PRO-IMP'!$I$38:$I$51)</f>
        <v>#N/A</v>
      </c>
      <c r="L53" s="31"/>
      <c r="M53" s="12" t="s">
        <v>315</v>
      </c>
      <c r="N53" s="9" t="s">
        <v>316</v>
      </c>
      <c r="O53" s="17" t="s">
        <v>317</v>
      </c>
      <c r="P53" s="70" t="s">
        <v>318</v>
      </c>
      <c r="Q53" s="54"/>
      <c r="R53" s="84"/>
      <c r="S53" s="70"/>
      <c r="T53" s="54"/>
      <c r="U53" s="54"/>
      <c r="V53" s="54"/>
      <c r="W53" s="54"/>
      <c r="X53" s="51"/>
      <c r="Y53" s="51"/>
      <c r="Z53" s="51"/>
      <c r="AA53" s="51"/>
      <c r="AB53" s="30" t="e">
        <f>+INDEX('[2]Evaluación Controles'!$AM$10:$AM$40,MATCH('[2]Evaluación Controles'!#REF!,MATRIZ_RIESGOS[ID_Riesgo],0))</f>
        <v>#REF!</v>
      </c>
      <c r="AC53" s="56" t="e">
        <f>IF(#REF!="Fuerte","NO REQUIERE  FORTALECER EL CONTROL",IF(#REF!="Moderado","REQUIERE FORTALECER EL CONTROL",IF(#REF!="Debil","REQUIERE FORTALECER EL CONTROL"," ")))</f>
        <v>#REF!</v>
      </c>
      <c r="AD53" s="37"/>
      <c r="AE53" s="37"/>
      <c r="AF53" s="37"/>
      <c r="AG53" s="37"/>
      <c r="AH53" s="37"/>
      <c r="AI53" s="37"/>
      <c r="AJ53" s="37"/>
      <c r="AK53" s="37"/>
      <c r="AL53" s="37"/>
      <c r="AM53" s="37"/>
      <c r="AN53" s="37"/>
      <c r="AO53" s="37"/>
    </row>
    <row r="54" spans="1:41" ht="165.75" customHeight="1" x14ac:dyDescent="0.2">
      <c r="A54" s="62">
        <f t="shared" si="0"/>
        <v>43</v>
      </c>
      <c r="B54" s="69" t="s">
        <v>313</v>
      </c>
      <c r="C54" s="69" t="s">
        <v>313</v>
      </c>
      <c r="D54" s="63" t="s">
        <v>319</v>
      </c>
      <c r="E54" s="50" t="s">
        <v>72</v>
      </c>
      <c r="F54" s="30"/>
      <c r="G54" s="30"/>
      <c r="H54" s="30"/>
      <c r="I54" s="30"/>
      <c r="J54" s="48">
        <f>+MATRIZ_RIESGOS[[#This Row],[IMPACTO]]*MATRIZ_RIESGOS[[#This Row],[PROBABILIDAD]]</f>
        <v>0</v>
      </c>
      <c r="K54" s="55" t="e">
        <f>+LOOKUP(MATRIZ_RIESGOS[[#This Row],[Columna1]],'[2]VALORACIÓN PRO-IMP'!$G$38:$H$51,'[2]VALORACIÓN PRO-IMP'!$I$38:$I$51)</f>
        <v>#N/A</v>
      </c>
      <c r="L54" s="31"/>
      <c r="M54" s="6" t="s">
        <v>320</v>
      </c>
      <c r="N54" s="7" t="s">
        <v>321</v>
      </c>
      <c r="O54" s="10" t="s">
        <v>317</v>
      </c>
      <c r="P54" s="21" t="s">
        <v>322</v>
      </c>
      <c r="Q54" s="35"/>
      <c r="R54" s="76"/>
      <c r="S54" s="21"/>
      <c r="T54" s="35"/>
      <c r="U54" s="35"/>
      <c r="V54" s="35"/>
      <c r="W54" s="35"/>
      <c r="X54" s="51"/>
      <c r="Y54" s="51"/>
      <c r="Z54" s="51"/>
      <c r="AA54" s="51"/>
      <c r="AB54" s="30" t="e">
        <f>+INDEX('[2]Evaluación Controles'!$AM$10:$AM$40,MATCH('[2]Evaluación Controles'!#REF!,MATRIZ_RIESGOS[ID_Riesgo],0))</f>
        <v>#REF!</v>
      </c>
      <c r="AC54" s="56" t="e">
        <f>IF(#REF!="Fuerte","NO REQUIERE  FORTALECER EL CONTROL",IF(#REF!="Moderado","REQUIERE FORTALECER EL CONTROL",IF(#REF!="Debil","REQUIERE FORTALECER EL CONTROL"," ")))</f>
        <v>#REF!</v>
      </c>
      <c r="AD54" s="37"/>
      <c r="AE54" s="37"/>
      <c r="AF54" s="37"/>
      <c r="AG54" s="37"/>
      <c r="AH54" s="37"/>
      <c r="AI54" s="37"/>
      <c r="AJ54" s="37"/>
      <c r="AK54" s="37"/>
      <c r="AL54" s="37"/>
      <c r="AM54" s="37"/>
      <c r="AN54" s="37"/>
      <c r="AO54" s="37"/>
    </row>
    <row r="55" spans="1:41" ht="165.75" customHeight="1" x14ac:dyDescent="0.2">
      <c r="A55" s="62">
        <f t="shared" si="0"/>
        <v>44</v>
      </c>
      <c r="B55" s="69" t="s">
        <v>313</v>
      </c>
      <c r="C55" s="69" t="s">
        <v>313</v>
      </c>
      <c r="D55" s="63" t="s">
        <v>323</v>
      </c>
      <c r="E55" s="50" t="s">
        <v>75</v>
      </c>
      <c r="F55" s="30"/>
      <c r="G55" s="30"/>
      <c r="H55" s="30"/>
      <c r="I55" s="30"/>
      <c r="J55" s="48">
        <f>+MATRIZ_RIESGOS[[#This Row],[IMPACTO]]*MATRIZ_RIESGOS[[#This Row],[PROBABILIDAD]]</f>
        <v>0</v>
      </c>
      <c r="K55" s="55" t="e">
        <f>+LOOKUP(MATRIZ_RIESGOS[[#This Row],[Columna1]],'[2]VALORACIÓN PRO-IMP'!$G$38:$H$51,'[2]VALORACIÓN PRO-IMP'!$I$38:$I$51)</f>
        <v>#N/A</v>
      </c>
      <c r="L55" s="31"/>
      <c r="M55" s="6" t="s">
        <v>324</v>
      </c>
      <c r="N55" s="9" t="s">
        <v>325</v>
      </c>
      <c r="O55" s="10" t="s">
        <v>317</v>
      </c>
      <c r="P55" s="25" t="s">
        <v>326</v>
      </c>
      <c r="Q55" s="54"/>
      <c r="R55" s="81"/>
      <c r="S55" s="25"/>
      <c r="T55" s="54"/>
      <c r="U55" s="54"/>
      <c r="V55" s="54"/>
      <c r="W55" s="54"/>
      <c r="X55" s="51"/>
      <c r="Y55" s="51"/>
      <c r="Z55" s="51"/>
      <c r="AA55" s="51"/>
      <c r="AB55" s="30" t="e">
        <f>+INDEX('[2]Evaluación Controles'!$AM$10:$AM$40,MATCH('[2]Evaluación Controles'!#REF!,MATRIZ_RIESGOS[ID_Riesgo],0))</f>
        <v>#REF!</v>
      </c>
      <c r="AC55" s="56" t="e">
        <f>IF(#REF!="Fuerte","NO REQUIERE  FORTALECER EL CONTROL",IF(#REF!="Moderado","REQUIERE FORTALECER EL CONTROL",IF(#REF!="Debil","REQUIERE FORTALECER EL CONTROL"," ")))</f>
        <v>#REF!</v>
      </c>
      <c r="AD55" s="37"/>
      <c r="AE55" s="37"/>
      <c r="AF55" s="37"/>
      <c r="AG55" s="37"/>
      <c r="AH55" s="37"/>
      <c r="AI55" s="37"/>
      <c r="AJ55" s="37"/>
      <c r="AK55" s="37"/>
      <c r="AL55" s="37"/>
      <c r="AM55" s="37"/>
      <c r="AN55" s="37"/>
      <c r="AO55" s="37"/>
    </row>
    <row r="56" spans="1:41" ht="165.75" customHeight="1" x14ac:dyDescent="0.2">
      <c r="A56" s="62">
        <f t="shared" si="0"/>
        <v>45</v>
      </c>
      <c r="B56" s="69" t="s">
        <v>327</v>
      </c>
      <c r="C56" s="69" t="s">
        <v>328</v>
      </c>
      <c r="D56" s="63" t="s">
        <v>329</v>
      </c>
      <c r="E56" s="50" t="s">
        <v>69</v>
      </c>
      <c r="F56" s="30"/>
      <c r="G56" s="30"/>
      <c r="H56" s="30"/>
      <c r="I56" s="30"/>
      <c r="J56" s="48">
        <f>+MATRIZ_RIESGOS[[#This Row],[IMPACTO]]*MATRIZ_RIESGOS[[#This Row],[PROBABILIDAD]]</f>
        <v>0</v>
      </c>
      <c r="K56" s="55" t="e">
        <f>+LOOKUP(MATRIZ_RIESGOS[[#This Row],[Columna1]],'[2]VALORACIÓN PRO-IMP'!$G$38:$H$51,'[2]VALORACIÓN PRO-IMP'!$I$38:$I$51)</f>
        <v>#N/A</v>
      </c>
      <c r="L56" s="31"/>
      <c r="M56" s="12" t="s">
        <v>330</v>
      </c>
      <c r="N56" s="9" t="s">
        <v>331</v>
      </c>
      <c r="O56" s="8" t="s">
        <v>332</v>
      </c>
      <c r="P56" s="20" t="s">
        <v>333</v>
      </c>
      <c r="Q56" s="35"/>
      <c r="R56" s="76"/>
      <c r="S56" s="20"/>
      <c r="T56" s="35"/>
      <c r="U56" s="35"/>
      <c r="V56" s="35"/>
      <c r="W56" s="35"/>
      <c r="X56" s="51"/>
      <c r="Y56" s="51"/>
      <c r="Z56" s="51"/>
      <c r="AA56" s="51"/>
      <c r="AB56" s="30" t="e">
        <f>+INDEX('[2]Evaluación Controles'!$AM$10:$AM$40,MATCH('[2]Evaluación Controles'!#REF!,MATRIZ_RIESGOS[ID_Riesgo],0))</f>
        <v>#REF!</v>
      </c>
      <c r="AC56" s="56" t="e">
        <f>IF(#REF!="Fuerte","NO REQUIERE  FORTALECER EL CONTROL",IF(#REF!="Moderado","REQUIERE FORTALECER EL CONTROL",IF(#REF!="Debil","REQUIERE FORTALECER EL CONTROL"," ")))</f>
        <v>#REF!</v>
      </c>
      <c r="AD56" s="37"/>
      <c r="AE56" s="37"/>
      <c r="AF56" s="37"/>
      <c r="AG56" s="37"/>
      <c r="AH56" s="37"/>
      <c r="AI56" s="37"/>
      <c r="AJ56" s="37"/>
      <c r="AK56" s="37"/>
      <c r="AL56" s="37"/>
      <c r="AM56" s="37"/>
      <c r="AN56" s="37"/>
      <c r="AO56" s="37"/>
    </row>
    <row r="57" spans="1:41" ht="165.75" customHeight="1" x14ac:dyDescent="0.25">
      <c r="A57" s="62">
        <f t="shared" si="0"/>
        <v>46</v>
      </c>
      <c r="B57" s="69" t="s">
        <v>327</v>
      </c>
      <c r="C57" s="69" t="s">
        <v>334</v>
      </c>
      <c r="D57" s="63" t="s">
        <v>335</v>
      </c>
      <c r="E57" s="50" t="s">
        <v>69</v>
      </c>
      <c r="F57" s="30"/>
      <c r="G57" s="30"/>
      <c r="H57" s="30"/>
      <c r="I57" s="30"/>
      <c r="J57" s="48">
        <f>+MATRIZ_RIESGOS[[#This Row],[IMPACTO]]*MATRIZ_RIESGOS[[#This Row],[PROBABILIDAD]]</f>
        <v>0</v>
      </c>
      <c r="K57" s="55" t="e">
        <f>+LOOKUP(MATRIZ_RIESGOS[[#This Row],[Columna1]],'[2]VALORACIÓN PRO-IMP'!$G$38:$H$51,'[2]VALORACIÓN PRO-IMP'!$I$38:$I$51)</f>
        <v>#N/A</v>
      </c>
      <c r="L57" s="31"/>
      <c r="M57" s="12" t="s">
        <v>336</v>
      </c>
      <c r="N57" s="9" t="s">
        <v>337</v>
      </c>
      <c r="O57" s="10" t="s">
        <v>338</v>
      </c>
      <c r="P57" s="23" t="s">
        <v>339</v>
      </c>
      <c r="Q57" s="54"/>
      <c r="R57" s="77" t="s">
        <v>340</v>
      </c>
      <c r="S57" s="95"/>
      <c r="T57" s="54"/>
      <c r="U57" s="54"/>
      <c r="V57" s="54"/>
      <c r="W57" s="54"/>
      <c r="X57" s="51"/>
      <c r="Y57" s="51"/>
      <c r="Z57" s="51"/>
      <c r="AA57" s="51"/>
      <c r="AB57" s="30" t="e">
        <f>+INDEX('[2]Evaluación Controles'!$AM$10:$AM$40,MATCH('[2]Evaluación Controles'!#REF!,MATRIZ_RIESGOS[ID_Riesgo],0))</f>
        <v>#REF!</v>
      </c>
      <c r="AC57" s="56" t="e">
        <f>IF(#REF!="Fuerte","NO REQUIERE  FORTALECER EL CONTROL",IF(#REF!="Moderado","REQUIERE FORTALECER EL CONTROL",IF(#REF!="Debil","REQUIERE FORTALECER EL CONTROL"," ")))</f>
        <v>#REF!</v>
      </c>
      <c r="AD57" s="37"/>
      <c r="AE57" s="37"/>
      <c r="AF57" s="37"/>
      <c r="AG57" s="37"/>
      <c r="AH57" s="37"/>
      <c r="AI57" s="37"/>
      <c r="AJ57" s="37"/>
      <c r="AK57" s="37"/>
      <c r="AL57" s="37"/>
      <c r="AM57" s="37"/>
      <c r="AN57" s="37"/>
      <c r="AO57" s="37"/>
    </row>
    <row r="58" spans="1:41" ht="275.25" customHeight="1" x14ac:dyDescent="0.2">
      <c r="A58" s="62">
        <f t="shared" si="0"/>
        <v>47</v>
      </c>
      <c r="B58" s="69" t="s">
        <v>327</v>
      </c>
      <c r="C58" s="69" t="s">
        <v>341</v>
      </c>
      <c r="D58" s="63" t="s">
        <v>342</v>
      </c>
      <c r="E58" s="50" t="s">
        <v>69</v>
      </c>
      <c r="F58" s="30"/>
      <c r="G58" s="30"/>
      <c r="H58" s="30"/>
      <c r="I58" s="30"/>
      <c r="J58" s="48">
        <f>+MATRIZ_RIESGOS[[#This Row],[IMPACTO]]*MATRIZ_RIESGOS[[#This Row],[PROBABILIDAD]]</f>
        <v>0</v>
      </c>
      <c r="K58" s="55" t="e">
        <f>+LOOKUP(MATRIZ_RIESGOS[[#This Row],[Columna1]],'[2]VALORACIÓN PRO-IMP'!$G$38:$H$51,'[2]VALORACIÓN PRO-IMP'!$I$38:$I$51)</f>
        <v>#N/A</v>
      </c>
      <c r="L58" s="31"/>
      <c r="M58" s="12" t="s">
        <v>343</v>
      </c>
      <c r="N58" s="9" t="s">
        <v>344</v>
      </c>
      <c r="O58" s="10" t="s">
        <v>345</v>
      </c>
      <c r="P58" s="21" t="s">
        <v>346</v>
      </c>
      <c r="Q58" s="33"/>
      <c r="R58" s="85" t="s">
        <v>347</v>
      </c>
      <c r="S58" s="96"/>
      <c r="T58" s="33"/>
      <c r="U58" s="33"/>
      <c r="V58" s="33"/>
      <c r="W58" s="33"/>
      <c r="X58" s="51"/>
      <c r="Y58" s="51"/>
      <c r="Z58" s="51"/>
      <c r="AA58" s="51"/>
      <c r="AB58" s="30" t="e">
        <f>+INDEX('[2]Evaluación Controles'!$AM$10:$AM$40,MATCH('[2]Evaluación Controles'!#REF!,MATRIZ_RIESGOS[ID_Riesgo],0))</f>
        <v>#REF!</v>
      </c>
      <c r="AC58" s="57" t="e">
        <f>IF(#REF!="Fuerte","NO REQUIERE  FORTALECER EL CONTROL",IF(#REF!="Moderado","REQUIERE FORTALECER EL CONTROL",IF(#REF!="Debil","REQUIERE FORTALECER EL CONTROL"," ")))</f>
        <v>#REF!</v>
      </c>
      <c r="AD58" s="37"/>
      <c r="AE58" s="37"/>
      <c r="AF58" s="37"/>
      <c r="AG58" s="37"/>
      <c r="AH58" s="37"/>
      <c r="AI58" s="37"/>
      <c r="AJ58" s="37"/>
      <c r="AK58" s="37"/>
      <c r="AL58" s="37"/>
      <c r="AM58" s="37"/>
      <c r="AN58" s="37"/>
      <c r="AO58" s="37"/>
    </row>
    <row r="59" spans="1:41" ht="237.75" customHeight="1" x14ac:dyDescent="0.2">
      <c r="A59" s="62">
        <f t="shared" si="0"/>
        <v>48</v>
      </c>
      <c r="B59" s="69" t="s">
        <v>327</v>
      </c>
      <c r="C59" s="69" t="s">
        <v>341</v>
      </c>
      <c r="D59" s="63" t="s">
        <v>348</v>
      </c>
      <c r="E59" s="50" t="s">
        <v>69</v>
      </c>
      <c r="F59" s="30"/>
      <c r="G59" s="30"/>
      <c r="H59" s="30"/>
      <c r="I59" s="30"/>
      <c r="J59" s="48">
        <f>+MATRIZ_RIESGOS[[#This Row],[IMPACTO]]*MATRIZ_RIESGOS[[#This Row],[PROBABILIDAD]]</f>
        <v>0</v>
      </c>
      <c r="K59" s="55" t="e">
        <f>+LOOKUP(MATRIZ_RIESGOS[[#This Row],[Columna1]],'[2]VALORACIÓN PRO-IMP'!$G$38:$H$51,'[2]VALORACIÓN PRO-IMP'!$I$38:$I$51)</f>
        <v>#N/A</v>
      </c>
      <c r="L59" s="31"/>
      <c r="M59" s="12" t="s">
        <v>349</v>
      </c>
      <c r="N59" s="9" t="s">
        <v>350</v>
      </c>
      <c r="O59" s="10" t="s">
        <v>345</v>
      </c>
      <c r="P59" s="24" t="s">
        <v>351</v>
      </c>
      <c r="Q59" s="54"/>
      <c r="R59" s="85" t="s">
        <v>352</v>
      </c>
      <c r="S59" s="96"/>
      <c r="T59" s="54"/>
      <c r="U59" s="54"/>
      <c r="V59" s="54"/>
      <c r="W59" s="54"/>
      <c r="X59" s="51"/>
      <c r="Y59" s="51"/>
      <c r="Z59" s="51"/>
      <c r="AA59" s="51"/>
      <c r="AB59" s="30" t="e">
        <f>+INDEX('[2]Evaluación Controles'!$AM$10:$AM$40,MATCH('[2]Evaluación Controles'!#REF!,MATRIZ_RIESGOS[ID_Riesgo],0))</f>
        <v>#REF!</v>
      </c>
      <c r="AC59" s="56" t="e">
        <f>IF(#REF!="Fuerte","NO REQUIERE  FORTALECER EL CONTROL",IF(#REF!="Moderado","REQUIERE FORTALECER EL CONTROL",IF(#REF!="Debil","REQUIERE FORTALECER EL CONTROL"," ")))</f>
        <v>#REF!</v>
      </c>
      <c r="AD59" s="37"/>
      <c r="AE59" s="37"/>
      <c r="AF59" s="37"/>
      <c r="AG59" s="37"/>
      <c r="AH59" s="37"/>
      <c r="AI59" s="37"/>
      <c r="AJ59" s="37"/>
      <c r="AK59" s="37"/>
      <c r="AL59" s="37"/>
      <c r="AM59" s="37"/>
      <c r="AN59" s="37"/>
      <c r="AO59" s="37"/>
    </row>
    <row r="60" spans="1:41" ht="288" customHeight="1" x14ac:dyDescent="0.2">
      <c r="A60" s="62">
        <f t="shared" si="0"/>
        <v>49</v>
      </c>
      <c r="B60" s="69" t="s">
        <v>327</v>
      </c>
      <c r="C60" s="69" t="s">
        <v>341</v>
      </c>
      <c r="D60" s="63" t="s">
        <v>353</v>
      </c>
      <c r="E60" s="50" t="s">
        <v>69</v>
      </c>
      <c r="F60" s="30"/>
      <c r="G60" s="30"/>
      <c r="H60" s="30"/>
      <c r="I60" s="30"/>
      <c r="J60" s="48">
        <f>+MATRIZ_RIESGOS[[#This Row],[IMPACTO]]*MATRIZ_RIESGOS[[#This Row],[PROBABILIDAD]]</f>
        <v>0</v>
      </c>
      <c r="K60" s="55" t="e">
        <f>+LOOKUP(MATRIZ_RIESGOS[[#This Row],[Columna1]],'[2]VALORACIÓN PRO-IMP'!$G$38:$H$51,'[2]VALORACIÓN PRO-IMP'!$I$38:$I$51)</f>
        <v>#N/A</v>
      </c>
      <c r="L60" s="31"/>
      <c r="M60" s="12" t="s">
        <v>354</v>
      </c>
      <c r="N60" s="9" t="s">
        <v>355</v>
      </c>
      <c r="O60" s="10" t="s">
        <v>345</v>
      </c>
      <c r="P60" s="21" t="s">
        <v>356</v>
      </c>
      <c r="Q60" s="35"/>
      <c r="R60" s="85" t="s">
        <v>357</v>
      </c>
      <c r="S60" s="96"/>
      <c r="T60" s="35"/>
      <c r="U60" s="35"/>
      <c r="V60" s="35"/>
      <c r="W60" s="35"/>
      <c r="X60" s="51"/>
      <c r="Y60" s="51"/>
      <c r="Z60" s="51"/>
      <c r="AA60" s="51"/>
      <c r="AB60" s="30" t="e">
        <f>+INDEX('[2]Evaluación Controles'!$AM$10:$AM$40,MATCH('[2]Evaluación Controles'!#REF!,MATRIZ_RIESGOS[ID_Riesgo],0))</f>
        <v>#REF!</v>
      </c>
      <c r="AC60" s="56" t="e">
        <f>IF(#REF!="Fuerte","NO REQUIERE  FORTALECER EL CONTROL",IF(#REF!="Moderado","REQUIERE FORTALECER EL CONTROL",IF(#REF!="Debil","REQUIERE FORTALECER EL CONTROL"," ")))</f>
        <v>#REF!</v>
      </c>
      <c r="AD60" s="37"/>
      <c r="AE60" s="37"/>
      <c r="AF60" s="37"/>
      <c r="AG60" s="37"/>
      <c r="AH60" s="37"/>
      <c r="AI60" s="37"/>
      <c r="AJ60" s="37"/>
      <c r="AK60" s="37"/>
      <c r="AL60" s="37"/>
      <c r="AM60" s="37"/>
      <c r="AN60" s="37"/>
      <c r="AO60" s="37"/>
    </row>
    <row r="61" spans="1:41" ht="190.5" customHeight="1" x14ac:dyDescent="0.2">
      <c r="A61" s="62">
        <f t="shared" si="0"/>
        <v>50</v>
      </c>
      <c r="B61" s="69" t="s">
        <v>327</v>
      </c>
      <c r="C61" s="69" t="s">
        <v>358</v>
      </c>
      <c r="D61" s="63" t="s">
        <v>359</v>
      </c>
      <c r="E61" s="50" t="s">
        <v>69</v>
      </c>
      <c r="F61" s="30"/>
      <c r="G61" s="30"/>
      <c r="H61" s="30"/>
      <c r="I61" s="30"/>
      <c r="J61" s="48">
        <f>+MATRIZ_RIESGOS[[#This Row],[IMPACTO]]*MATRIZ_RIESGOS[[#This Row],[PROBABILIDAD]]</f>
        <v>0</v>
      </c>
      <c r="K61" s="55" t="e">
        <f>+LOOKUP(MATRIZ_RIESGOS[[#This Row],[Columna1]],'[2]VALORACIÓN PRO-IMP'!$G$38:$H$51,'[2]VALORACIÓN PRO-IMP'!$I$38:$I$51)</f>
        <v>#N/A</v>
      </c>
      <c r="L61" s="31"/>
      <c r="M61" s="12" t="s">
        <v>360</v>
      </c>
      <c r="N61" s="9" t="s">
        <v>361</v>
      </c>
      <c r="O61" s="10" t="s">
        <v>362</v>
      </c>
      <c r="P61" s="24" t="s">
        <v>363</v>
      </c>
      <c r="Q61" s="54"/>
      <c r="R61" s="77" t="s">
        <v>364</v>
      </c>
      <c r="S61" s="24" t="s">
        <v>365</v>
      </c>
      <c r="T61" s="54"/>
      <c r="U61" s="54"/>
      <c r="V61" s="54"/>
      <c r="W61" s="54"/>
      <c r="X61" s="51"/>
      <c r="Y61" s="51"/>
      <c r="Z61" s="51"/>
      <c r="AA61" s="51"/>
      <c r="AB61" s="30" t="e">
        <f>+INDEX('[2]Evaluación Controles'!$AM$10:$AM$40,MATCH('[2]Evaluación Controles'!#REF!,MATRIZ_RIESGOS[ID_Riesgo],0))</f>
        <v>#REF!</v>
      </c>
      <c r="AC61" s="56" t="e">
        <f>IF(#REF!="Fuerte","NO REQUIERE  FORTALECER EL CONTROL",IF(#REF!="Moderado","REQUIERE FORTALECER EL CONTROL",IF(#REF!="Debil","REQUIERE FORTALECER EL CONTROL"," ")))</f>
        <v>#REF!</v>
      </c>
      <c r="AD61" s="37"/>
      <c r="AE61" s="37"/>
      <c r="AF61" s="37"/>
      <c r="AG61" s="37"/>
      <c r="AH61" s="37"/>
      <c r="AI61" s="37"/>
      <c r="AJ61" s="37"/>
      <c r="AK61" s="37"/>
      <c r="AL61" s="37"/>
      <c r="AM61" s="37"/>
      <c r="AN61" s="37"/>
      <c r="AO61" s="37"/>
    </row>
    <row r="62" spans="1:41" ht="165.75" customHeight="1" x14ac:dyDescent="0.2">
      <c r="A62" s="62">
        <f t="shared" si="0"/>
        <v>51</v>
      </c>
      <c r="B62" s="69" t="s">
        <v>327</v>
      </c>
      <c r="C62" s="69" t="s">
        <v>366</v>
      </c>
      <c r="D62" s="63" t="s">
        <v>367</v>
      </c>
      <c r="E62" s="50" t="s">
        <v>450</v>
      </c>
      <c r="F62" s="30"/>
      <c r="G62" s="30"/>
      <c r="H62" s="30"/>
      <c r="I62" s="30"/>
      <c r="J62" s="48">
        <f>+MATRIZ_RIESGOS[[#This Row],[IMPACTO]]*MATRIZ_RIESGOS[[#This Row],[PROBABILIDAD]]</f>
        <v>0</v>
      </c>
      <c r="K62" s="55" t="e">
        <f>+LOOKUP(MATRIZ_RIESGOS[[#This Row],[Columna1]],'[2]VALORACIÓN PRO-IMP'!$G$38:$H$51,'[2]VALORACIÓN PRO-IMP'!$I$38:$I$51)</f>
        <v>#N/A</v>
      </c>
      <c r="L62" s="31"/>
      <c r="M62" s="6" t="s">
        <v>368</v>
      </c>
      <c r="N62" s="7" t="s">
        <v>369</v>
      </c>
      <c r="O62" s="18" t="s">
        <v>370</v>
      </c>
      <c r="P62" s="28" t="s">
        <v>371</v>
      </c>
      <c r="Q62" s="35"/>
      <c r="R62" s="80"/>
      <c r="S62" s="28"/>
      <c r="T62" s="35"/>
      <c r="U62" s="35"/>
      <c r="V62" s="35"/>
      <c r="W62" s="35"/>
      <c r="X62" s="51"/>
      <c r="Y62" s="51"/>
      <c r="Z62" s="51"/>
      <c r="AA62" s="51"/>
      <c r="AB62" s="30" t="e">
        <f>+INDEX('[2]Evaluación Controles'!$AM$10:$AM$40,MATCH('[2]Evaluación Controles'!#REF!,MATRIZ_RIESGOS[ID_Riesgo],0))</f>
        <v>#REF!</v>
      </c>
      <c r="AC62" s="56" t="e">
        <f>IF(#REF!="Fuerte","NO REQUIERE  FORTALECER EL CONTROL",IF(#REF!="Moderado","REQUIERE FORTALECER EL CONTROL",IF(#REF!="Debil","REQUIERE FORTALECER EL CONTROL"," ")))</f>
        <v>#REF!</v>
      </c>
      <c r="AD62" s="37"/>
      <c r="AE62" s="37"/>
      <c r="AF62" s="37"/>
      <c r="AG62" s="37"/>
      <c r="AH62" s="37"/>
      <c r="AI62" s="37"/>
      <c r="AJ62" s="37"/>
      <c r="AK62" s="37"/>
      <c r="AL62" s="37"/>
      <c r="AM62" s="37"/>
      <c r="AN62" s="37"/>
      <c r="AO62" s="37"/>
    </row>
    <row r="63" spans="1:41" ht="165.75" customHeight="1" x14ac:dyDescent="0.2">
      <c r="A63" s="62">
        <f t="shared" si="0"/>
        <v>52</v>
      </c>
      <c r="B63" s="69" t="s">
        <v>327</v>
      </c>
      <c r="C63" s="69" t="s">
        <v>372</v>
      </c>
      <c r="D63" s="63" t="s">
        <v>373</v>
      </c>
      <c r="E63" s="50" t="s">
        <v>73</v>
      </c>
      <c r="F63" s="30"/>
      <c r="G63" s="30"/>
      <c r="H63" s="30"/>
      <c r="I63" s="30"/>
      <c r="J63" s="48">
        <f>+MATRIZ_RIESGOS[[#This Row],[IMPACTO]]*MATRIZ_RIESGOS[[#This Row],[PROBABILIDAD]]</f>
        <v>0</v>
      </c>
      <c r="K63" s="55" t="e">
        <f>+LOOKUP(MATRIZ_RIESGOS[[#This Row],[Columna1]],'[2]VALORACIÓN PRO-IMP'!$G$38:$H$51,'[2]VALORACIÓN PRO-IMP'!$I$38:$I$51)</f>
        <v>#N/A</v>
      </c>
      <c r="L63" s="31"/>
      <c r="M63" s="6" t="s">
        <v>374</v>
      </c>
      <c r="N63" s="7" t="s">
        <v>375</v>
      </c>
      <c r="O63" s="13" t="s">
        <v>376</v>
      </c>
      <c r="P63" s="22" t="s">
        <v>377</v>
      </c>
      <c r="Q63" s="54"/>
      <c r="R63" s="81"/>
      <c r="S63" s="22"/>
      <c r="T63" s="54"/>
      <c r="U63" s="54"/>
      <c r="V63" s="54"/>
      <c r="W63" s="54"/>
      <c r="X63" s="51"/>
      <c r="Y63" s="51"/>
      <c r="Z63" s="51"/>
      <c r="AA63" s="51"/>
      <c r="AB63" s="30" t="e">
        <f>+INDEX('[2]Evaluación Controles'!$AM$10:$AM$40,MATCH('[2]Evaluación Controles'!#REF!,MATRIZ_RIESGOS[ID_Riesgo],0))</f>
        <v>#REF!</v>
      </c>
      <c r="AC63" s="56" t="e">
        <f>IF(#REF!="Fuerte","NO REQUIERE  FORTALECER EL CONTROL",IF(#REF!="Moderado","REQUIERE FORTALECER EL CONTROL",IF(#REF!="Debil","REQUIERE FORTALECER EL CONTROL"," ")))</f>
        <v>#REF!</v>
      </c>
      <c r="AD63" s="37"/>
      <c r="AE63" s="37"/>
      <c r="AF63" s="37"/>
      <c r="AG63" s="37"/>
      <c r="AH63" s="37"/>
      <c r="AI63" s="37"/>
      <c r="AJ63" s="37"/>
      <c r="AK63" s="37"/>
      <c r="AL63" s="37"/>
      <c r="AM63" s="37"/>
      <c r="AN63" s="37"/>
      <c r="AO63" s="37"/>
    </row>
    <row r="64" spans="1:41" ht="165.75" customHeight="1" x14ac:dyDescent="0.2">
      <c r="A64" s="62">
        <f t="shared" si="0"/>
        <v>53</v>
      </c>
      <c r="B64" s="69" t="s">
        <v>378</v>
      </c>
      <c r="C64" s="69" t="s">
        <v>379</v>
      </c>
      <c r="D64" s="63" t="s">
        <v>380</v>
      </c>
      <c r="E64" s="50" t="s">
        <v>72</v>
      </c>
      <c r="F64" s="30"/>
      <c r="G64" s="30"/>
      <c r="H64" s="30"/>
      <c r="I64" s="30"/>
      <c r="J64" s="48">
        <f>+MATRIZ_RIESGOS[[#This Row],[IMPACTO]]*MATRIZ_RIESGOS[[#This Row],[PROBABILIDAD]]</f>
        <v>0</v>
      </c>
      <c r="K64" s="55" t="e">
        <f>+LOOKUP(MATRIZ_RIESGOS[[#This Row],[Columna1]],'[2]VALORACIÓN PRO-IMP'!$G$38:$H$51,'[2]VALORACIÓN PRO-IMP'!$I$38:$I$51)</f>
        <v>#N/A</v>
      </c>
      <c r="L64" s="31"/>
      <c r="M64" s="12" t="s">
        <v>381</v>
      </c>
      <c r="N64" s="9" t="s">
        <v>382</v>
      </c>
      <c r="O64" s="13" t="s">
        <v>383</v>
      </c>
      <c r="P64" s="28" t="s">
        <v>384</v>
      </c>
      <c r="Q64" s="35"/>
      <c r="R64" s="80"/>
      <c r="S64" s="28"/>
      <c r="T64" s="35"/>
      <c r="U64" s="35"/>
      <c r="V64" s="35"/>
      <c r="W64" s="35"/>
      <c r="X64" s="51"/>
      <c r="Y64" s="51"/>
      <c r="Z64" s="51"/>
      <c r="AA64" s="51"/>
      <c r="AB64" s="30" t="e">
        <f>+INDEX('[2]Evaluación Controles'!$AM$10:$AM$40,MATCH('[2]Evaluación Controles'!#REF!,MATRIZ_RIESGOS[ID_Riesgo],0))</f>
        <v>#REF!</v>
      </c>
      <c r="AC64" s="56" t="e">
        <f>IF(#REF!="Fuerte","NO REQUIERE  FORTALECER EL CONTROL",IF(#REF!="Moderado","REQUIERE FORTALECER EL CONTROL",IF(#REF!="Debil","REQUIERE FORTALECER EL CONTROL"," ")))</f>
        <v>#REF!</v>
      </c>
      <c r="AD64" s="37"/>
      <c r="AE64" s="37"/>
      <c r="AF64" s="37"/>
      <c r="AG64" s="37"/>
      <c r="AH64" s="37"/>
      <c r="AI64" s="37"/>
      <c r="AJ64" s="37"/>
      <c r="AK64" s="37"/>
      <c r="AL64" s="37"/>
      <c r="AM64" s="37"/>
      <c r="AN64" s="37"/>
      <c r="AO64" s="37"/>
    </row>
    <row r="65" spans="1:41" ht="165.75" customHeight="1" x14ac:dyDescent="0.2">
      <c r="A65" s="62">
        <f t="shared" si="0"/>
        <v>54</v>
      </c>
      <c r="B65" s="68" t="s">
        <v>127</v>
      </c>
      <c r="C65" s="69" t="s">
        <v>144</v>
      </c>
      <c r="D65" s="63" t="s">
        <v>385</v>
      </c>
      <c r="E65" s="50" t="s">
        <v>75</v>
      </c>
      <c r="F65" s="30"/>
      <c r="G65" s="30"/>
      <c r="H65" s="30"/>
      <c r="I65" s="30"/>
      <c r="J65" s="48">
        <f>+MATRIZ_RIESGOS[[#This Row],[IMPACTO]]*MATRIZ_RIESGOS[[#This Row],[PROBABILIDAD]]</f>
        <v>0</v>
      </c>
      <c r="K65" s="55" t="e">
        <f>+LOOKUP(MATRIZ_RIESGOS[[#This Row],[Columna1]],'[2]VALORACIÓN PRO-IMP'!$G$38:$H$51,'[2]VALORACIÓN PRO-IMP'!$I$38:$I$51)</f>
        <v>#N/A</v>
      </c>
      <c r="L65" s="31"/>
      <c r="M65" s="6" t="s">
        <v>386</v>
      </c>
      <c r="N65" s="7" t="s">
        <v>387</v>
      </c>
      <c r="O65" s="8" t="s">
        <v>388</v>
      </c>
      <c r="P65" s="24" t="s">
        <v>389</v>
      </c>
      <c r="Q65" s="54"/>
      <c r="R65" s="77"/>
      <c r="S65" s="24"/>
      <c r="T65" s="54"/>
      <c r="U65" s="54"/>
      <c r="V65" s="54"/>
      <c r="W65" s="54"/>
      <c r="X65" s="51"/>
      <c r="Y65" s="51"/>
      <c r="Z65" s="51"/>
      <c r="AA65" s="51"/>
      <c r="AB65" s="30" t="e">
        <f>+INDEX('[2]Evaluación Controles'!$AM$10:$AM$40,MATCH('[2]Evaluación Controles'!#REF!,MATRIZ_RIESGOS[ID_Riesgo],0))</f>
        <v>#REF!</v>
      </c>
      <c r="AC65" s="56" t="e">
        <f>IF(#REF!="Fuerte","NO REQUIERE  FORTALECER EL CONTROL",IF(#REF!="Moderado","REQUIERE FORTALECER EL CONTROL",IF(#REF!="Debil","REQUIERE FORTALECER EL CONTROL"," ")))</f>
        <v>#REF!</v>
      </c>
      <c r="AD65" s="37"/>
      <c r="AE65" s="37"/>
      <c r="AF65" s="37"/>
      <c r="AG65" s="37"/>
      <c r="AH65" s="37"/>
      <c r="AI65" s="37"/>
      <c r="AJ65" s="37"/>
      <c r="AK65" s="37"/>
      <c r="AL65" s="37"/>
      <c r="AM65" s="37"/>
      <c r="AN65" s="37"/>
      <c r="AO65" s="37"/>
    </row>
    <row r="66" spans="1:41" ht="165.75" customHeight="1" x14ac:dyDescent="0.2">
      <c r="A66" s="62">
        <f t="shared" si="0"/>
        <v>55</v>
      </c>
      <c r="B66" s="69" t="s">
        <v>215</v>
      </c>
      <c r="C66" s="69" t="s">
        <v>390</v>
      </c>
      <c r="D66" s="63" t="s">
        <v>391</v>
      </c>
      <c r="E66" s="50" t="s">
        <v>72</v>
      </c>
      <c r="F66" s="30"/>
      <c r="G66" s="30"/>
      <c r="H66" s="30"/>
      <c r="I66" s="30"/>
      <c r="J66" s="48">
        <f>+MATRIZ_RIESGOS[[#This Row],[IMPACTO]]*MATRIZ_RIESGOS[[#This Row],[PROBABILIDAD]]</f>
        <v>0</v>
      </c>
      <c r="K66" s="55" t="e">
        <f>+LOOKUP(MATRIZ_RIESGOS[[#This Row],[Columna1]],'[2]VALORACIÓN PRO-IMP'!$G$38:$H$51,'[2]VALORACIÓN PRO-IMP'!$I$38:$I$51)</f>
        <v>#N/A</v>
      </c>
      <c r="L66" s="31"/>
      <c r="M66" s="6" t="s">
        <v>392</v>
      </c>
      <c r="N66" s="7" t="s">
        <v>393</v>
      </c>
      <c r="O66" s="8" t="s">
        <v>394</v>
      </c>
      <c r="P66" s="28" t="s">
        <v>395</v>
      </c>
      <c r="Q66" s="35"/>
      <c r="R66" s="80" t="s">
        <v>396</v>
      </c>
      <c r="S66" s="29">
        <v>1</v>
      </c>
      <c r="T66" s="35"/>
      <c r="U66" s="35"/>
      <c r="V66" s="35"/>
      <c r="W66" s="35"/>
      <c r="X66" s="51"/>
      <c r="Y66" s="51"/>
      <c r="Z66" s="51"/>
      <c r="AA66" s="51"/>
      <c r="AB66" s="30" t="e">
        <f>+INDEX('[2]Evaluación Controles'!$AM$10:$AM$40,MATCH('[2]Evaluación Controles'!#REF!,MATRIZ_RIESGOS[ID_Riesgo],0))</f>
        <v>#REF!</v>
      </c>
      <c r="AC66" s="56" t="e">
        <f>IF(#REF!="Fuerte","NO REQUIERE  FORTALECER EL CONTROL",IF(#REF!="Moderado","REQUIERE FORTALECER EL CONTROL",IF(#REF!="Debil","REQUIERE FORTALECER EL CONTROL"," ")))</f>
        <v>#REF!</v>
      </c>
      <c r="AD66" s="37"/>
      <c r="AE66" s="37"/>
      <c r="AF66" s="37"/>
      <c r="AG66" s="37"/>
      <c r="AH66" s="37"/>
      <c r="AI66" s="37"/>
      <c r="AJ66" s="37"/>
      <c r="AK66" s="37"/>
      <c r="AL66" s="37"/>
      <c r="AM66" s="37"/>
      <c r="AN66" s="37"/>
      <c r="AO66" s="37"/>
    </row>
    <row r="67" spans="1:41" ht="165.75" customHeight="1" x14ac:dyDescent="0.2">
      <c r="A67" s="62">
        <f t="shared" si="0"/>
        <v>56</v>
      </c>
      <c r="B67" s="69" t="s">
        <v>327</v>
      </c>
      <c r="C67" s="69" t="s">
        <v>334</v>
      </c>
      <c r="D67" s="63" t="s">
        <v>397</v>
      </c>
      <c r="E67" s="50" t="s">
        <v>69</v>
      </c>
      <c r="F67" s="30"/>
      <c r="G67" s="30"/>
      <c r="H67" s="30"/>
      <c r="I67" s="30"/>
      <c r="J67" s="48">
        <f>+MATRIZ_RIESGOS[[#This Row],[IMPACTO]]*MATRIZ_RIESGOS[[#This Row],[PROBABILIDAD]]</f>
        <v>0</v>
      </c>
      <c r="K67" s="55" t="e">
        <f>+LOOKUP(MATRIZ_RIESGOS[[#This Row],[Columna1]],'[2]VALORACIÓN PRO-IMP'!$G$38:$H$51,'[2]VALORACIÓN PRO-IMP'!$I$38:$I$51)</f>
        <v>#N/A</v>
      </c>
      <c r="L67" s="31"/>
      <c r="M67" s="6" t="s">
        <v>398</v>
      </c>
      <c r="N67" s="7" t="s">
        <v>399</v>
      </c>
      <c r="O67" s="10" t="s">
        <v>400</v>
      </c>
      <c r="P67" s="25" t="s">
        <v>401</v>
      </c>
      <c r="Q67" s="34"/>
      <c r="R67" s="81" t="s">
        <v>402</v>
      </c>
      <c r="S67" s="97">
        <v>0.81799999999999995</v>
      </c>
      <c r="T67" s="34"/>
      <c r="U67" s="34"/>
      <c r="V67" s="34"/>
      <c r="W67" s="34"/>
      <c r="X67" s="51"/>
      <c r="Y67" s="51"/>
      <c r="Z67" s="51"/>
      <c r="AA67" s="51"/>
      <c r="AB67" s="30" t="e">
        <f>+INDEX('[2]Evaluación Controles'!$AM$10:$AM$40,MATCH('[2]Evaluación Controles'!#REF!,MATRIZ_RIESGOS[ID_Riesgo],0))</f>
        <v>#REF!</v>
      </c>
      <c r="AC67" s="57" t="e">
        <f>IF(#REF!="Fuerte","NO REQUIERE  FORTALECER EL CONTROL",IF(#REF!="Moderado","REQUIERE FORTALECER EL CONTROL",IF(#REF!="Debil","REQUIERE FORTALECER EL CONTROL"," ")))</f>
        <v>#REF!</v>
      </c>
      <c r="AD67" s="37"/>
      <c r="AE67" s="37"/>
      <c r="AF67" s="37"/>
      <c r="AG67" s="37"/>
      <c r="AH67" s="37"/>
      <c r="AI67" s="37"/>
      <c r="AJ67" s="37"/>
      <c r="AK67" s="37"/>
      <c r="AL67" s="37"/>
      <c r="AM67" s="37"/>
      <c r="AN67" s="37"/>
      <c r="AO67" s="37"/>
    </row>
    <row r="68" spans="1:41" ht="165.75" customHeight="1" x14ac:dyDescent="0.2">
      <c r="A68" s="62">
        <f t="shared" si="0"/>
        <v>57</v>
      </c>
      <c r="B68" s="69" t="s">
        <v>327</v>
      </c>
      <c r="C68" s="69" t="s">
        <v>366</v>
      </c>
      <c r="D68" s="63" t="s">
        <v>403</v>
      </c>
      <c r="E68" s="50" t="s">
        <v>69</v>
      </c>
      <c r="F68" s="30"/>
      <c r="G68" s="30"/>
      <c r="H68" s="30"/>
      <c r="I68" s="30"/>
      <c r="J68" s="48">
        <f>+MATRIZ_RIESGOS[[#This Row],[IMPACTO]]*MATRIZ_RIESGOS[[#This Row],[PROBABILIDAD]]</f>
        <v>0</v>
      </c>
      <c r="K68" s="55" t="e">
        <f>+LOOKUP(MATRIZ_RIESGOS[[#This Row],[Columna1]],'[2]VALORACIÓN PRO-IMP'!$G$38:$H$51,'[2]VALORACIÓN PRO-IMP'!$I$38:$I$51)</f>
        <v>#N/A</v>
      </c>
      <c r="L68" s="31"/>
      <c r="M68" s="6" t="s">
        <v>404</v>
      </c>
      <c r="N68" s="7" t="s">
        <v>405</v>
      </c>
      <c r="O68" s="18" t="s">
        <v>370</v>
      </c>
      <c r="P68" s="28" t="s">
        <v>406</v>
      </c>
      <c r="Q68" s="33"/>
      <c r="R68" s="80"/>
      <c r="S68" s="28"/>
      <c r="T68" s="33"/>
      <c r="U68" s="33"/>
      <c r="V68" s="33"/>
      <c r="W68" s="33"/>
      <c r="X68" s="51"/>
      <c r="Y68" s="51"/>
      <c r="Z68" s="51"/>
      <c r="AA68" s="51"/>
      <c r="AB68" s="30" t="e">
        <f>+INDEX('[2]Evaluación Controles'!$AM$10:$AM$40,MATCH('[2]Evaluación Controles'!#REF!,MATRIZ_RIESGOS[ID_Riesgo],0))</f>
        <v>#REF!</v>
      </c>
      <c r="AC68" s="57" t="e">
        <f>IF(#REF!="Fuerte","NO REQUIERE  FORTALECER EL CONTROL",IF(#REF!="Moderado","REQUIERE FORTALECER EL CONTROL",IF(#REF!="Debil","REQUIERE FORTALECER EL CONTROL"," ")))</f>
        <v>#REF!</v>
      </c>
      <c r="AD68" s="37"/>
      <c r="AE68" s="37"/>
      <c r="AF68" s="37"/>
      <c r="AG68" s="37"/>
      <c r="AH68" s="37"/>
      <c r="AI68" s="37"/>
      <c r="AJ68" s="37"/>
      <c r="AK68" s="37"/>
      <c r="AL68" s="37"/>
      <c r="AM68" s="37"/>
      <c r="AN68" s="37"/>
      <c r="AO68" s="37"/>
    </row>
    <row r="69" spans="1:41" ht="165.75" customHeight="1" x14ac:dyDescent="0.2">
      <c r="A69" s="62">
        <f t="shared" si="0"/>
        <v>58</v>
      </c>
      <c r="B69" s="69" t="s">
        <v>327</v>
      </c>
      <c r="C69" s="69" t="s">
        <v>366</v>
      </c>
      <c r="D69" s="63" t="s">
        <v>407</v>
      </c>
      <c r="E69" s="50" t="s">
        <v>69</v>
      </c>
      <c r="F69" s="30"/>
      <c r="G69" s="30"/>
      <c r="H69" s="30"/>
      <c r="I69" s="30"/>
      <c r="J69" s="48">
        <f>+MATRIZ_RIESGOS[[#This Row],[IMPACTO]]*MATRIZ_RIESGOS[[#This Row],[PROBABILIDAD]]</f>
        <v>0</v>
      </c>
      <c r="K69" s="55" t="e">
        <f>+LOOKUP(MATRIZ_RIESGOS[[#This Row],[Columna1]],'[2]VALORACIÓN PRO-IMP'!$G$38:$H$51,'[2]VALORACIÓN PRO-IMP'!$I$38:$I$51)</f>
        <v>#N/A</v>
      </c>
      <c r="L69" s="31"/>
      <c r="M69" s="6" t="s">
        <v>408</v>
      </c>
      <c r="N69" s="7" t="s">
        <v>409</v>
      </c>
      <c r="O69" s="18" t="s">
        <v>370</v>
      </c>
      <c r="P69" s="25" t="s">
        <v>410</v>
      </c>
      <c r="Q69" s="34"/>
      <c r="R69" s="81"/>
      <c r="S69" s="25"/>
      <c r="T69" s="34"/>
      <c r="U69" s="34"/>
      <c r="V69" s="34"/>
      <c r="W69" s="34"/>
      <c r="X69" s="51"/>
      <c r="Y69" s="51"/>
      <c r="Z69" s="51"/>
      <c r="AA69" s="51"/>
      <c r="AB69" s="30" t="e">
        <f>+INDEX('[2]Evaluación Controles'!$AM$10:$AM$40,MATCH('[2]Evaluación Controles'!#REF!,MATRIZ_RIESGOS[ID_Riesgo],0))</f>
        <v>#REF!</v>
      </c>
      <c r="AC69" s="57" t="e">
        <f>IF(#REF!="Fuerte","NO REQUIERE  FORTALECER EL CONTROL",IF(#REF!="Moderado","REQUIERE FORTALECER EL CONTROL",IF(#REF!="Debil","REQUIERE FORTALECER EL CONTROL"," ")))</f>
        <v>#REF!</v>
      </c>
      <c r="AD69" s="37"/>
      <c r="AE69" s="37"/>
      <c r="AF69" s="37"/>
      <c r="AG69" s="37"/>
      <c r="AH69" s="37"/>
      <c r="AI69" s="37"/>
      <c r="AJ69" s="37"/>
      <c r="AK69" s="37"/>
      <c r="AL69" s="37"/>
      <c r="AM69" s="37"/>
      <c r="AN69" s="37"/>
      <c r="AO69" s="37"/>
    </row>
    <row r="70" spans="1:41" ht="165.75" customHeight="1" x14ac:dyDescent="0.2">
      <c r="A70" s="62">
        <f t="shared" si="0"/>
        <v>59</v>
      </c>
      <c r="B70" s="69" t="s">
        <v>327</v>
      </c>
      <c r="C70" s="69" t="s">
        <v>358</v>
      </c>
      <c r="D70" s="63" t="s">
        <v>411</v>
      </c>
      <c r="E70" s="50" t="s">
        <v>69</v>
      </c>
      <c r="F70" s="30"/>
      <c r="G70" s="30"/>
      <c r="H70" s="30"/>
      <c r="I70" s="30"/>
      <c r="J70" s="48">
        <f>+MATRIZ_RIESGOS[[#This Row],[IMPACTO]]*MATRIZ_RIESGOS[[#This Row],[PROBABILIDAD]]</f>
        <v>0</v>
      </c>
      <c r="K70" s="55" t="e">
        <f>+LOOKUP(MATRIZ_RIESGOS[[#This Row],[Columna1]],'[2]VALORACIÓN PRO-IMP'!$G$38:$H$51,'[2]VALORACIÓN PRO-IMP'!$I$38:$I$51)</f>
        <v>#N/A</v>
      </c>
      <c r="L70" s="31"/>
      <c r="M70" s="6" t="s">
        <v>412</v>
      </c>
      <c r="N70" s="7" t="s">
        <v>413</v>
      </c>
      <c r="O70" s="10" t="s">
        <v>414</v>
      </c>
      <c r="P70" s="28" t="s">
        <v>415</v>
      </c>
      <c r="Q70" s="35"/>
      <c r="R70" s="86" t="s">
        <v>416</v>
      </c>
      <c r="S70" s="74" t="s">
        <v>417</v>
      </c>
      <c r="T70" s="35"/>
      <c r="U70" s="35"/>
      <c r="V70" s="35"/>
      <c r="W70" s="35"/>
      <c r="X70" s="51"/>
      <c r="Y70" s="51"/>
      <c r="Z70" s="51"/>
      <c r="AA70" s="51"/>
      <c r="AB70" s="30" t="e">
        <f>+INDEX('[2]Evaluación Controles'!$AM$10:$AM$40,MATCH('[2]Evaluación Controles'!#REF!,MATRIZ_RIESGOS[ID_Riesgo],0))</f>
        <v>#REF!</v>
      </c>
      <c r="AC70" s="32" t="e">
        <f>IF(#REF!="Fuerte","NO REQUIERE  FORTALECER EL CONTROL",IF(#REF!="Moderado","REQUIERE FORTALECER EL CONTROL",IF(#REF!="Debil","REQUIERE FORTALECER EL CONTROL"," ")))</f>
        <v>#REF!</v>
      </c>
      <c r="AD70" s="37"/>
      <c r="AE70" s="37"/>
      <c r="AF70" s="37"/>
      <c r="AG70" s="37"/>
      <c r="AH70" s="37"/>
      <c r="AI70" s="37"/>
      <c r="AJ70" s="37"/>
      <c r="AK70" s="37"/>
      <c r="AL70" s="37"/>
      <c r="AM70" s="37"/>
      <c r="AN70" s="37"/>
      <c r="AO70" s="37"/>
    </row>
    <row r="71" spans="1:41" ht="165.75" customHeight="1" x14ac:dyDescent="0.2">
      <c r="A71" s="62">
        <f t="shared" si="0"/>
        <v>60</v>
      </c>
      <c r="B71" s="69" t="s">
        <v>327</v>
      </c>
      <c r="C71" s="69" t="s">
        <v>341</v>
      </c>
      <c r="D71" s="63" t="s">
        <v>418</v>
      </c>
      <c r="E71" s="50" t="s">
        <v>69</v>
      </c>
      <c r="F71" s="30"/>
      <c r="G71" s="30"/>
      <c r="H71" s="30"/>
      <c r="I71" s="30"/>
      <c r="J71" s="48">
        <f>+MATRIZ_RIESGOS[[#This Row],[IMPACTO]]*MATRIZ_RIESGOS[[#This Row],[PROBABILIDAD]]</f>
        <v>0</v>
      </c>
      <c r="K71" s="55" t="e">
        <f>+LOOKUP(MATRIZ_RIESGOS[[#This Row],[Columna1]],'[2]VALORACIÓN PRO-IMP'!$G$38:$H$51,'[2]VALORACIÓN PRO-IMP'!$I$38:$I$51)</f>
        <v>#N/A</v>
      </c>
      <c r="L71" s="31"/>
      <c r="M71" s="6" t="s">
        <v>419</v>
      </c>
      <c r="N71" s="7" t="s">
        <v>420</v>
      </c>
      <c r="O71" s="10" t="s">
        <v>345</v>
      </c>
      <c r="P71" s="22" t="s">
        <v>421</v>
      </c>
      <c r="Q71" s="34"/>
      <c r="R71" s="85" t="s">
        <v>422</v>
      </c>
      <c r="S71" s="98"/>
      <c r="T71" s="34"/>
      <c r="U71" s="34"/>
      <c r="V71" s="34"/>
      <c r="W71" s="34"/>
      <c r="X71" s="51"/>
      <c r="Y71" s="51"/>
      <c r="Z71" s="51"/>
      <c r="AA71" s="51"/>
      <c r="AB71" s="30" t="e">
        <f>+INDEX('[2]Evaluación Controles'!$AM$10:$AM$40,MATCH('[2]Evaluación Controles'!#REF!,MATRIZ_RIESGOS[ID_Riesgo],0))</f>
        <v>#REF!</v>
      </c>
      <c r="AC71" s="30" t="e">
        <f>IF(#REF!="Fuerte","NO REQUIERE  FORTALECER EL CONTROL",IF(#REF!="Moderado","REQUIERE FORTALECER EL CONTROL",IF(#REF!="Debil","REQUIERE FORTALECER EL CONTROL"," ")))</f>
        <v>#REF!</v>
      </c>
      <c r="AD71" s="37"/>
      <c r="AE71" s="37"/>
      <c r="AF71" s="37"/>
      <c r="AG71" s="37"/>
      <c r="AH71" s="37"/>
      <c r="AI71" s="37"/>
      <c r="AJ71" s="37"/>
      <c r="AK71" s="37"/>
      <c r="AL71" s="37"/>
      <c r="AM71" s="37"/>
      <c r="AN71" s="37"/>
      <c r="AO71" s="37"/>
    </row>
    <row r="72" spans="1:41" ht="165.75" customHeight="1" x14ac:dyDescent="0.2">
      <c r="A72" s="62">
        <f t="shared" si="0"/>
        <v>61</v>
      </c>
      <c r="B72" s="69" t="s">
        <v>327</v>
      </c>
      <c r="C72" s="69" t="s">
        <v>341</v>
      </c>
      <c r="D72" s="63" t="s">
        <v>423</v>
      </c>
      <c r="E72" s="50" t="s">
        <v>69</v>
      </c>
      <c r="F72" s="30"/>
      <c r="G72" s="30"/>
      <c r="H72" s="30"/>
      <c r="I72" s="30"/>
      <c r="J72" s="48">
        <f>+MATRIZ_RIESGOS[[#This Row],[IMPACTO]]*MATRIZ_RIESGOS[[#This Row],[PROBABILIDAD]]</f>
        <v>0</v>
      </c>
      <c r="K72" s="55" t="e">
        <f>+LOOKUP(MATRIZ_RIESGOS[[#This Row],[Columna1]],'[2]VALORACIÓN PRO-IMP'!$G$38:$H$51,'[2]VALORACIÓN PRO-IMP'!$I$38:$I$51)</f>
        <v>#N/A</v>
      </c>
      <c r="L72" s="31"/>
      <c r="M72" s="6" t="s">
        <v>424</v>
      </c>
      <c r="N72" s="7" t="s">
        <v>425</v>
      </c>
      <c r="O72" s="10" t="s">
        <v>345</v>
      </c>
      <c r="P72" s="21" t="s">
        <v>356</v>
      </c>
      <c r="Q72" s="33"/>
      <c r="R72" s="85" t="s">
        <v>426</v>
      </c>
      <c r="S72" s="96"/>
      <c r="T72" s="33"/>
      <c r="U72" s="33"/>
      <c r="V72" s="33"/>
      <c r="W72" s="33"/>
      <c r="X72" s="51"/>
      <c r="Y72" s="51"/>
      <c r="Z72" s="51"/>
      <c r="AA72" s="51"/>
      <c r="AB72" s="30" t="e">
        <f>+INDEX('[2]Evaluación Controles'!$AM$10:$AM$40,MATCH('[2]Evaluación Controles'!#REF!,MATRIZ_RIESGOS[ID_Riesgo],0))</f>
        <v>#REF!</v>
      </c>
      <c r="AC72" s="30" t="e">
        <f>IF(#REF!="Fuerte","NO REQUIERE  FORTALECER EL CONTROL",IF(#REF!="Moderado","REQUIERE FORTALECER EL CONTROL",IF(#REF!="Debil","REQUIERE FORTALECER EL CONTROL"," ")))</f>
        <v>#REF!</v>
      </c>
      <c r="AD72" s="37"/>
      <c r="AE72" s="37"/>
      <c r="AF72" s="37"/>
      <c r="AG72" s="37"/>
      <c r="AH72" s="37"/>
      <c r="AI72" s="37"/>
      <c r="AJ72" s="37"/>
      <c r="AK72" s="37"/>
      <c r="AL72" s="37"/>
      <c r="AM72" s="37"/>
      <c r="AN72" s="37"/>
      <c r="AO72" s="37"/>
    </row>
    <row r="73" spans="1:41" ht="254.25" customHeight="1" x14ac:dyDescent="0.2">
      <c r="A73" s="62">
        <f t="shared" si="0"/>
        <v>62</v>
      </c>
      <c r="B73" s="69" t="s">
        <v>327</v>
      </c>
      <c r="C73" s="69" t="s">
        <v>341</v>
      </c>
      <c r="D73" s="63" t="s">
        <v>427</v>
      </c>
      <c r="E73" s="50" t="s">
        <v>69</v>
      </c>
      <c r="F73" s="30"/>
      <c r="G73" s="30"/>
      <c r="H73" s="30"/>
      <c r="I73" s="30"/>
      <c r="J73" s="48">
        <f>+MATRIZ_RIESGOS[[#This Row],[IMPACTO]]*MATRIZ_RIESGOS[[#This Row],[PROBABILIDAD]]</f>
        <v>0</v>
      </c>
      <c r="K73" s="55" t="e">
        <f>+LOOKUP(MATRIZ_RIESGOS[[#This Row],[Columna1]],'[2]VALORACIÓN PRO-IMP'!$G$38:$H$51,'[2]VALORACIÓN PRO-IMP'!$I$38:$I$51)</f>
        <v>#N/A</v>
      </c>
      <c r="L73" s="31"/>
      <c r="M73" s="6" t="s">
        <v>428</v>
      </c>
      <c r="N73" s="7" t="s">
        <v>425</v>
      </c>
      <c r="O73" s="10" t="s">
        <v>345</v>
      </c>
      <c r="P73" s="24" t="s">
        <v>356</v>
      </c>
      <c r="Q73" s="34"/>
      <c r="R73" s="85" t="s">
        <v>429</v>
      </c>
      <c r="S73" s="96"/>
      <c r="T73" s="34"/>
      <c r="U73" s="34"/>
      <c r="V73" s="34"/>
      <c r="W73" s="34"/>
      <c r="X73" s="51"/>
      <c r="Y73" s="51"/>
      <c r="Z73" s="51"/>
      <c r="AA73" s="51"/>
      <c r="AB73" s="30" t="e">
        <f>+INDEX('[2]Evaluación Controles'!$AM$10:$AM$40,MATCH('[2]Evaluación Controles'!#REF!,MATRIZ_RIESGOS[ID_Riesgo],0))</f>
        <v>#REF!</v>
      </c>
      <c r="AC73" s="30" t="e">
        <f>IF(#REF!="Fuerte","NO REQUIERE  FORTALECER EL CONTROL",IF(#REF!="Moderado","REQUIERE FORTALECER EL CONTROL",IF(#REF!="Debil","REQUIERE FORTALECER EL CONTROL"," ")))</f>
        <v>#REF!</v>
      </c>
      <c r="AD73" s="37"/>
      <c r="AE73" s="37"/>
      <c r="AF73" s="37"/>
      <c r="AG73" s="37"/>
      <c r="AH73" s="37"/>
      <c r="AI73" s="37"/>
      <c r="AJ73" s="37"/>
      <c r="AK73" s="37"/>
      <c r="AL73" s="37"/>
      <c r="AM73" s="37"/>
      <c r="AN73" s="37"/>
      <c r="AO73" s="37"/>
    </row>
    <row r="74" spans="1:41" ht="165.75" customHeight="1" x14ac:dyDescent="0.2">
      <c r="A74" s="62">
        <f t="shared" si="0"/>
        <v>63</v>
      </c>
      <c r="B74" s="69" t="s">
        <v>430</v>
      </c>
      <c r="C74" s="69" t="s">
        <v>431</v>
      </c>
      <c r="D74" s="63" t="s">
        <v>432</v>
      </c>
      <c r="E74" s="50" t="s">
        <v>73</v>
      </c>
      <c r="F74" s="30"/>
      <c r="G74" s="30"/>
      <c r="H74" s="30"/>
      <c r="I74" s="30"/>
      <c r="J74" s="48">
        <f>+MATRIZ_RIESGOS[[#This Row],[IMPACTO]]*MATRIZ_RIESGOS[[#This Row],[PROBABILIDAD]]</f>
        <v>0</v>
      </c>
      <c r="K74" s="55" t="e">
        <f>+LOOKUP(MATRIZ_RIESGOS[[#This Row],[Columna1]],'[2]VALORACIÓN PRO-IMP'!$G$38:$H$51,'[2]VALORACIÓN PRO-IMP'!$I$38:$I$51)</f>
        <v>#N/A</v>
      </c>
      <c r="L74" s="31"/>
      <c r="M74" s="12" t="s">
        <v>433</v>
      </c>
      <c r="N74" s="9" t="s">
        <v>434</v>
      </c>
      <c r="O74" s="13" t="s">
        <v>435</v>
      </c>
      <c r="P74" s="28" t="s">
        <v>436</v>
      </c>
      <c r="Q74" s="33"/>
      <c r="R74" s="80" t="s">
        <v>437</v>
      </c>
      <c r="S74" s="29">
        <v>1</v>
      </c>
      <c r="T74" s="33"/>
      <c r="U74" s="33"/>
      <c r="V74" s="33"/>
      <c r="W74" s="33"/>
      <c r="X74" s="51"/>
      <c r="Y74" s="51"/>
      <c r="Z74" s="51"/>
      <c r="AA74" s="51"/>
      <c r="AB74" s="30" t="e">
        <f>+INDEX('[2]Evaluación Controles'!$AM$10:$AM$40,MATCH('[2]Evaluación Controles'!#REF!,MATRIZ_RIESGOS[ID_Riesgo],0))</f>
        <v>#REF!</v>
      </c>
      <c r="AC74" s="30" t="e">
        <f>IF(#REF!="Fuerte","NO REQUIERE  FORTALECER EL CONTROL",IF(#REF!="Moderado","REQUIERE FORTALECER EL CONTROL",IF(#REF!="Debil","REQUIERE FORTALECER EL CONTROL"," ")))</f>
        <v>#REF!</v>
      </c>
      <c r="AD74" s="37"/>
      <c r="AE74" s="37"/>
      <c r="AF74" s="37"/>
      <c r="AG74" s="37"/>
      <c r="AH74" s="37"/>
      <c r="AI74" s="37"/>
      <c r="AJ74" s="37"/>
      <c r="AK74" s="37"/>
      <c r="AL74" s="37"/>
      <c r="AM74" s="37"/>
      <c r="AN74" s="37"/>
      <c r="AO74" s="37"/>
    </row>
    <row r="75" spans="1:41" ht="165.75" customHeight="1" x14ac:dyDescent="0.2">
      <c r="A75" s="62">
        <f t="shared" si="0"/>
        <v>64</v>
      </c>
      <c r="B75" s="69" t="s">
        <v>430</v>
      </c>
      <c r="C75" s="69" t="s">
        <v>431</v>
      </c>
      <c r="D75" s="63" t="s">
        <v>438</v>
      </c>
      <c r="E75" s="50" t="s">
        <v>77</v>
      </c>
      <c r="F75" s="30"/>
      <c r="G75" s="30"/>
      <c r="H75" s="30"/>
      <c r="I75" s="30"/>
      <c r="J75" s="48">
        <f>+MATRIZ_RIESGOS[[#This Row],[IMPACTO]]*MATRIZ_RIESGOS[[#This Row],[PROBABILIDAD]]</f>
        <v>0</v>
      </c>
      <c r="K75" s="55" t="e">
        <f>+LOOKUP(MATRIZ_RIESGOS[[#This Row],[Columna1]],'[2]VALORACIÓN PRO-IMP'!$G$38:$H$51,'[2]VALORACIÓN PRO-IMP'!$I$38:$I$51)</f>
        <v>#N/A</v>
      </c>
      <c r="L75" s="31"/>
      <c r="M75" s="6" t="s">
        <v>439</v>
      </c>
      <c r="N75" s="9" t="s">
        <v>440</v>
      </c>
      <c r="O75" s="18" t="s">
        <v>435</v>
      </c>
      <c r="P75" s="25" t="s">
        <v>441</v>
      </c>
      <c r="Q75" s="34"/>
      <c r="R75" s="81" t="s">
        <v>442</v>
      </c>
      <c r="S75" s="26">
        <v>1</v>
      </c>
      <c r="T75" s="34"/>
      <c r="U75" s="34"/>
      <c r="V75" s="34"/>
      <c r="W75" s="34"/>
      <c r="X75" s="51"/>
      <c r="Y75" s="51"/>
      <c r="Z75" s="51"/>
      <c r="AA75" s="51"/>
      <c r="AB75" s="30" t="e">
        <f>+INDEX('[2]Evaluación Controles'!$AM$10:$AM$40,MATCH('[2]Evaluación Controles'!#REF!,MATRIZ_RIESGOS[ID_Riesgo],0))</f>
        <v>#REF!</v>
      </c>
      <c r="AC75" s="30" t="e">
        <f>IF(#REF!="Fuerte","NO REQUIERE  FORTALECER EL CONTROL",IF(#REF!="Moderado","REQUIERE FORTALECER EL CONTROL",IF(#REF!="Debil","REQUIERE FORTALECER EL CONTROL"," ")))</f>
        <v>#REF!</v>
      </c>
      <c r="AD75" s="37"/>
      <c r="AE75" s="37"/>
      <c r="AF75" s="37"/>
      <c r="AG75" s="37"/>
      <c r="AH75" s="37"/>
      <c r="AI75" s="37"/>
      <c r="AJ75" s="37"/>
      <c r="AK75" s="37"/>
      <c r="AL75" s="37"/>
      <c r="AM75" s="37"/>
      <c r="AN75" s="37"/>
      <c r="AO75" s="37"/>
    </row>
    <row r="76" spans="1:41" ht="165.75" customHeight="1" x14ac:dyDescent="0.2">
      <c r="A76" s="62">
        <f t="shared" si="0"/>
        <v>65</v>
      </c>
      <c r="B76" s="69" t="s">
        <v>443</v>
      </c>
      <c r="C76" s="69" t="s">
        <v>341</v>
      </c>
      <c r="D76" s="63" t="s">
        <v>444</v>
      </c>
      <c r="E76" s="50" t="s">
        <v>69</v>
      </c>
      <c r="F76" s="30"/>
      <c r="G76" s="30"/>
      <c r="H76" s="30"/>
      <c r="I76" s="30"/>
      <c r="J76" s="48">
        <f>+MATRIZ_RIESGOS[[#This Row],[IMPACTO]]*MATRIZ_RIESGOS[[#This Row],[PROBABILIDAD]]</f>
        <v>0</v>
      </c>
      <c r="K76" s="55" t="e">
        <f>+LOOKUP(MATRIZ_RIESGOS[[#This Row],[Columna1]],'[2]VALORACIÓN PRO-IMP'!$G$38:$H$51,'[2]VALORACIÓN PRO-IMP'!$I$38:$I$51)</f>
        <v>#N/A</v>
      </c>
      <c r="L76" s="31"/>
      <c r="M76" s="6" t="s">
        <v>445</v>
      </c>
      <c r="N76" s="12" t="s">
        <v>446</v>
      </c>
      <c r="O76" s="19" t="s">
        <v>345</v>
      </c>
      <c r="P76" s="27" t="s">
        <v>447</v>
      </c>
      <c r="Q76" s="33"/>
      <c r="R76" s="87"/>
      <c r="S76" s="27"/>
      <c r="T76" s="33"/>
      <c r="U76" s="33"/>
      <c r="V76" s="33"/>
      <c r="W76" s="33"/>
      <c r="X76" s="51"/>
      <c r="Y76" s="51"/>
      <c r="Z76" s="51"/>
      <c r="AA76" s="51"/>
      <c r="AB76" s="30" t="e">
        <f>+INDEX('[2]Evaluación Controles'!$AM$10:$AM$40,MATCH('[2]Evaluación Controles'!#REF!,MATRIZ_RIESGOS[ID_Riesgo],0))</f>
        <v>#REF!</v>
      </c>
      <c r="AC76" s="30" t="e">
        <f>IF(#REF!="Fuerte","NO REQUIERE  FORTALECER EL CONTROL",IF(#REF!="Moderado","REQUIERE FORTALECER EL CONTROL",IF(#REF!="Debil","REQUIERE FORTALECER EL CONTROL"," ")))</f>
        <v>#REF!</v>
      </c>
      <c r="AD76" s="37"/>
      <c r="AE76" s="37"/>
      <c r="AF76" s="37"/>
      <c r="AG76" s="37"/>
      <c r="AH76" s="37"/>
      <c r="AI76" s="37"/>
      <c r="AJ76" s="37"/>
      <c r="AK76" s="37"/>
      <c r="AL76" s="37"/>
      <c r="AM76" s="37"/>
      <c r="AN76" s="37"/>
      <c r="AO76" s="37"/>
    </row>
    <row r="77" spans="1:41" ht="14.25" x14ac:dyDescent="0.2">
      <c r="A77" s="62">
        <f t="shared" si="0"/>
        <v>66</v>
      </c>
      <c r="B77" s="61"/>
      <c r="C77" s="61"/>
      <c r="D77" s="63"/>
      <c r="E77" s="31"/>
      <c r="F77" s="30"/>
      <c r="G77" s="30"/>
      <c r="H77" s="30"/>
      <c r="I77" s="30"/>
      <c r="J77" s="48">
        <f>+MATRIZ_RIESGOS[[#This Row],[IMPACTO]]*MATRIZ_RIESGOS[[#This Row],[PROBABILIDAD]]</f>
        <v>0</v>
      </c>
      <c r="K77" s="111" t="e">
        <f>+LOOKUP(MATRIZ_RIESGOS[[#This Row],[Columna1]],'[2]VALORACIÓN PRO-IMP'!$G$38:$H$51,'[2]VALORACIÓN PRO-IMP'!$I$38:$I$51)</f>
        <v>#N/A</v>
      </c>
      <c r="L77" s="31"/>
      <c r="M77" s="30"/>
      <c r="N77" s="30"/>
      <c r="O77" s="49"/>
      <c r="P77" s="50"/>
      <c r="Q77" s="34"/>
      <c r="R77" s="67"/>
      <c r="S77" s="34"/>
      <c r="T77" s="34"/>
      <c r="U77" s="34"/>
      <c r="V77" s="34"/>
      <c r="W77" s="34"/>
      <c r="X77" s="51"/>
      <c r="Y77" s="51"/>
      <c r="Z77" s="51"/>
      <c r="AA77" s="51"/>
      <c r="AB77" s="30" t="e">
        <f>+INDEX('[2]Evaluación Controles'!$AM$10:$AM$40,MATCH('[2]Evaluación Controles'!#REF!,MATRIZ_RIESGOS[ID_Riesgo],0))</f>
        <v>#REF!</v>
      </c>
      <c r="AC77" s="30" t="e">
        <f>IF(#REF!="Fuerte","NO REQUIERE  FORTALECER EL CONTROL",IF(#REF!="Moderado","REQUIERE FORTALECER EL CONTROL",IF(#REF!="Debil","REQUIERE FORTALECER EL CONTROL"," ")))</f>
        <v>#REF!</v>
      </c>
      <c r="AD77" s="37"/>
      <c r="AE77" s="37"/>
      <c r="AF77" s="37"/>
      <c r="AG77" s="37"/>
      <c r="AH77" s="37"/>
      <c r="AI77" s="37"/>
      <c r="AJ77" s="37"/>
      <c r="AK77" s="37"/>
      <c r="AL77" s="37"/>
      <c r="AM77" s="37"/>
      <c r="AN77" s="37"/>
      <c r="AO77" s="37"/>
    </row>
    <row r="78" spans="1:41" ht="14.25" x14ac:dyDescent="0.2">
      <c r="A78" s="62">
        <f t="shared" si="0"/>
        <v>67</v>
      </c>
      <c r="B78" s="61"/>
      <c r="C78" s="61"/>
      <c r="D78" s="63"/>
      <c r="E78" s="31"/>
      <c r="F78" s="30"/>
      <c r="G78" s="30"/>
      <c r="H78" s="30"/>
      <c r="I78" s="30"/>
      <c r="J78" s="48">
        <f>+MATRIZ_RIESGOS[[#This Row],[IMPACTO]]*MATRIZ_RIESGOS[[#This Row],[PROBABILIDAD]]</f>
        <v>0</v>
      </c>
      <c r="K78" s="111" t="e">
        <f>+LOOKUP(MATRIZ_RIESGOS[[#This Row],[Columna1]],'[2]VALORACIÓN PRO-IMP'!$G$38:$H$51,'[2]VALORACIÓN PRO-IMP'!$I$38:$I$51)</f>
        <v>#N/A</v>
      </c>
      <c r="L78" s="31"/>
      <c r="M78" s="30"/>
      <c r="N78" s="30"/>
      <c r="O78" s="49"/>
      <c r="P78" s="50"/>
      <c r="Q78" s="33"/>
      <c r="R78" s="66"/>
      <c r="S78" s="33"/>
      <c r="T78" s="33"/>
      <c r="U78" s="33"/>
      <c r="V78" s="33"/>
      <c r="W78" s="33"/>
      <c r="X78" s="51"/>
      <c r="Y78" s="51"/>
      <c r="Z78" s="51"/>
      <c r="AA78" s="51"/>
      <c r="AB78" s="30" t="e">
        <f>+INDEX('[2]Evaluación Controles'!$AM$10:$AM$40,MATCH('[2]Evaluación Controles'!#REF!,MATRIZ_RIESGOS[ID_Riesgo],0))</f>
        <v>#REF!</v>
      </c>
      <c r="AC78" s="30" t="e">
        <f>IF(#REF!="Fuerte","NO REQUIERE  FORTALECER EL CONTROL",IF(#REF!="Moderado","REQUIERE FORTALECER EL CONTROL",IF(#REF!="Debil","REQUIERE FORTALECER EL CONTROL"," ")))</f>
        <v>#REF!</v>
      </c>
      <c r="AD78" s="37"/>
      <c r="AE78" s="37"/>
      <c r="AF78" s="37"/>
      <c r="AG78" s="37"/>
      <c r="AH78" s="37"/>
      <c r="AI78" s="37"/>
      <c r="AJ78" s="37"/>
      <c r="AK78" s="37"/>
      <c r="AL78" s="37"/>
      <c r="AM78" s="37"/>
      <c r="AN78" s="37"/>
      <c r="AO78" s="37"/>
    </row>
    <row r="79" spans="1:41" ht="14.25" x14ac:dyDescent="0.2">
      <c r="A79" s="62">
        <f t="shared" ref="A79:A91" si="1">1+A78</f>
        <v>68</v>
      </c>
      <c r="B79" s="61"/>
      <c r="C79" s="61"/>
      <c r="D79" s="63"/>
      <c r="E79" s="31"/>
      <c r="F79" s="30"/>
      <c r="G79" s="30"/>
      <c r="H79" s="30"/>
      <c r="I79" s="30"/>
      <c r="J79" s="48">
        <f>+MATRIZ_RIESGOS[[#This Row],[IMPACTO]]*MATRIZ_RIESGOS[[#This Row],[PROBABILIDAD]]</f>
        <v>0</v>
      </c>
      <c r="K79" s="111" t="e">
        <f>+LOOKUP(MATRIZ_RIESGOS[[#This Row],[Columna1]],'[2]VALORACIÓN PRO-IMP'!$G$38:$H$51,'[2]VALORACIÓN PRO-IMP'!$I$38:$I$51)</f>
        <v>#N/A</v>
      </c>
      <c r="L79" s="31"/>
      <c r="M79" s="30"/>
      <c r="N79" s="30"/>
      <c r="O79" s="49"/>
      <c r="P79" s="50"/>
      <c r="Q79" s="34"/>
      <c r="R79" s="67"/>
      <c r="S79" s="34"/>
      <c r="T79" s="34"/>
      <c r="U79" s="34"/>
      <c r="V79" s="34"/>
      <c r="W79" s="34"/>
      <c r="X79" s="51"/>
      <c r="Y79" s="51"/>
      <c r="Z79" s="51"/>
      <c r="AA79" s="51"/>
      <c r="AB79" s="30" t="e">
        <f>+INDEX('[2]Evaluación Controles'!$AM$10:$AM$40,MATCH('[2]Evaluación Controles'!#REF!,MATRIZ_RIESGOS[ID_Riesgo],0))</f>
        <v>#REF!</v>
      </c>
      <c r="AC79" s="30" t="e">
        <f>IF(#REF!="Fuerte","NO REQUIERE  FORTALECER EL CONTROL",IF(#REF!="Moderado","REQUIERE FORTALECER EL CONTROL",IF(#REF!="Debil","REQUIERE FORTALECER EL CONTROL"," ")))</f>
        <v>#REF!</v>
      </c>
      <c r="AD79" s="37"/>
      <c r="AE79" s="37"/>
      <c r="AF79" s="37"/>
      <c r="AG79" s="37"/>
      <c r="AH79" s="37"/>
      <c r="AI79" s="37"/>
      <c r="AJ79" s="37"/>
      <c r="AK79" s="37"/>
      <c r="AL79" s="37"/>
      <c r="AM79" s="37"/>
      <c r="AN79" s="37"/>
      <c r="AO79" s="37"/>
    </row>
    <row r="80" spans="1:41" ht="14.25" x14ac:dyDescent="0.2">
      <c r="A80" s="62">
        <f t="shared" si="1"/>
        <v>69</v>
      </c>
      <c r="B80" s="61"/>
      <c r="C80" s="61"/>
      <c r="D80" s="63"/>
      <c r="E80" s="31"/>
      <c r="F80" s="30"/>
      <c r="G80" s="30"/>
      <c r="H80" s="30"/>
      <c r="I80" s="30"/>
      <c r="J80" s="48">
        <f>+MATRIZ_RIESGOS[[#This Row],[IMPACTO]]*MATRIZ_RIESGOS[[#This Row],[PROBABILIDAD]]</f>
        <v>0</v>
      </c>
      <c r="K80" s="111" t="e">
        <f>+LOOKUP(MATRIZ_RIESGOS[[#This Row],[Columna1]],'[2]VALORACIÓN PRO-IMP'!$G$38:$H$51,'[2]VALORACIÓN PRO-IMP'!$I$38:$I$51)</f>
        <v>#N/A</v>
      </c>
      <c r="L80" s="31"/>
      <c r="M80" s="30"/>
      <c r="N80" s="30"/>
      <c r="O80" s="49"/>
      <c r="P80" s="50"/>
      <c r="Q80" s="33"/>
      <c r="R80" s="66"/>
      <c r="S80" s="33"/>
      <c r="T80" s="33"/>
      <c r="U80" s="33"/>
      <c r="V80" s="33"/>
      <c r="W80" s="33"/>
      <c r="X80" s="51"/>
      <c r="Y80" s="51"/>
      <c r="Z80" s="51"/>
      <c r="AA80" s="51"/>
      <c r="AB80" s="30" t="e">
        <f>+INDEX('[2]Evaluación Controles'!$AM$10:$AM$40,MATCH('[2]Evaluación Controles'!#REF!,MATRIZ_RIESGOS[ID_Riesgo],0))</f>
        <v>#REF!</v>
      </c>
      <c r="AC80" s="30" t="e">
        <f>IF(#REF!="Fuerte","NO REQUIERE  FORTALECER EL CONTROL",IF(#REF!="Moderado","REQUIERE FORTALECER EL CONTROL",IF(#REF!="Debil","REQUIERE FORTALECER EL CONTROL"," ")))</f>
        <v>#REF!</v>
      </c>
      <c r="AD80" s="37"/>
      <c r="AE80" s="37"/>
      <c r="AF80" s="37"/>
      <c r="AG80" s="37"/>
      <c r="AH80" s="37"/>
      <c r="AI80" s="37"/>
      <c r="AJ80" s="37"/>
      <c r="AK80" s="37"/>
      <c r="AL80" s="37"/>
      <c r="AM80" s="37"/>
      <c r="AN80" s="37"/>
      <c r="AO80" s="37"/>
    </row>
    <row r="81" spans="1:41" ht="14.25" x14ac:dyDescent="0.2">
      <c r="A81" s="62">
        <f t="shared" si="1"/>
        <v>70</v>
      </c>
      <c r="B81" s="61"/>
      <c r="C81" s="61"/>
      <c r="D81" s="63"/>
      <c r="E81" s="31"/>
      <c r="F81" s="30"/>
      <c r="G81" s="30"/>
      <c r="H81" s="30"/>
      <c r="I81" s="30"/>
      <c r="J81" s="48">
        <f>+MATRIZ_RIESGOS[[#This Row],[IMPACTO]]*MATRIZ_RIESGOS[[#This Row],[PROBABILIDAD]]</f>
        <v>0</v>
      </c>
      <c r="K81" s="111" t="e">
        <f>+LOOKUP(MATRIZ_RIESGOS[[#This Row],[Columna1]],'[2]VALORACIÓN PRO-IMP'!$G$38:$H$51,'[2]VALORACIÓN PRO-IMP'!$I$38:$I$51)</f>
        <v>#N/A</v>
      </c>
      <c r="L81" s="31"/>
      <c r="M81" s="30"/>
      <c r="N81" s="30"/>
      <c r="O81" s="49"/>
      <c r="P81" s="50"/>
      <c r="Q81" s="33"/>
      <c r="R81" s="66"/>
      <c r="S81" s="33"/>
      <c r="T81" s="33"/>
      <c r="U81" s="33"/>
      <c r="V81" s="33"/>
      <c r="W81" s="33"/>
      <c r="X81" s="51"/>
      <c r="Y81" s="51"/>
      <c r="Z81" s="51"/>
      <c r="AA81" s="51"/>
      <c r="AB81" s="30" t="e">
        <f>+INDEX('[2]Evaluación Controles'!$AM$10:$AM$40,MATCH('[2]Evaluación Controles'!Z79,MATRIZ_RIESGOS[ID_Riesgo],0))</f>
        <v>#N/A</v>
      </c>
      <c r="AC81" s="30" t="e">
        <f>IF(#REF!="Fuerte","NO REQUIERE  FORTALECER EL CONTROL",IF(#REF!="Moderado","REQUIERE FORTALECER EL CONTROL",IF(#REF!="Debil","REQUIERE FORTALECER EL CONTROL"," ")))</f>
        <v>#REF!</v>
      </c>
      <c r="AD81" s="37"/>
      <c r="AE81" s="37"/>
      <c r="AF81" s="37"/>
      <c r="AG81" s="37"/>
      <c r="AH81" s="37"/>
      <c r="AI81" s="37"/>
      <c r="AJ81" s="37"/>
      <c r="AK81" s="37"/>
      <c r="AL81" s="37"/>
      <c r="AM81" s="37"/>
      <c r="AN81" s="37"/>
      <c r="AO81" s="37"/>
    </row>
    <row r="82" spans="1:41" ht="14.25" x14ac:dyDescent="0.2">
      <c r="A82" s="62">
        <f t="shared" si="1"/>
        <v>71</v>
      </c>
      <c r="B82" s="61"/>
      <c r="C82" s="61"/>
      <c r="D82" s="63"/>
      <c r="E82" s="31"/>
      <c r="F82" s="30"/>
      <c r="G82" s="30"/>
      <c r="H82" s="30"/>
      <c r="I82" s="30"/>
      <c r="J82" s="48">
        <f>+MATRIZ_RIESGOS[[#This Row],[IMPACTO]]*MATRIZ_RIESGOS[[#This Row],[PROBABILIDAD]]</f>
        <v>0</v>
      </c>
      <c r="K82" s="111" t="e">
        <f>+LOOKUP(MATRIZ_RIESGOS[[#This Row],[Columna1]],'[2]VALORACIÓN PRO-IMP'!$G$38:$H$51,'[2]VALORACIÓN PRO-IMP'!$I$38:$I$51)</f>
        <v>#N/A</v>
      </c>
      <c r="L82" s="31"/>
      <c r="M82" s="30"/>
      <c r="N82" s="30"/>
      <c r="O82" s="49"/>
      <c r="P82" s="50"/>
      <c r="Q82" s="33"/>
      <c r="R82" s="66"/>
      <c r="S82" s="33"/>
      <c r="T82" s="33"/>
      <c r="U82" s="33"/>
      <c r="V82" s="33"/>
      <c r="W82" s="33"/>
      <c r="X82" s="51"/>
      <c r="Y82" s="51"/>
      <c r="Z82" s="51"/>
      <c r="AA82" s="51"/>
      <c r="AB82" s="30" t="e">
        <f>+INDEX('[2]Evaluación Controles'!$AM$10:$AM$40,MATCH('[2]Evaluación Controles'!Z79,MATRIZ_RIESGOS[ID_Riesgo],0))</f>
        <v>#N/A</v>
      </c>
      <c r="AC82" s="30" t="e">
        <f>IF(#REF!="Fuerte","NO REQUIERE  FORTALECER EL CONTROL",IF(#REF!="Moderado","REQUIERE FORTALECER EL CONTROL",IF(#REF!="Debil","REQUIERE FORTALECER EL CONTROL"," ")))</f>
        <v>#REF!</v>
      </c>
      <c r="AD82" s="37"/>
      <c r="AE82" s="37"/>
      <c r="AF82" s="37"/>
      <c r="AG82" s="37"/>
      <c r="AH82" s="37"/>
      <c r="AI82" s="37"/>
      <c r="AJ82" s="37"/>
      <c r="AK82" s="37"/>
      <c r="AL82" s="37"/>
      <c r="AM82" s="37"/>
      <c r="AN82" s="37"/>
      <c r="AO82" s="37"/>
    </row>
    <row r="83" spans="1:41" ht="14.25" x14ac:dyDescent="0.2">
      <c r="A83" s="62">
        <f t="shared" si="1"/>
        <v>72</v>
      </c>
      <c r="B83" s="61"/>
      <c r="C83" s="61"/>
      <c r="D83" s="63"/>
      <c r="E83" s="31"/>
      <c r="F83" s="30"/>
      <c r="G83" s="30"/>
      <c r="H83" s="30"/>
      <c r="I83" s="30"/>
      <c r="J83" s="48">
        <f>+MATRIZ_RIESGOS[[#This Row],[IMPACTO]]*MATRIZ_RIESGOS[[#This Row],[PROBABILIDAD]]</f>
        <v>0</v>
      </c>
      <c r="K83" s="111" t="e">
        <f>+LOOKUP(MATRIZ_RIESGOS[[#This Row],[Columna1]],'[2]VALORACIÓN PRO-IMP'!$G$38:$H$51,'[2]VALORACIÓN PRO-IMP'!$I$38:$I$51)</f>
        <v>#N/A</v>
      </c>
      <c r="L83" s="31"/>
      <c r="M83" s="30"/>
      <c r="N83" s="30"/>
      <c r="O83" s="49"/>
      <c r="P83" s="50"/>
      <c r="Q83" s="33"/>
      <c r="R83" s="66"/>
      <c r="S83" s="33"/>
      <c r="T83" s="33"/>
      <c r="U83" s="33"/>
      <c r="V83" s="33"/>
      <c r="W83" s="33"/>
      <c r="X83" s="51"/>
      <c r="Y83" s="51"/>
      <c r="Z83" s="51"/>
      <c r="AA83" s="51"/>
      <c r="AB83" s="30" t="e">
        <f>+INDEX('[2]Evaluación Controles'!$AM$10:$AM$40,MATCH('[2]Evaluación Controles'!Z79,MATRIZ_RIESGOS[ID_Riesgo],0))</f>
        <v>#N/A</v>
      </c>
      <c r="AC83" s="30" t="e">
        <f>IF(#REF!="Fuerte","NO REQUIERE  FORTALECER EL CONTROL",IF(#REF!="Moderado","REQUIERE FORTALECER EL CONTROL",IF(#REF!="Debil","REQUIERE FORTALECER EL CONTROL"," ")))</f>
        <v>#REF!</v>
      </c>
      <c r="AD83" s="37"/>
      <c r="AE83" s="37"/>
      <c r="AF83" s="37"/>
      <c r="AG83" s="37"/>
      <c r="AH83" s="37"/>
      <c r="AI83" s="37"/>
      <c r="AJ83" s="37"/>
      <c r="AK83" s="37"/>
      <c r="AL83" s="37"/>
      <c r="AM83" s="37"/>
      <c r="AN83" s="37"/>
      <c r="AO83" s="37"/>
    </row>
    <row r="84" spans="1:41" ht="14.25" x14ac:dyDescent="0.2">
      <c r="A84" s="62">
        <f t="shared" si="1"/>
        <v>73</v>
      </c>
      <c r="B84" s="61"/>
      <c r="C84" s="61"/>
      <c r="D84" s="63"/>
      <c r="E84" s="31"/>
      <c r="F84" s="30"/>
      <c r="G84" s="30"/>
      <c r="H84" s="30"/>
      <c r="I84" s="30"/>
      <c r="J84" s="48">
        <f>+MATRIZ_RIESGOS[[#This Row],[IMPACTO]]*MATRIZ_RIESGOS[[#This Row],[PROBABILIDAD]]</f>
        <v>0</v>
      </c>
      <c r="K84" s="111" t="e">
        <f>+LOOKUP(MATRIZ_RIESGOS[[#This Row],[Columna1]],'[2]VALORACIÓN PRO-IMP'!$G$38:$H$51,'[2]VALORACIÓN PRO-IMP'!$I$38:$I$51)</f>
        <v>#N/A</v>
      </c>
      <c r="L84" s="31"/>
      <c r="M84" s="30"/>
      <c r="N84" s="30"/>
      <c r="O84" s="49"/>
      <c r="P84" s="50"/>
      <c r="Q84" s="33"/>
      <c r="R84" s="66"/>
      <c r="S84" s="33"/>
      <c r="T84" s="33"/>
      <c r="U84" s="33"/>
      <c r="V84" s="33"/>
      <c r="W84" s="33"/>
      <c r="X84" s="51"/>
      <c r="Y84" s="51"/>
      <c r="Z84" s="51"/>
      <c r="AA84" s="51"/>
      <c r="AB84" s="30" t="e">
        <f>+INDEX('[2]Evaluación Controles'!$AM$10:$AM$40,MATCH('[2]Evaluación Controles'!Z79,MATRIZ_RIESGOS[ID_Riesgo],0))</f>
        <v>#N/A</v>
      </c>
      <c r="AC84" s="30" t="e">
        <f>IF(#REF!="Fuerte","NO REQUIERE  FORTALECER EL CONTROL",IF(#REF!="Moderado","REQUIERE FORTALECER EL CONTROL",IF(#REF!="Debil","REQUIERE FORTALECER EL CONTROL"," ")))</f>
        <v>#REF!</v>
      </c>
      <c r="AD84" s="37"/>
      <c r="AE84" s="37"/>
      <c r="AF84" s="37"/>
      <c r="AG84" s="37"/>
      <c r="AH84" s="37"/>
      <c r="AI84" s="37"/>
      <c r="AJ84" s="37"/>
      <c r="AK84" s="37"/>
      <c r="AL84" s="37"/>
      <c r="AM84" s="37"/>
      <c r="AN84" s="37"/>
      <c r="AO84" s="37"/>
    </row>
    <row r="85" spans="1:41" ht="14.25" x14ac:dyDescent="0.2">
      <c r="A85" s="62">
        <f t="shared" si="1"/>
        <v>74</v>
      </c>
      <c r="B85" s="61"/>
      <c r="C85" s="61"/>
      <c r="D85" s="63"/>
      <c r="E85" s="31"/>
      <c r="F85" s="30"/>
      <c r="G85" s="30"/>
      <c r="H85" s="30"/>
      <c r="I85" s="30"/>
      <c r="J85" s="48">
        <f>+MATRIZ_RIESGOS[[#This Row],[IMPACTO]]*MATRIZ_RIESGOS[[#This Row],[PROBABILIDAD]]</f>
        <v>0</v>
      </c>
      <c r="K85" s="111" t="e">
        <f>+LOOKUP(MATRIZ_RIESGOS[[#This Row],[Columna1]],'[2]VALORACIÓN PRO-IMP'!$G$38:$H$51,'[2]VALORACIÓN PRO-IMP'!$I$38:$I$51)</f>
        <v>#N/A</v>
      </c>
      <c r="L85" s="31"/>
      <c r="M85" s="30"/>
      <c r="N85" s="30"/>
      <c r="O85" s="49"/>
      <c r="P85" s="50"/>
      <c r="Q85" s="33"/>
      <c r="R85" s="66"/>
      <c r="S85" s="33"/>
      <c r="T85" s="33"/>
      <c r="U85" s="33"/>
      <c r="V85" s="33"/>
      <c r="W85" s="33"/>
      <c r="X85" s="51"/>
      <c r="Y85" s="51"/>
      <c r="Z85" s="51"/>
      <c r="AA85" s="51"/>
      <c r="AB85" s="30" t="e">
        <f>+INDEX('[2]Evaluación Controles'!$AM$10:$AM$40,MATCH('[2]Evaluación Controles'!Z79,MATRIZ_RIESGOS[ID_Riesgo],0))</f>
        <v>#N/A</v>
      </c>
      <c r="AC85" s="30" t="e">
        <f>IF(#REF!="Fuerte","NO REQUIERE  FORTALECER EL CONTROL",IF(#REF!="Moderado","REQUIERE FORTALECER EL CONTROL",IF(#REF!="Debil","REQUIERE FORTALECER EL CONTROL"," ")))</f>
        <v>#REF!</v>
      </c>
      <c r="AD85" s="37"/>
      <c r="AE85" s="37"/>
      <c r="AF85" s="37"/>
      <c r="AG85" s="37"/>
      <c r="AH85" s="37"/>
      <c r="AI85" s="37"/>
      <c r="AJ85" s="37"/>
      <c r="AK85" s="37"/>
      <c r="AL85" s="37"/>
      <c r="AM85" s="37"/>
      <c r="AN85" s="37"/>
      <c r="AO85" s="37"/>
    </row>
    <row r="86" spans="1:41" ht="14.25" x14ac:dyDescent="0.2">
      <c r="A86" s="62">
        <f t="shared" si="1"/>
        <v>75</v>
      </c>
      <c r="B86" s="61"/>
      <c r="C86" s="61"/>
      <c r="D86" s="63"/>
      <c r="E86" s="31"/>
      <c r="F86" s="30"/>
      <c r="G86" s="30"/>
      <c r="H86" s="30"/>
      <c r="I86" s="30"/>
      <c r="J86" s="48">
        <f>+MATRIZ_RIESGOS[[#This Row],[IMPACTO]]*MATRIZ_RIESGOS[[#This Row],[PROBABILIDAD]]</f>
        <v>0</v>
      </c>
      <c r="K86" s="111" t="e">
        <f>+LOOKUP(MATRIZ_RIESGOS[[#This Row],[Columna1]],'[2]VALORACIÓN PRO-IMP'!$G$38:$H$51,'[2]VALORACIÓN PRO-IMP'!$I$38:$I$51)</f>
        <v>#N/A</v>
      </c>
      <c r="L86" s="31"/>
      <c r="M86" s="30"/>
      <c r="N86" s="30"/>
      <c r="O86" s="49"/>
      <c r="P86" s="50"/>
      <c r="Q86" s="33"/>
      <c r="R86" s="66"/>
      <c r="S86" s="33"/>
      <c r="T86" s="33"/>
      <c r="U86" s="33"/>
      <c r="V86" s="33"/>
      <c r="W86" s="33"/>
      <c r="X86" s="51"/>
      <c r="Y86" s="51"/>
      <c r="Z86" s="51"/>
      <c r="AA86" s="51"/>
      <c r="AB86" s="30" t="e">
        <f>+INDEX('[2]Evaluación Controles'!$AM$10:$AM$40,MATCH('[2]Evaluación Controles'!Z79,MATRIZ_RIESGOS[ID_Riesgo],0))</f>
        <v>#N/A</v>
      </c>
      <c r="AC86" s="30" t="e">
        <f>IF(#REF!="Fuerte","NO REQUIERE  FORTALECER EL CONTROL",IF(#REF!="Moderado","REQUIERE FORTALECER EL CONTROL",IF(#REF!="Debil","REQUIERE FORTALECER EL CONTROL"," ")))</f>
        <v>#REF!</v>
      </c>
      <c r="AD86" s="37"/>
      <c r="AE86" s="37"/>
      <c r="AF86" s="37"/>
      <c r="AG86" s="37"/>
      <c r="AH86" s="37"/>
      <c r="AI86" s="37"/>
      <c r="AJ86" s="37"/>
      <c r="AK86" s="37"/>
      <c r="AL86" s="37"/>
      <c r="AM86" s="37"/>
      <c r="AN86" s="37"/>
      <c r="AO86" s="37"/>
    </row>
    <row r="87" spans="1:41" ht="14.25" x14ac:dyDescent="0.2">
      <c r="A87" s="62">
        <f t="shared" si="1"/>
        <v>76</v>
      </c>
      <c r="B87" s="61"/>
      <c r="C87" s="61"/>
      <c r="D87" s="63"/>
      <c r="E87" s="31"/>
      <c r="F87" s="30"/>
      <c r="G87" s="30"/>
      <c r="H87" s="30"/>
      <c r="I87" s="30"/>
      <c r="J87" s="48">
        <f>+MATRIZ_RIESGOS[[#This Row],[IMPACTO]]*MATRIZ_RIESGOS[[#This Row],[PROBABILIDAD]]</f>
        <v>0</v>
      </c>
      <c r="K87" s="111" t="e">
        <f>+LOOKUP(MATRIZ_RIESGOS[[#This Row],[Columna1]],'[2]VALORACIÓN PRO-IMP'!$G$38:$H$51,'[2]VALORACIÓN PRO-IMP'!$I$38:$I$51)</f>
        <v>#N/A</v>
      </c>
      <c r="L87" s="31"/>
      <c r="M87" s="30"/>
      <c r="N87" s="30"/>
      <c r="O87" s="49"/>
      <c r="P87" s="50"/>
      <c r="Q87" s="33"/>
      <c r="R87" s="66"/>
      <c r="S87" s="33"/>
      <c r="T87" s="33"/>
      <c r="U87" s="33"/>
      <c r="V87" s="33"/>
      <c r="W87" s="33"/>
      <c r="X87" s="51"/>
      <c r="Y87" s="51"/>
      <c r="Z87" s="51"/>
      <c r="AA87" s="51"/>
      <c r="AB87" s="30" t="e">
        <f>+INDEX('[2]Evaluación Controles'!$AM$10:$AM$40,MATCH('[2]Evaluación Controles'!Z79,MATRIZ_RIESGOS[ID_Riesgo],0))</f>
        <v>#N/A</v>
      </c>
      <c r="AC87" s="30" t="e">
        <f>IF(#REF!="Fuerte","NO REQUIERE  FORTALECER EL CONTROL",IF(#REF!="Moderado","REQUIERE FORTALECER EL CONTROL",IF(#REF!="Debil","REQUIERE FORTALECER EL CONTROL"," ")))</f>
        <v>#REF!</v>
      </c>
      <c r="AD87" s="37"/>
      <c r="AE87" s="37"/>
      <c r="AF87" s="37"/>
      <c r="AG87" s="37"/>
      <c r="AH87" s="37"/>
      <c r="AI87" s="37"/>
      <c r="AJ87" s="37"/>
      <c r="AK87" s="37"/>
      <c r="AL87" s="37"/>
      <c r="AM87" s="37"/>
      <c r="AN87" s="37"/>
      <c r="AO87" s="37"/>
    </row>
    <row r="88" spans="1:41" ht="14.25" x14ac:dyDescent="0.2">
      <c r="A88" s="62">
        <f t="shared" si="1"/>
        <v>77</v>
      </c>
      <c r="B88" s="61"/>
      <c r="C88" s="61"/>
      <c r="D88" s="63"/>
      <c r="E88" s="31"/>
      <c r="F88" s="30"/>
      <c r="G88" s="30"/>
      <c r="H88" s="30"/>
      <c r="I88" s="30"/>
      <c r="J88" s="48">
        <f>+MATRIZ_RIESGOS[[#This Row],[IMPACTO]]*MATRIZ_RIESGOS[[#This Row],[PROBABILIDAD]]</f>
        <v>0</v>
      </c>
      <c r="K88" s="111" t="e">
        <f>+LOOKUP(MATRIZ_RIESGOS[[#This Row],[Columna1]],'[2]VALORACIÓN PRO-IMP'!$G$38:$H$51,'[2]VALORACIÓN PRO-IMP'!$I$38:$I$51)</f>
        <v>#N/A</v>
      </c>
      <c r="L88" s="31"/>
      <c r="M88" s="30"/>
      <c r="N88" s="30"/>
      <c r="O88" s="49"/>
      <c r="P88" s="50"/>
      <c r="Q88" s="33"/>
      <c r="R88" s="66"/>
      <c r="S88" s="33"/>
      <c r="T88" s="33"/>
      <c r="U88" s="33"/>
      <c r="V88" s="33"/>
      <c r="W88" s="33"/>
      <c r="X88" s="51"/>
      <c r="Y88" s="51"/>
      <c r="Z88" s="51"/>
      <c r="AA88" s="51"/>
      <c r="AB88" s="30" t="e">
        <f>+INDEX('[2]Evaluación Controles'!$AM$10:$AM$40,MATCH('[2]Evaluación Controles'!Z79,MATRIZ_RIESGOS[ID_Riesgo],0))</f>
        <v>#N/A</v>
      </c>
      <c r="AC88" s="30" t="e">
        <f>IF(#REF!="Fuerte","NO REQUIERE  FORTALECER EL CONTROL",IF(#REF!="Moderado","REQUIERE FORTALECER EL CONTROL",IF(#REF!="Debil","REQUIERE FORTALECER EL CONTROL"," ")))</f>
        <v>#REF!</v>
      </c>
      <c r="AD88" s="37"/>
      <c r="AE88" s="37"/>
      <c r="AF88" s="37"/>
      <c r="AG88" s="37"/>
      <c r="AH88" s="37"/>
      <c r="AI88" s="37"/>
      <c r="AJ88" s="37"/>
      <c r="AK88" s="37"/>
      <c r="AL88" s="37"/>
      <c r="AM88" s="37"/>
      <c r="AN88" s="37"/>
      <c r="AO88" s="37"/>
    </row>
    <row r="89" spans="1:41" ht="14.25" x14ac:dyDescent="0.2">
      <c r="A89" s="62">
        <f t="shared" si="1"/>
        <v>78</v>
      </c>
      <c r="B89" s="61"/>
      <c r="C89" s="61"/>
      <c r="D89" s="63"/>
      <c r="E89" s="31"/>
      <c r="F89" s="30"/>
      <c r="G89" s="30"/>
      <c r="H89" s="30"/>
      <c r="I89" s="30"/>
      <c r="J89" s="48">
        <f>+MATRIZ_RIESGOS[[#This Row],[IMPACTO]]*MATRIZ_RIESGOS[[#This Row],[PROBABILIDAD]]</f>
        <v>0</v>
      </c>
      <c r="K89" s="111" t="e">
        <f>+LOOKUP(MATRIZ_RIESGOS[[#This Row],[Columna1]],'[2]VALORACIÓN PRO-IMP'!$G$38:$H$51,'[2]VALORACIÓN PRO-IMP'!$I$38:$I$51)</f>
        <v>#N/A</v>
      </c>
      <c r="L89" s="31"/>
      <c r="M89" s="30"/>
      <c r="N89" s="30"/>
      <c r="O89" s="49"/>
      <c r="P89" s="50"/>
      <c r="Q89" s="33"/>
      <c r="R89" s="66"/>
      <c r="S89" s="33"/>
      <c r="T89" s="33"/>
      <c r="U89" s="33"/>
      <c r="V89" s="33"/>
      <c r="W89" s="33"/>
      <c r="X89" s="51"/>
      <c r="Y89" s="51"/>
      <c r="Z89" s="51"/>
      <c r="AA89" s="51"/>
      <c r="AB89" s="30" t="e">
        <f>+INDEX('[2]Evaluación Controles'!$AM$10:$AM$40,MATCH('[2]Evaluación Controles'!Z79,MATRIZ_RIESGOS[ID_Riesgo],0))</f>
        <v>#N/A</v>
      </c>
      <c r="AC89" s="30" t="e">
        <f>IF(#REF!="Fuerte","NO REQUIERE  FORTALECER EL CONTROL",IF(#REF!="Moderado","REQUIERE FORTALECER EL CONTROL",IF(#REF!="Debil","REQUIERE FORTALECER EL CONTROL"," ")))</f>
        <v>#REF!</v>
      </c>
      <c r="AD89" s="37"/>
      <c r="AE89" s="37"/>
      <c r="AF89" s="37"/>
      <c r="AG89" s="37"/>
      <c r="AH89" s="37"/>
      <c r="AI89" s="37"/>
      <c r="AJ89" s="37"/>
      <c r="AK89" s="37"/>
      <c r="AL89" s="37"/>
      <c r="AM89" s="37"/>
      <c r="AN89" s="37"/>
      <c r="AO89" s="37"/>
    </row>
    <row r="90" spans="1:41" ht="14.25" x14ac:dyDescent="0.2">
      <c r="A90" s="62">
        <f t="shared" si="1"/>
        <v>79</v>
      </c>
      <c r="B90" s="61"/>
      <c r="C90" s="61"/>
      <c r="D90" s="63"/>
      <c r="E90" s="31"/>
      <c r="F90" s="30"/>
      <c r="G90" s="30"/>
      <c r="H90" s="30"/>
      <c r="I90" s="30"/>
      <c r="J90" s="48">
        <f>+MATRIZ_RIESGOS[[#This Row],[IMPACTO]]*MATRIZ_RIESGOS[[#This Row],[PROBABILIDAD]]</f>
        <v>0</v>
      </c>
      <c r="K90" s="111" t="e">
        <f>+LOOKUP(MATRIZ_RIESGOS[[#This Row],[Columna1]],'[2]VALORACIÓN PRO-IMP'!$G$38:$H$51,'[2]VALORACIÓN PRO-IMP'!$I$38:$I$51)</f>
        <v>#N/A</v>
      </c>
      <c r="L90" s="31"/>
      <c r="M90" s="30"/>
      <c r="N90" s="30"/>
      <c r="O90" s="49"/>
      <c r="P90" s="50"/>
      <c r="Q90" s="33"/>
      <c r="R90" s="66"/>
      <c r="S90" s="33"/>
      <c r="T90" s="33"/>
      <c r="U90" s="33"/>
      <c r="V90" s="33"/>
      <c r="W90" s="33"/>
      <c r="X90" s="51"/>
      <c r="Y90" s="51"/>
      <c r="Z90" s="51"/>
      <c r="AA90" s="51"/>
      <c r="AB90" s="30" t="e">
        <f>+INDEX('[2]Evaluación Controles'!$AM$10:$AM$40,MATCH('[2]Evaluación Controles'!Z79,MATRIZ_RIESGOS[ID_Riesgo],0))</f>
        <v>#N/A</v>
      </c>
      <c r="AC90" s="30" t="e">
        <f>IF(#REF!="Fuerte","NO REQUIERE  FORTALECER EL CONTROL",IF(#REF!="Moderado","REQUIERE FORTALECER EL CONTROL",IF(#REF!="Debil","REQUIERE FORTALECER EL CONTROL"," ")))</f>
        <v>#REF!</v>
      </c>
      <c r="AD90" s="37"/>
      <c r="AE90" s="37"/>
      <c r="AF90" s="37"/>
      <c r="AG90" s="37"/>
      <c r="AH90" s="37"/>
      <c r="AI90" s="37"/>
      <c r="AJ90" s="37"/>
      <c r="AK90" s="37"/>
      <c r="AL90" s="37"/>
      <c r="AM90" s="37"/>
      <c r="AN90" s="37"/>
      <c r="AO90" s="37"/>
    </row>
    <row r="91" spans="1:41" ht="14.25" x14ac:dyDescent="0.2">
      <c r="A91" s="62">
        <f t="shared" si="1"/>
        <v>80</v>
      </c>
      <c r="B91" s="61"/>
      <c r="C91" s="61"/>
      <c r="D91" s="63"/>
      <c r="E91" s="31"/>
      <c r="F91" s="30"/>
      <c r="G91" s="30"/>
      <c r="H91" s="30"/>
      <c r="I91" s="30"/>
      <c r="J91" s="48">
        <f>+MATRIZ_RIESGOS[[#This Row],[IMPACTO]]*MATRIZ_RIESGOS[[#This Row],[PROBABILIDAD]]</f>
        <v>0</v>
      </c>
      <c r="K91" s="111" t="e">
        <f>+LOOKUP(MATRIZ_RIESGOS[[#This Row],[Columna1]],'[2]VALORACIÓN PRO-IMP'!$G$38:$H$51,'[2]VALORACIÓN PRO-IMP'!$I$38:$I$51)</f>
        <v>#N/A</v>
      </c>
      <c r="L91" s="31"/>
      <c r="M91" s="30"/>
      <c r="N91" s="30"/>
      <c r="O91" s="49"/>
      <c r="P91" s="50"/>
      <c r="Q91" s="33"/>
      <c r="R91" s="66"/>
      <c r="S91" s="33"/>
      <c r="T91" s="33"/>
      <c r="U91" s="33"/>
      <c r="V91" s="33"/>
      <c r="W91" s="33"/>
      <c r="X91" s="51"/>
      <c r="Y91" s="51"/>
      <c r="Z91" s="51"/>
      <c r="AA91" s="51"/>
      <c r="AB91" s="30" t="e">
        <f>+INDEX('[2]Evaluación Controles'!$AM$10:$AM$40,MATCH('[2]Evaluación Controles'!Z79,MATRIZ_RIESGOS[ID_Riesgo],0))</f>
        <v>#N/A</v>
      </c>
      <c r="AC91" s="30" t="e">
        <f>IF(#REF!="Fuerte","NO REQUIERE  FORTALECER EL CONTROL",IF(#REF!="Moderado","REQUIERE FORTALECER EL CONTROL",IF(#REF!="Debil","REQUIERE FORTALECER EL CONTROL"," ")))</f>
        <v>#REF!</v>
      </c>
      <c r="AD91" s="37"/>
      <c r="AE91" s="37"/>
      <c r="AF91" s="37"/>
      <c r="AG91" s="37"/>
      <c r="AH91" s="37"/>
      <c r="AI91" s="37"/>
      <c r="AJ91" s="37"/>
      <c r="AK91" s="37"/>
      <c r="AL91" s="37"/>
      <c r="AM91" s="37"/>
      <c r="AN91" s="37"/>
      <c r="AO91" s="37"/>
    </row>
    <row r="92" spans="1:41" ht="14.25" x14ac:dyDescent="0.2">
      <c r="A92" s="99"/>
      <c r="B92" s="100"/>
      <c r="C92" s="100"/>
      <c r="D92" s="101"/>
      <c r="E92" s="102"/>
      <c r="F92" s="103"/>
      <c r="G92" s="103"/>
      <c r="H92" s="103"/>
      <c r="I92" s="103"/>
      <c r="J92" s="104"/>
      <c r="K92" s="42"/>
      <c r="L92" s="105"/>
      <c r="M92" s="103"/>
      <c r="N92" s="103"/>
      <c r="O92" s="106"/>
      <c r="P92" s="107"/>
      <c r="Q92" s="109"/>
      <c r="R92" s="110"/>
      <c r="S92" s="109"/>
      <c r="T92" s="109"/>
      <c r="U92" s="109"/>
      <c r="V92" s="109"/>
      <c r="W92" s="109"/>
      <c r="X92" s="108"/>
      <c r="Y92" s="108"/>
      <c r="Z92" s="108"/>
      <c r="AA92" s="108"/>
      <c r="AB92" s="103"/>
      <c r="AC92" s="103"/>
      <c r="AD92" s="37"/>
      <c r="AE92" s="37"/>
      <c r="AF92" s="37"/>
      <c r="AG92" s="37"/>
      <c r="AH92" s="37"/>
      <c r="AI92" s="37"/>
      <c r="AJ92" s="37"/>
      <c r="AK92" s="37"/>
      <c r="AL92" s="37"/>
      <c r="AM92" s="37"/>
      <c r="AN92" s="37"/>
      <c r="AO92" s="37"/>
    </row>
    <row r="93" spans="1:41" ht="14.25" x14ac:dyDescent="0.2">
      <c r="A93" s="99"/>
      <c r="B93" s="100"/>
      <c r="C93" s="100"/>
      <c r="D93" s="101"/>
      <c r="E93" s="102"/>
      <c r="F93" s="103"/>
      <c r="G93" s="103"/>
      <c r="H93" s="103"/>
      <c r="I93" s="103"/>
      <c r="J93" s="104"/>
      <c r="K93" s="42"/>
      <c r="L93" s="105"/>
      <c r="M93" s="103"/>
      <c r="N93" s="103"/>
      <c r="O93" s="106"/>
      <c r="P93" s="107"/>
      <c r="Q93" s="109"/>
      <c r="R93" s="110"/>
      <c r="S93" s="109"/>
      <c r="T93" s="109"/>
      <c r="U93" s="109"/>
      <c r="V93" s="109"/>
      <c r="W93" s="109"/>
      <c r="X93" s="108"/>
      <c r="Y93" s="108"/>
      <c r="Z93" s="108"/>
      <c r="AA93" s="108"/>
      <c r="AB93" s="103"/>
      <c r="AC93" s="103"/>
      <c r="AD93" s="37"/>
      <c r="AE93" s="37"/>
      <c r="AF93" s="37"/>
      <c r="AG93" s="37"/>
      <c r="AH93" s="37"/>
      <c r="AI93" s="37"/>
      <c r="AJ93" s="37"/>
      <c r="AK93" s="37"/>
      <c r="AL93" s="37"/>
      <c r="AM93" s="37"/>
      <c r="AN93" s="37"/>
      <c r="AO93" s="37"/>
    </row>
    <row r="94" spans="1:41" ht="14.25" x14ac:dyDescent="0.2">
      <c r="A94" s="99"/>
      <c r="B94" s="100"/>
      <c r="C94" s="100"/>
      <c r="D94" s="101"/>
      <c r="E94" s="102"/>
      <c r="F94" s="103"/>
      <c r="G94" s="103"/>
      <c r="H94" s="103"/>
      <c r="I94" s="103"/>
      <c r="J94" s="104"/>
      <c r="K94" s="42"/>
      <c r="L94" s="105"/>
      <c r="M94" s="103"/>
      <c r="N94" s="103"/>
      <c r="O94" s="106"/>
      <c r="P94" s="107"/>
      <c r="Q94" s="109"/>
      <c r="R94" s="110"/>
      <c r="S94" s="109"/>
      <c r="T94" s="109"/>
      <c r="U94" s="109"/>
      <c r="V94" s="109"/>
      <c r="W94" s="109"/>
      <c r="X94" s="108"/>
      <c r="Y94" s="108"/>
      <c r="Z94" s="108"/>
      <c r="AA94" s="108"/>
      <c r="AB94" s="103"/>
      <c r="AC94" s="103"/>
      <c r="AD94" s="37"/>
      <c r="AE94" s="37"/>
      <c r="AF94" s="37"/>
      <c r="AG94" s="37"/>
      <c r="AH94" s="37"/>
      <c r="AI94" s="37"/>
      <c r="AJ94" s="37"/>
      <c r="AK94" s="37"/>
      <c r="AL94" s="37"/>
      <c r="AM94" s="37"/>
      <c r="AN94" s="37"/>
      <c r="AO94" s="37"/>
    </row>
    <row r="95" spans="1:41" ht="14.25" x14ac:dyDescent="0.2">
      <c r="A95" s="333"/>
      <c r="B95" s="333"/>
      <c r="C95" s="333"/>
      <c r="D95" s="40"/>
      <c r="E95" s="40"/>
      <c r="F95" s="40"/>
      <c r="G95" s="40"/>
      <c r="H95" s="40"/>
      <c r="I95" s="40"/>
      <c r="J95" s="41"/>
      <c r="K95" s="41"/>
      <c r="L95" s="40"/>
      <c r="M95" s="40"/>
      <c r="N95" s="40"/>
      <c r="O95" s="40"/>
      <c r="P95" s="40"/>
      <c r="Q95" s="37"/>
      <c r="R95" s="75"/>
      <c r="S95" s="37"/>
      <c r="T95" s="37"/>
      <c r="U95" s="37"/>
      <c r="V95" s="37"/>
      <c r="W95" s="37"/>
      <c r="X95" s="40"/>
      <c r="Y95" s="40"/>
      <c r="Z95" s="40"/>
      <c r="AA95" s="40"/>
      <c r="AB95" s="40"/>
      <c r="AC95" s="40"/>
      <c r="AD95" s="37"/>
      <c r="AE95" s="37"/>
      <c r="AF95" s="37"/>
      <c r="AG95" s="37"/>
      <c r="AH95" s="37"/>
      <c r="AI95" s="37"/>
      <c r="AJ95" s="37"/>
      <c r="AK95" s="37"/>
      <c r="AL95" s="37"/>
      <c r="AM95" s="37"/>
      <c r="AN95" s="37"/>
      <c r="AO95" s="37"/>
    </row>
    <row r="96" spans="1:41" x14ac:dyDescent="0.2">
      <c r="A96" s="329"/>
      <c r="B96" s="329"/>
      <c r="C96" s="329"/>
      <c r="D96" s="325" t="s">
        <v>54</v>
      </c>
      <c r="E96" s="325"/>
      <c r="F96" s="58" t="s">
        <v>55</v>
      </c>
      <c r="G96" s="330" t="s">
        <v>56</v>
      </c>
      <c r="H96" s="330"/>
      <c r="I96" s="330"/>
      <c r="J96" s="330"/>
      <c r="K96" s="330"/>
      <c r="L96" s="330"/>
      <c r="M96" s="330"/>
      <c r="N96" s="330"/>
      <c r="O96" s="330"/>
      <c r="P96" s="330"/>
      <c r="Q96" s="37"/>
      <c r="R96" s="75"/>
      <c r="S96" s="37"/>
      <c r="T96" s="37"/>
      <c r="U96" s="37"/>
      <c r="V96" s="37"/>
      <c r="W96" s="37"/>
      <c r="X96" s="37"/>
      <c r="Y96" s="37"/>
      <c r="Z96" s="37"/>
      <c r="AA96" s="37"/>
      <c r="AB96" s="37"/>
      <c r="AC96" s="37"/>
      <c r="AD96" s="37"/>
      <c r="AE96" s="37"/>
      <c r="AF96" s="37"/>
      <c r="AG96" s="37"/>
      <c r="AH96" s="37"/>
      <c r="AI96" s="37"/>
      <c r="AJ96" s="37"/>
      <c r="AK96" s="37"/>
      <c r="AL96" s="37"/>
      <c r="AM96" s="37"/>
      <c r="AN96" s="37"/>
      <c r="AO96" s="37"/>
    </row>
    <row r="97" spans="1:41" x14ac:dyDescent="0.2">
      <c r="A97" s="325" t="s">
        <v>57</v>
      </c>
      <c r="B97" s="325"/>
      <c r="C97" s="325"/>
      <c r="D97" s="331"/>
      <c r="E97" s="331"/>
      <c r="F97" s="59"/>
      <c r="G97" s="330"/>
      <c r="H97" s="330"/>
      <c r="I97" s="330"/>
      <c r="J97" s="330"/>
      <c r="K97" s="330"/>
      <c r="L97" s="330"/>
      <c r="M97" s="330"/>
      <c r="N97" s="330"/>
      <c r="O97" s="330"/>
      <c r="P97" s="330"/>
      <c r="Q97" s="37"/>
      <c r="R97" s="75"/>
      <c r="S97" s="37"/>
      <c r="T97" s="37"/>
      <c r="U97" s="37"/>
      <c r="V97" s="37"/>
      <c r="W97" s="37"/>
      <c r="X97" s="37"/>
      <c r="Y97" s="37"/>
      <c r="Z97" s="37"/>
      <c r="AA97" s="37"/>
      <c r="AB97" s="37"/>
      <c r="AC97" s="37"/>
      <c r="AD97" s="37"/>
      <c r="AE97" s="37"/>
      <c r="AF97" s="37"/>
      <c r="AG97" s="37"/>
      <c r="AH97" s="37"/>
      <c r="AI97" s="37"/>
      <c r="AJ97" s="37"/>
      <c r="AK97" s="37"/>
      <c r="AL97" s="37"/>
      <c r="AM97" s="37"/>
      <c r="AN97" s="37"/>
      <c r="AO97" s="37"/>
    </row>
    <row r="98" spans="1:41" x14ac:dyDescent="0.2">
      <c r="A98" s="325" t="s">
        <v>58</v>
      </c>
      <c r="B98" s="325"/>
      <c r="C98" s="325"/>
      <c r="D98" s="331" t="s">
        <v>59</v>
      </c>
      <c r="E98" s="331"/>
      <c r="F98" s="59"/>
      <c r="G98" s="330"/>
      <c r="H98" s="330"/>
      <c r="I98" s="330"/>
      <c r="J98" s="330"/>
      <c r="K98" s="330"/>
      <c r="L98" s="330"/>
      <c r="M98" s="330"/>
      <c r="N98" s="330"/>
      <c r="O98" s="330"/>
      <c r="P98" s="330"/>
      <c r="Q98" s="37"/>
      <c r="R98" s="75"/>
      <c r="S98" s="37"/>
      <c r="T98" s="37"/>
      <c r="U98" s="37"/>
      <c r="V98" s="37"/>
      <c r="W98" s="37"/>
      <c r="X98" s="37"/>
      <c r="Y98" s="37"/>
      <c r="Z98" s="37"/>
      <c r="AA98" s="37"/>
      <c r="AB98" s="37"/>
      <c r="AC98" s="37"/>
      <c r="AD98" s="37"/>
      <c r="AE98" s="37"/>
      <c r="AF98" s="37"/>
      <c r="AG98" s="37"/>
      <c r="AH98" s="37"/>
      <c r="AI98" s="37"/>
      <c r="AJ98" s="37"/>
      <c r="AK98" s="37"/>
      <c r="AL98" s="37"/>
      <c r="AM98" s="37"/>
      <c r="AN98" s="37"/>
      <c r="AO98" s="37"/>
    </row>
    <row r="99" spans="1:41" x14ac:dyDescent="0.2">
      <c r="A99" s="325" t="s">
        <v>60</v>
      </c>
      <c r="B99" s="325"/>
      <c r="C99" s="325"/>
      <c r="D99" s="331" t="s">
        <v>61</v>
      </c>
      <c r="E99" s="331"/>
      <c r="F99" s="59"/>
      <c r="G99" s="330"/>
      <c r="H99" s="330"/>
      <c r="I99" s="330"/>
      <c r="J99" s="330"/>
      <c r="K99" s="330"/>
      <c r="L99" s="330"/>
      <c r="M99" s="330"/>
      <c r="N99" s="330"/>
      <c r="O99" s="330"/>
      <c r="P99" s="330"/>
      <c r="Q99" s="37"/>
      <c r="R99" s="75"/>
      <c r="S99" s="37"/>
      <c r="T99" s="37"/>
      <c r="U99" s="37"/>
      <c r="V99" s="37"/>
      <c r="W99" s="37"/>
      <c r="X99" s="37"/>
      <c r="Y99" s="37"/>
      <c r="Z99" s="37"/>
      <c r="AA99" s="37"/>
      <c r="AB99" s="37"/>
      <c r="AC99" s="37"/>
      <c r="AD99" s="37"/>
      <c r="AE99" s="37"/>
      <c r="AF99" s="37"/>
      <c r="AG99" s="37"/>
      <c r="AH99" s="37"/>
      <c r="AI99" s="37"/>
      <c r="AJ99" s="37"/>
      <c r="AK99" s="37"/>
      <c r="AL99" s="37"/>
      <c r="AM99" s="37"/>
      <c r="AN99" s="37"/>
      <c r="AO99" s="37"/>
    </row>
    <row r="100" spans="1:41" ht="14.25" x14ac:dyDescent="0.2">
      <c r="A100" s="39"/>
      <c r="B100" s="40"/>
      <c r="C100" s="40"/>
      <c r="D100" s="40"/>
      <c r="E100" s="40"/>
      <c r="F100" s="40"/>
      <c r="G100" s="40"/>
      <c r="H100" s="40"/>
      <c r="I100" s="40"/>
      <c r="J100" s="41"/>
      <c r="K100" s="41"/>
      <c r="L100" s="40"/>
      <c r="M100" s="40"/>
      <c r="N100" s="40"/>
      <c r="O100" s="40"/>
      <c r="P100" s="40"/>
      <c r="Q100" s="37"/>
      <c r="R100" s="75"/>
      <c r="S100" s="37"/>
      <c r="T100" s="37"/>
      <c r="U100" s="37"/>
      <c r="V100" s="37"/>
      <c r="W100" s="37"/>
      <c r="X100" s="40"/>
      <c r="Y100" s="40"/>
      <c r="Z100" s="40"/>
      <c r="AA100" s="40"/>
      <c r="AB100" s="40"/>
      <c r="AC100" s="40"/>
      <c r="AD100" s="37"/>
      <c r="AE100" s="37"/>
      <c r="AF100" s="37"/>
      <c r="AG100" s="37"/>
      <c r="AH100" s="37"/>
      <c r="AI100" s="37"/>
      <c r="AJ100" s="37"/>
      <c r="AK100" s="37"/>
      <c r="AL100" s="37"/>
      <c r="AM100" s="37"/>
      <c r="AN100" s="37"/>
      <c r="AO100" s="37"/>
    </row>
    <row r="101" spans="1:41" ht="14.25" x14ac:dyDescent="0.2">
      <c r="A101" s="39"/>
      <c r="B101" s="40"/>
      <c r="C101" s="40"/>
      <c r="D101" s="40"/>
      <c r="E101" s="40"/>
      <c r="F101" s="40"/>
      <c r="G101" s="40"/>
      <c r="H101" s="40"/>
      <c r="I101" s="40"/>
      <c r="J101" s="41"/>
      <c r="K101" s="41"/>
      <c r="L101" s="40"/>
      <c r="M101" s="40"/>
      <c r="N101" s="40"/>
      <c r="O101" s="40"/>
      <c r="P101" s="40"/>
      <c r="Q101" s="37"/>
      <c r="R101" s="75"/>
      <c r="S101" s="37"/>
      <c r="T101" s="37"/>
      <c r="U101" s="37"/>
      <c r="V101" s="37"/>
      <c r="W101" s="37"/>
      <c r="X101" s="40"/>
      <c r="Y101" s="40"/>
      <c r="Z101" s="40"/>
      <c r="AA101" s="40"/>
      <c r="AB101" s="40"/>
      <c r="AC101" s="40"/>
      <c r="AD101" s="37"/>
      <c r="AE101" s="37"/>
      <c r="AF101" s="37"/>
      <c r="AG101" s="37"/>
      <c r="AH101" s="37"/>
      <c r="AI101" s="37"/>
      <c r="AJ101" s="37"/>
      <c r="AK101" s="37"/>
      <c r="AL101" s="37"/>
      <c r="AM101" s="37"/>
      <c r="AN101" s="37"/>
      <c r="AO101" s="37"/>
    </row>
    <row r="102" spans="1:41" ht="14.25" x14ac:dyDescent="0.2">
      <c r="A102" s="39"/>
      <c r="B102" s="40"/>
      <c r="C102" s="40"/>
      <c r="D102" s="40"/>
      <c r="E102" s="40"/>
      <c r="F102" s="40"/>
      <c r="G102" s="40"/>
      <c r="H102" s="40"/>
      <c r="I102" s="40"/>
      <c r="J102" s="41"/>
      <c r="K102" s="41"/>
      <c r="L102" s="40"/>
      <c r="M102" s="40"/>
      <c r="N102" s="40"/>
      <c r="O102" s="40"/>
      <c r="P102" s="40"/>
      <c r="Q102" s="37"/>
      <c r="R102" s="75"/>
      <c r="S102" s="37"/>
      <c r="T102" s="37"/>
      <c r="U102" s="37"/>
      <c r="V102" s="37"/>
      <c r="W102" s="37"/>
      <c r="X102" s="40"/>
      <c r="Y102" s="40"/>
      <c r="Z102" s="40"/>
      <c r="AA102" s="40"/>
      <c r="AB102" s="40"/>
      <c r="AC102" s="40"/>
      <c r="AD102" s="37"/>
      <c r="AE102" s="37"/>
      <c r="AF102" s="37"/>
      <c r="AG102" s="37"/>
      <c r="AH102" s="37"/>
      <c r="AI102" s="37"/>
      <c r="AJ102" s="37"/>
      <c r="AK102" s="37"/>
      <c r="AL102" s="37"/>
      <c r="AM102" s="37"/>
      <c r="AN102" s="37"/>
      <c r="AO102" s="37"/>
    </row>
    <row r="103" spans="1:41" ht="14.25" x14ac:dyDescent="0.2">
      <c r="A103" s="39"/>
      <c r="B103" s="40"/>
      <c r="C103" s="40"/>
      <c r="D103" s="40"/>
      <c r="E103" s="40"/>
      <c r="F103" s="40"/>
      <c r="G103" s="40"/>
      <c r="H103" s="40"/>
      <c r="I103" s="40"/>
      <c r="J103" s="41"/>
      <c r="K103" s="41"/>
      <c r="L103" s="40"/>
      <c r="M103" s="40"/>
      <c r="N103" s="40"/>
      <c r="O103" s="40"/>
      <c r="P103" s="40"/>
      <c r="Q103" s="37"/>
      <c r="R103" s="75"/>
      <c r="S103" s="37"/>
      <c r="T103" s="37"/>
      <c r="U103" s="37"/>
      <c r="V103" s="37"/>
      <c r="W103" s="37"/>
      <c r="X103" s="40"/>
      <c r="Y103" s="40"/>
      <c r="Z103" s="40"/>
      <c r="AA103" s="40"/>
      <c r="AB103" s="40"/>
      <c r="AC103" s="40"/>
      <c r="AD103" s="37"/>
      <c r="AE103" s="37"/>
      <c r="AF103" s="37"/>
      <c r="AG103" s="37"/>
      <c r="AH103" s="37"/>
      <c r="AI103" s="37"/>
      <c r="AJ103" s="37"/>
      <c r="AK103" s="37"/>
      <c r="AL103" s="37"/>
      <c r="AM103" s="37"/>
      <c r="AN103" s="37"/>
      <c r="AO103" s="37"/>
    </row>
    <row r="104" spans="1:41" ht="14.25" x14ac:dyDescent="0.2">
      <c r="A104" s="39"/>
      <c r="B104" s="40"/>
      <c r="C104" s="40"/>
      <c r="D104" s="40"/>
      <c r="E104" s="40"/>
      <c r="F104" s="40"/>
      <c r="G104" s="40"/>
      <c r="H104" s="40"/>
      <c r="I104" s="40"/>
      <c r="J104" s="41"/>
      <c r="K104" s="41"/>
      <c r="L104" s="40"/>
      <c r="M104" s="40"/>
      <c r="N104" s="40"/>
      <c r="O104" s="40"/>
      <c r="P104" s="40"/>
      <c r="Q104" s="37"/>
      <c r="R104" s="75"/>
      <c r="S104" s="37"/>
      <c r="T104" s="37"/>
      <c r="U104" s="37"/>
      <c r="V104" s="37"/>
      <c r="W104" s="37"/>
      <c r="X104" s="40"/>
      <c r="Y104" s="40"/>
      <c r="Z104" s="40"/>
      <c r="AA104" s="40"/>
      <c r="AB104" s="40"/>
      <c r="AC104" s="40"/>
      <c r="AD104" s="37"/>
      <c r="AE104" s="37"/>
      <c r="AF104" s="37"/>
      <c r="AG104" s="37"/>
      <c r="AH104" s="37"/>
      <c r="AI104" s="37"/>
      <c r="AJ104" s="37"/>
      <c r="AK104" s="37"/>
      <c r="AL104" s="37"/>
      <c r="AM104" s="37"/>
      <c r="AN104" s="37"/>
      <c r="AO104" s="37"/>
    </row>
    <row r="105" spans="1:41" ht="14.25" x14ac:dyDescent="0.2">
      <c r="A105" s="39"/>
      <c r="B105" s="40"/>
      <c r="C105" s="40"/>
      <c r="D105" s="40"/>
      <c r="E105" s="40"/>
      <c r="F105" s="40"/>
      <c r="G105" s="40"/>
      <c r="H105" s="40"/>
      <c r="I105" s="40"/>
      <c r="J105" s="41"/>
      <c r="K105" s="41"/>
      <c r="L105" s="40"/>
      <c r="M105" s="40"/>
      <c r="N105" s="40"/>
      <c r="O105" s="40"/>
      <c r="P105" s="40"/>
      <c r="Q105" s="37"/>
      <c r="R105" s="75"/>
      <c r="S105" s="37"/>
      <c r="T105" s="37"/>
      <c r="U105" s="37"/>
      <c r="V105" s="37"/>
      <c r="W105" s="37"/>
      <c r="X105" s="40"/>
      <c r="Y105" s="40"/>
      <c r="Z105" s="40"/>
      <c r="AA105" s="40"/>
      <c r="AB105" s="40"/>
      <c r="AC105" s="40"/>
      <c r="AD105" s="37"/>
      <c r="AE105" s="37"/>
      <c r="AF105" s="37"/>
      <c r="AG105" s="37"/>
      <c r="AH105" s="37"/>
      <c r="AI105" s="37"/>
      <c r="AJ105" s="37"/>
      <c r="AK105" s="37"/>
      <c r="AL105" s="37"/>
      <c r="AM105" s="37"/>
      <c r="AN105" s="37"/>
      <c r="AO105" s="37"/>
    </row>
    <row r="106" spans="1:41" ht="14.25" x14ac:dyDescent="0.2">
      <c r="A106" s="39"/>
      <c r="B106" s="40"/>
      <c r="C106" s="40"/>
      <c r="D106" s="40"/>
      <c r="E106" s="40"/>
      <c r="F106" s="40"/>
      <c r="G106" s="40"/>
      <c r="H106" s="40"/>
      <c r="I106" s="40"/>
      <c r="J106" s="41"/>
      <c r="K106" s="41"/>
      <c r="L106" s="40"/>
      <c r="M106" s="40"/>
      <c r="N106" s="40"/>
      <c r="O106" s="40"/>
      <c r="P106" s="40"/>
      <c r="Q106" s="37"/>
      <c r="R106" s="75"/>
      <c r="S106" s="37"/>
      <c r="T106" s="37"/>
      <c r="U106" s="37"/>
      <c r="V106" s="37"/>
      <c r="W106" s="37"/>
      <c r="X106" s="40"/>
      <c r="Y106" s="40"/>
      <c r="Z106" s="40"/>
      <c r="AA106" s="40"/>
      <c r="AB106" s="40"/>
      <c r="AC106" s="40"/>
      <c r="AD106" s="37"/>
      <c r="AE106" s="37"/>
      <c r="AF106" s="37"/>
      <c r="AG106" s="37"/>
      <c r="AH106" s="37"/>
      <c r="AI106" s="37"/>
      <c r="AJ106" s="37"/>
      <c r="AK106" s="37"/>
      <c r="AL106" s="37"/>
      <c r="AM106" s="37"/>
      <c r="AN106" s="37"/>
      <c r="AO106" s="37"/>
    </row>
    <row r="107" spans="1:41" ht="14.25" x14ac:dyDescent="0.2">
      <c r="A107" s="39"/>
      <c r="B107" s="40"/>
      <c r="C107" s="40"/>
      <c r="D107" s="40"/>
      <c r="E107" s="40"/>
      <c r="F107" s="40"/>
      <c r="G107" s="40"/>
      <c r="H107" s="40"/>
      <c r="I107" s="40"/>
      <c r="J107" s="41"/>
      <c r="K107" s="41"/>
      <c r="L107" s="40"/>
      <c r="M107" s="40"/>
      <c r="N107" s="40"/>
      <c r="O107" s="40"/>
      <c r="P107" s="40"/>
      <c r="Q107" s="37"/>
      <c r="R107" s="75"/>
      <c r="S107" s="37"/>
      <c r="T107" s="37"/>
      <c r="U107" s="37"/>
      <c r="V107" s="37"/>
      <c r="W107" s="37"/>
      <c r="X107" s="40"/>
      <c r="Y107" s="40"/>
      <c r="Z107" s="40"/>
      <c r="AA107" s="40"/>
      <c r="AB107" s="40"/>
      <c r="AC107" s="40"/>
      <c r="AD107" s="37"/>
      <c r="AE107" s="37"/>
      <c r="AF107" s="37"/>
      <c r="AG107" s="37"/>
      <c r="AH107" s="37"/>
      <c r="AI107" s="37"/>
      <c r="AJ107" s="37"/>
      <c r="AK107" s="37"/>
      <c r="AL107" s="37"/>
      <c r="AM107" s="37"/>
      <c r="AN107" s="37"/>
      <c r="AO107" s="37"/>
    </row>
    <row r="108" spans="1:41" ht="14.25" x14ac:dyDescent="0.2">
      <c r="A108" s="39"/>
      <c r="B108" s="40"/>
      <c r="C108" s="40"/>
      <c r="D108" s="40"/>
      <c r="E108" s="40"/>
      <c r="F108" s="40"/>
      <c r="G108" s="40"/>
      <c r="H108" s="40"/>
      <c r="I108" s="40"/>
      <c r="J108" s="41"/>
      <c r="K108" s="41"/>
      <c r="L108" s="40"/>
      <c r="M108" s="40"/>
      <c r="N108" s="40"/>
      <c r="O108" s="40"/>
      <c r="P108" s="40"/>
      <c r="Q108" s="37"/>
      <c r="R108" s="75"/>
      <c r="S108" s="37"/>
      <c r="T108" s="37"/>
      <c r="U108" s="37"/>
      <c r="V108" s="37"/>
      <c r="W108" s="37"/>
      <c r="X108" s="40"/>
      <c r="Y108" s="40"/>
      <c r="Z108" s="40"/>
      <c r="AA108" s="40"/>
      <c r="AB108" s="40"/>
      <c r="AC108" s="40"/>
      <c r="AD108" s="37"/>
      <c r="AE108" s="37"/>
      <c r="AF108" s="37"/>
      <c r="AG108" s="37"/>
      <c r="AH108" s="37"/>
      <c r="AI108" s="37"/>
      <c r="AJ108" s="37"/>
      <c r="AK108" s="37"/>
      <c r="AL108" s="37"/>
      <c r="AM108" s="37"/>
      <c r="AN108" s="37"/>
      <c r="AO108" s="37"/>
    </row>
    <row r="109" spans="1:41" ht="14.25" x14ac:dyDescent="0.2">
      <c r="A109" s="39"/>
      <c r="B109" s="40"/>
      <c r="C109" s="40"/>
      <c r="D109" s="40"/>
      <c r="E109" s="40"/>
      <c r="F109" s="40"/>
      <c r="G109" s="40"/>
      <c r="H109" s="40"/>
      <c r="I109" s="40"/>
      <c r="J109" s="41"/>
      <c r="K109" s="41"/>
      <c r="L109" s="40"/>
      <c r="M109" s="40"/>
      <c r="N109" s="40"/>
      <c r="O109" s="40"/>
      <c r="P109" s="40"/>
      <c r="Q109" s="37"/>
      <c r="R109" s="75"/>
      <c r="S109" s="37"/>
      <c r="T109" s="37"/>
      <c r="U109" s="37"/>
      <c r="V109" s="37"/>
      <c r="W109" s="37"/>
      <c r="X109" s="40"/>
      <c r="Y109" s="40"/>
      <c r="Z109" s="40"/>
      <c r="AA109" s="40"/>
      <c r="AB109" s="40"/>
      <c r="AC109" s="40"/>
      <c r="AD109" s="37"/>
      <c r="AE109" s="37"/>
      <c r="AF109" s="37"/>
      <c r="AG109" s="37"/>
      <c r="AH109" s="37"/>
      <c r="AI109" s="37"/>
      <c r="AJ109" s="37"/>
      <c r="AK109" s="37"/>
      <c r="AL109" s="37"/>
      <c r="AM109" s="37"/>
      <c r="AN109" s="37"/>
      <c r="AO109" s="37"/>
    </row>
    <row r="110" spans="1:41" ht="14.25" x14ac:dyDescent="0.2">
      <c r="A110" s="39"/>
      <c r="B110" s="40"/>
      <c r="C110" s="40"/>
      <c r="D110" s="40"/>
      <c r="E110" s="40"/>
      <c r="F110" s="40"/>
      <c r="G110" s="40"/>
      <c r="H110" s="40"/>
      <c r="I110" s="40"/>
      <c r="J110" s="41"/>
      <c r="K110" s="41"/>
      <c r="L110" s="40"/>
      <c r="M110" s="40"/>
      <c r="N110" s="40"/>
      <c r="O110" s="40"/>
      <c r="P110" s="40"/>
      <c r="Q110" s="37"/>
      <c r="R110" s="75"/>
      <c r="S110" s="37"/>
      <c r="T110" s="37"/>
      <c r="U110" s="37"/>
      <c r="V110" s="37"/>
      <c r="W110" s="37"/>
      <c r="X110" s="40"/>
      <c r="Y110" s="40"/>
      <c r="Z110" s="40"/>
      <c r="AA110" s="40"/>
      <c r="AB110" s="40"/>
      <c r="AC110" s="40"/>
      <c r="AD110" s="37"/>
      <c r="AE110" s="37"/>
      <c r="AF110" s="37"/>
      <c r="AG110" s="37"/>
      <c r="AH110" s="37"/>
      <c r="AI110" s="37"/>
      <c r="AJ110" s="37"/>
      <c r="AK110" s="37"/>
      <c r="AL110" s="37"/>
      <c r="AM110" s="37"/>
      <c r="AN110" s="37"/>
      <c r="AO110" s="37"/>
    </row>
    <row r="111" spans="1:41" ht="14.25" x14ac:dyDescent="0.2">
      <c r="A111" s="39"/>
      <c r="B111" s="40"/>
      <c r="C111" s="40"/>
      <c r="D111" s="40"/>
      <c r="E111" s="40"/>
      <c r="F111" s="40"/>
      <c r="G111" s="40"/>
      <c r="H111" s="40"/>
      <c r="I111" s="40"/>
      <c r="J111" s="41"/>
      <c r="K111" s="41"/>
      <c r="L111" s="40"/>
      <c r="M111" s="40"/>
      <c r="N111" s="40"/>
      <c r="O111" s="40"/>
      <c r="P111" s="40"/>
      <c r="Q111" s="37"/>
      <c r="R111" s="75"/>
      <c r="S111" s="37"/>
      <c r="T111" s="37"/>
      <c r="U111" s="37"/>
      <c r="V111" s="37"/>
      <c r="W111" s="37"/>
      <c r="X111" s="40"/>
      <c r="Y111" s="40"/>
      <c r="Z111" s="40"/>
      <c r="AA111" s="40"/>
      <c r="AB111" s="40"/>
      <c r="AC111" s="40"/>
      <c r="AD111" s="37"/>
      <c r="AE111" s="37"/>
      <c r="AF111" s="37"/>
      <c r="AG111" s="37"/>
      <c r="AH111" s="37"/>
      <c r="AI111" s="37"/>
      <c r="AJ111" s="37"/>
      <c r="AK111" s="37"/>
      <c r="AL111" s="37"/>
      <c r="AM111" s="37"/>
      <c r="AN111" s="37"/>
      <c r="AO111" s="37"/>
    </row>
    <row r="112" spans="1:41" ht="14.25" x14ac:dyDescent="0.2">
      <c r="A112" s="39"/>
      <c r="B112" s="40"/>
      <c r="C112" s="40"/>
      <c r="D112" s="40"/>
      <c r="E112" s="40"/>
      <c r="F112" s="40"/>
      <c r="G112" s="40"/>
      <c r="H112" s="40"/>
      <c r="I112" s="40"/>
      <c r="J112" s="41"/>
      <c r="K112" s="41"/>
      <c r="L112" s="40"/>
      <c r="M112" s="40"/>
      <c r="N112" s="40"/>
      <c r="O112" s="40"/>
      <c r="P112" s="40"/>
      <c r="Q112" s="37"/>
      <c r="R112" s="75"/>
      <c r="S112" s="37"/>
      <c r="T112" s="37"/>
      <c r="U112" s="37"/>
      <c r="V112" s="37"/>
      <c r="W112" s="37"/>
      <c r="X112" s="40"/>
      <c r="Y112" s="40"/>
      <c r="Z112" s="40"/>
      <c r="AA112" s="40"/>
      <c r="AB112" s="40"/>
      <c r="AC112" s="40"/>
      <c r="AD112" s="37"/>
      <c r="AE112" s="37"/>
      <c r="AF112" s="37"/>
      <c r="AG112" s="37"/>
      <c r="AH112" s="37"/>
      <c r="AI112" s="37"/>
      <c r="AJ112" s="37"/>
      <c r="AK112" s="37"/>
      <c r="AL112" s="37"/>
      <c r="AM112" s="37"/>
      <c r="AN112" s="37"/>
      <c r="AO112" s="37"/>
    </row>
    <row r="113" spans="1:41" ht="14.25" x14ac:dyDescent="0.2">
      <c r="A113" s="39"/>
      <c r="B113" s="40"/>
      <c r="C113" s="40"/>
      <c r="D113" s="40"/>
      <c r="E113" s="40"/>
      <c r="F113" s="40"/>
      <c r="G113" s="40"/>
      <c r="H113" s="40"/>
      <c r="I113" s="40"/>
      <c r="J113" s="41"/>
      <c r="K113" s="41"/>
      <c r="L113" s="40"/>
      <c r="M113" s="40"/>
      <c r="N113" s="40"/>
      <c r="O113" s="40"/>
      <c r="P113" s="40"/>
      <c r="Q113" s="37"/>
      <c r="R113" s="75"/>
      <c r="S113" s="37"/>
      <c r="T113" s="37"/>
      <c r="U113" s="37"/>
      <c r="V113" s="37"/>
      <c r="W113" s="37"/>
      <c r="X113" s="40"/>
      <c r="Y113" s="40"/>
      <c r="Z113" s="40"/>
      <c r="AA113" s="40"/>
      <c r="AB113" s="40"/>
      <c r="AC113" s="40"/>
      <c r="AD113" s="37"/>
      <c r="AE113" s="37"/>
      <c r="AF113" s="37"/>
      <c r="AG113" s="37"/>
      <c r="AH113" s="37"/>
      <c r="AI113" s="37"/>
      <c r="AJ113" s="37"/>
      <c r="AK113" s="37"/>
      <c r="AL113" s="37"/>
      <c r="AM113" s="37"/>
      <c r="AN113" s="37"/>
      <c r="AO113" s="37"/>
    </row>
    <row r="114" spans="1:41" ht="14.25" x14ac:dyDescent="0.2">
      <c r="A114" s="39"/>
      <c r="B114" s="40"/>
      <c r="C114" s="40"/>
      <c r="D114" s="40"/>
      <c r="E114" s="40"/>
      <c r="F114" s="40"/>
      <c r="G114" s="40"/>
      <c r="H114" s="40"/>
      <c r="I114" s="40"/>
      <c r="J114" s="41"/>
      <c r="K114" s="41"/>
      <c r="L114" s="40"/>
      <c r="M114" s="40"/>
      <c r="N114" s="40"/>
      <c r="O114" s="40"/>
      <c r="P114" s="40"/>
      <c r="Q114" s="37"/>
      <c r="R114" s="75"/>
      <c r="S114" s="37"/>
      <c r="T114" s="37"/>
      <c r="U114" s="37"/>
      <c r="V114" s="37"/>
      <c r="W114" s="37"/>
      <c r="X114" s="40"/>
      <c r="Y114" s="40"/>
      <c r="Z114" s="40"/>
      <c r="AA114" s="40"/>
      <c r="AB114" s="40"/>
      <c r="AC114" s="40"/>
      <c r="AD114" s="37"/>
      <c r="AE114" s="37"/>
      <c r="AF114" s="37"/>
      <c r="AG114" s="37"/>
      <c r="AH114" s="37"/>
      <c r="AI114" s="37"/>
      <c r="AJ114" s="37"/>
      <c r="AK114" s="37"/>
      <c r="AL114" s="37"/>
      <c r="AM114" s="37"/>
      <c r="AN114" s="37"/>
      <c r="AO114" s="37"/>
    </row>
    <row r="115" spans="1:41" ht="14.25" x14ac:dyDescent="0.2">
      <c r="A115" s="39"/>
      <c r="B115" s="40"/>
      <c r="C115" s="40"/>
      <c r="D115" s="40"/>
      <c r="E115" s="40"/>
      <c r="F115" s="40"/>
      <c r="G115" s="40"/>
      <c r="H115" s="40"/>
      <c r="I115" s="40"/>
      <c r="J115" s="41"/>
      <c r="K115" s="41"/>
      <c r="L115" s="40"/>
      <c r="M115" s="40"/>
      <c r="N115" s="40"/>
      <c r="O115" s="40"/>
      <c r="P115" s="40"/>
      <c r="Q115" s="37"/>
      <c r="R115" s="75"/>
      <c r="S115" s="37"/>
      <c r="T115" s="37"/>
      <c r="U115" s="37"/>
      <c r="V115" s="37"/>
      <c r="W115" s="37"/>
      <c r="X115" s="40"/>
      <c r="Y115" s="40"/>
      <c r="Z115" s="40"/>
      <c r="AA115" s="40"/>
      <c r="AB115" s="40"/>
      <c r="AC115" s="40"/>
      <c r="AD115" s="37"/>
      <c r="AE115" s="37"/>
      <c r="AF115" s="37"/>
      <c r="AG115" s="37"/>
      <c r="AH115" s="37"/>
      <c r="AI115" s="37"/>
      <c r="AJ115" s="37"/>
      <c r="AK115" s="37"/>
      <c r="AL115" s="37"/>
      <c r="AM115" s="37"/>
      <c r="AN115" s="37"/>
      <c r="AO115" s="37"/>
    </row>
    <row r="116" spans="1:41" ht="14.25" x14ac:dyDescent="0.2">
      <c r="A116" s="39"/>
      <c r="B116" s="40"/>
      <c r="C116" s="40"/>
      <c r="D116" s="40"/>
      <c r="E116" s="40"/>
      <c r="F116" s="40"/>
      <c r="G116" s="40"/>
      <c r="H116" s="40"/>
      <c r="I116" s="40"/>
      <c r="J116" s="41"/>
      <c r="K116" s="41"/>
      <c r="L116" s="40"/>
      <c r="M116" s="40"/>
      <c r="N116" s="40"/>
      <c r="O116" s="40"/>
      <c r="P116" s="40"/>
      <c r="Q116" s="37"/>
      <c r="R116" s="75"/>
      <c r="S116" s="37"/>
      <c r="T116" s="37"/>
      <c r="U116" s="37"/>
      <c r="V116" s="37"/>
      <c r="W116" s="37"/>
      <c r="X116" s="40"/>
      <c r="Y116" s="40"/>
      <c r="Z116" s="40"/>
      <c r="AA116" s="40"/>
      <c r="AB116" s="40"/>
      <c r="AC116" s="40"/>
      <c r="AD116" s="37"/>
      <c r="AE116" s="37"/>
      <c r="AF116" s="37"/>
      <c r="AG116" s="37"/>
      <c r="AH116" s="37"/>
      <c r="AI116" s="37"/>
      <c r="AJ116" s="37"/>
      <c r="AK116" s="37"/>
      <c r="AL116" s="37"/>
      <c r="AM116" s="37"/>
      <c r="AN116" s="37"/>
      <c r="AO116" s="37"/>
    </row>
    <row r="117" spans="1:41" ht="14.25" x14ac:dyDescent="0.2">
      <c r="A117" s="39"/>
      <c r="B117" s="40"/>
      <c r="C117" s="40"/>
      <c r="D117" s="40"/>
      <c r="E117" s="40"/>
      <c r="F117" s="40"/>
      <c r="G117" s="40"/>
      <c r="H117" s="40"/>
      <c r="I117" s="40"/>
      <c r="J117" s="41"/>
      <c r="K117" s="41"/>
      <c r="L117" s="40"/>
      <c r="M117" s="40"/>
      <c r="N117" s="40"/>
      <c r="O117" s="40"/>
      <c r="P117" s="40"/>
      <c r="Q117" s="37"/>
      <c r="R117" s="75"/>
      <c r="S117" s="37"/>
      <c r="T117" s="37"/>
      <c r="U117" s="37"/>
      <c r="V117" s="37"/>
      <c r="W117" s="37"/>
      <c r="X117" s="40"/>
      <c r="Y117" s="40"/>
      <c r="Z117" s="40"/>
      <c r="AA117" s="40"/>
      <c r="AB117" s="40"/>
      <c r="AC117" s="40"/>
      <c r="AD117" s="37"/>
      <c r="AE117" s="37"/>
      <c r="AF117" s="37"/>
      <c r="AG117" s="37"/>
      <c r="AH117" s="37"/>
      <c r="AI117" s="37"/>
      <c r="AJ117" s="37"/>
      <c r="AK117" s="37"/>
      <c r="AL117" s="37"/>
      <c r="AM117" s="37"/>
      <c r="AN117" s="37"/>
      <c r="AO117" s="37"/>
    </row>
    <row r="118" spans="1:41" ht="14.25" x14ac:dyDescent="0.2">
      <c r="A118" s="39"/>
      <c r="B118" s="40"/>
      <c r="C118" s="40"/>
      <c r="D118" s="40"/>
      <c r="E118" s="40"/>
      <c r="F118" s="40"/>
      <c r="G118" s="40"/>
      <c r="H118" s="40"/>
      <c r="I118" s="40"/>
      <c r="J118" s="41"/>
      <c r="K118" s="41"/>
      <c r="L118" s="40"/>
      <c r="M118" s="40"/>
      <c r="N118" s="40"/>
      <c r="O118" s="40"/>
      <c r="P118" s="40"/>
      <c r="Q118" s="37"/>
      <c r="R118" s="75"/>
      <c r="S118" s="37"/>
      <c r="T118" s="37"/>
      <c r="U118" s="37"/>
      <c r="V118" s="37"/>
      <c r="W118" s="37"/>
      <c r="X118" s="40"/>
      <c r="Y118" s="40"/>
      <c r="Z118" s="40"/>
      <c r="AA118" s="40"/>
      <c r="AB118" s="40"/>
      <c r="AC118" s="40"/>
      <c r="AD118" s="37"/>
      <c r="AE118" s="37"/>
      <c r="AF118" s="37"/>
      <c r="AG118" s="37"/>
      <c r="AH118" s="37"/>
      <c r="AI118" s="37"/>
      <c r="AJ118" s="37"/>
      <c r="AK118" s="37"/>
      <c r="AL118" s="37"/>
      <c r="AM118" s="37"/>
      <c r="AN118" s="37"/>
      <c r="AO118" s="37"/>
    </row>
    <row r="119" spans="1:41" ht="14.25" x14ac:dyDescent="0.2">
      <c r="A119" s="39"/>
      <c r="B119" s="40"/>
      <c r="C119" s="40"/>
      <c r="D119" s="40"/>
      <c r="E119" s="40"/>
      <c r="F119" s="40"/>
      <c r="G119" s="40"/>
      <c r="H119" s="40"/>
      <c r="I119" s="40"/>
      <c r="J119" s="41"/>
      <c r="K119" s="41"/>
      <c r="L119" s="40"/>
      <c r="M119" s="40"/>
      <c r="N119" s="40"/>
      <c r="O119" s="40"/>
      <c r="P119" s="40"/>
      <c r="Q119" s="37"/>
      <c r="R119" s="75"/>
      <c r="S119" s="37"/>
      <c r="T119" s="37"/>
      <c r="U119" s="37"/>
      <c r="V119" s="37"/>
      <c r="W119" s="37"/>
      <c r="X119" s="40"/>
      <c r="Y119" s="40"/>
      <c r="Z119" s="40"/>
      <c r="AA119" s="40"/>
      <c r="AB119" s="40"/>
      <c r="AC119" s="40"/>
      <c r="AD119" s="37"/>
      <c r="AE119" s="37"/>
      <c r="AF119" s="37"/>
      <c r="AG119" s="37"/>
      <c r="AH119" s="37"/>
      <c r="AI119" s="37"/>
      <c r="AJ119" s="37"/>
      <c r="AK119" s="37"/>
      <c r="AL119" s="37"/>
      <c r="AM119" s="37"/>
      <c r="AN119" s="37"/>
      <c r="AO119" s="37"/>
    </row>
    <row r="120" spans="1:41" ht="14.25" x14ac:dyDescent="0.2">
      <c r="A120" s="39"/>
      <c r="B120" s="40"/>
      <c r="C120" s="40"/>
      <c r="D120" s="40"/>
      <c r="E120" s="40"/>
      <c r="F120" s="40"/>
      <c r="G120" s="40"/>
      <c r="H120" s="40"/>
      <c r="I120" s="40"/>
      <c r="J120" s="41"/>
      <c r="K120" s="41"/>
      <c r="L120" s="40"/>
      <c r="M120" s="40"/>
      <c r="N120" s="40"/>
      <c r="O120" s="40"/>
      <c r="P120" s="40"/>
      <c r="Q120" s="37"/>
      <c r="R120" s="75"/>
      <c r="S120" s="37"/>
      <c r="T120" s="37"/>
      <c r="U120" s="37"/>
      <c r="V120" s="37"/>
      <c r="W120" s="37"/>
      <c r="X120" s="40"/>
      <c r="Y120" s="40"/>
      <c r="Z120" s="40"/>
      <c r="AA120" s="40"/>
      <c r="AB120" s="40"/>
      <c r="AC120" s="40"/>
      <c r="AD120" s="37"/>
      <c r="AE120" s="37"/>
      <c r="AF120" s="37"/>
      <c r="AG120" s="37"/>
      <c r="AH120" s="37"/>
      <c r="AI120" s="37"/>
      <c r="AJ120" s="37"/>
      <c r="AK120" s="37"/>
      <c r="AL120" s="37"/>
      <c r="AM120" s="37"/>
      <c r="AN120" s="37"/>
      <c r="AO120" s="37"/>
    </row>
    <row r="121" spans="1:41" ht="14.25" x14ac:dyDescent="0.2">
      <c r="A121" s="39"/>
      <c r="B121" s="40"/>
      <c r="C121" s="40"/>
      <c r="D121" s="40"/>
      <c r="E121" s="40"/>
      <c r="F121" s="40"/>
      <c r="G121" s="40"/>
      <c r="H121" s="40"/>
      <c r="I121" s="40"/>
      <c r="J121" s="41"/>
      <c r="K121" s="41"/>
      <c r="L121" s="40"/>
      <c r="M121" s="40"/>
      <c r="N121" s="40"/>
      <c r="O121" s="40"/>
      <c r="P121" s="40"/>
      <c r="Q121" s="37"/>
      <c r="R121" s="75"/>
      <c r="S121" s="37"/>
      <c r="T121" s="37"/>
      <c r="U121" s="37"/>
      <c r="V121" s="37"/>
      <c r="W121" s="37"/>
      <c r="X121" s="40"/>
      <c r="Y121" s="40"/>
      <c r="Z121" s="40"/>
      <c r="AA121" s="40"/>
      <c r="AB121" s="40"/>
      <c r="AC121" s="40"/>
      <c r="AD121" s="37"/>
      <c r="AE121" s="37"/>
      <c r="AF121" s="37"/>
      <c r="AG121" s="37"/>
      <c r="AH121" s="37"/>
      <c r="AI121" s="37"/>
      <c r="AJ121" s="37"/>
      <c r="AK121" s="37"/>
      <c r="AL121" s="37"/>
      <c r="AM121" s="37"/>
      <c r="AN121" s="37"/>
      <c r="AO121" s="37"/>
    </row>
    <row r="122" spans="1:41" ht="14.25" x14ac:dyDescent="0.2">
      <c r="A122" s="39"/>
      <c r="B122" s="40"/>
      <c r="C122" s="40"/>
      <c r="D122" s="40"/>
      <c r="E122" s="40"/>
      <c r="F122" s="40"/>
      <c r="G122" s="40"/>
      <c r="H122" s="40"/>
      <c r="I122" s="40"/>
      <c r="J122" s="41"/>
      <c r="K122" s="41"/>
      <c r="L122" s="40"/>
      <c r="M122" s="40"/>
      <c r="N122" s="40"/>
      <c r="O122" s="40"/>
      <c r="P122" s="40"/>
      <c r="Q122" s="37"/>
      <c r="R122" s="75"/>
      <c r="S122" s="37"/>
      <c r="T122" s="37"/>
      <c r="U122" s="37"/>
      <c r="V122" s="37"/>
      <c r="W122" s="37"/>
      <c r="X122" s="40"/>
      <c r="Y122" s="40"/>
      <c r="Z122" s="40"/>
      <c r="AA122" s="40"/>
      <c r="AB122" s="40"/>
      <c r="AC122" s="40"/>
      <c r="AD122" s="37"/>
      <c r="AE122" s="37"/>
      <c r="AF122" s="37"/>
      <c r="AG122" s="37"/>
      <c r="AH122" s="37"/>
      <c r="AI122" s="37"/>
      <c r="AJ122" s="37"/>
      <c r="AK122" s="37"/>
      <c r="AL122" s="37"/>
      <c r="AM122" s="37"/>
      <c r="AN122" s="37"/>
      <c r="AO122" s="37"/>
    </row>
    <row r="123" spans="1:41" ht="14.25" x14ac:dyDescent="0.2">
      <c r="A123" s="39"/>
      <c r="B123" s="40"/>
      <c r="C123" s="40"/>
      <c r="D123" s="40"/>
      <c r="E123" s="40"/>
      <c r="F123" s="40"/>
      <c r="G123" s="40"/>
      <c r="H123" s="40"/>
      <c r="I123" s="40"/>
      <c r="J123" s="41"/>
      <c r="K123" s="41"/>
      <c r="L123" s="40"/>
      <c r="M123" s="40"/>
      <c r="N123" s="40"/>
      <c r="O123" s="40"/>
      <c r="P123" s="40"/>
      <c r="Q123" s="37"/>
      <c r="R123" s="75"/>
      <c r="S123" s="37"/>
      <c r="T123" s="37"/>
      <c r="U123" s="37"/>
      <c r="V123" s="37"/>
      <c r="W123" s="37"/>
      <c r="X123" s="40"/>
      <c r="Y123" s="40"/>
      <c r="Z123" s="40"/>
      <c r="AA123" s="40"/>
      <c r="AB123" s="40"/>
      <c r="AC123" s="40"/>
      <c r="AD123" s="37"/>
      <c r="AE123" s="37"/>
      <c r="AF123" s="37"/>
      <c r="AG123" s="37"/>
      <c r="AH123" s="37"/>
      <c r="AI123" s="37"/>
      <c r="AJ123" s="37"/>
      <c r="AK123" s="37"/>
      <c r="AL123" s="37"/>
      <c r="AM123" s="37"/>
      <c r="AN123" s="37"/>
      <c r="AO123" s="37"/>
    </row>
    <row r="124" spans="1:41" ht="14.25" x14ac:dyDescent="0.2">
      <c r="A124" s="39"/>
      <c r="B124" s="40"/>
      <c r="C124" s="40"/>
      <c r="D124" s="40"/>
      <c r="E124" s="40"/>
      <c r="F124" s="40"/>
      <c r="G124" s="40"/>
      <c r="H124" s="40"/>
      <c r="I124" s="40"/>
      <c r="J124" s="41"/>
      <c r="K124" s="41"/>
      <c r="L124" s="40"/>
      <c r="M124" s="40"/>
      <c r="N124" s="40"/>
      <c r="O124" s="40"/>
      <c r="P124" s="40"/>
      <c r="Q124" s="37"/>
      <c r="R124" s="75"/>
      <c r="S124" s="37"/>
      <c r="T124" s="37"/>
      <c r="U124" s="37"/>
      <c r="V124" s="37"/>
      <c r="W124" s="37"/>
      <c r="X124" s="40"/>
      <c r="Y124" s="40"/>
      <c r="Z124" s="40"/>
      <c r="AA124" s="40"/>
      <c r="AB124" s="40"/>
      <c r="AC124" s="40"/>
      <c r="AD124" s="37"/>
      <c r="AE124" s="37"/>
      <c r="AF124" s="37"/>
      <c r="AG124" s="37"/>
      <c r="AH124" s="37"/>
      <c r="AI124" s="37"/>
      <c r="AJ124" s="37"/>
      <c r="AK124" s="37"/>
      <c r="AL124" s="37"/>
      <c r="AM124" s="37"/>
      <c r="AN124" s="37"/>
      <c r="AO124" s="37"/>
    </row>
    <row r="125" spans="1:41" ht="14.25" x14ac:dyDescent="0.2">
      <c r="A125" s="39"/>
      <c r="B125" s="40"/>
      <c r="C125" s="40"/>
      <c r="D125" s="40"/>
      <c r="E125" s="40"/>
      <c r="F125" s="40"/>
      <c r="G125" s="40"/>
      <c r="H125" s="40"/>
      <c r="I125" s="40"/>
      <c r="J125" s="41"/>
      <c r="K125" s="41"/>
      <c r="L125" s="40"/>
      <c r="M125" s="40"/>
      <c r="N125" s="40"/>
      <c r="O125" s="40"/>
      <c r="P125" s="40"/>
      <c r="Q125" s="37"/>
      <c r="R125" s="75"/>
      <c r="S125" s="37"/>
      <c r="T125" s="37"/>
      <c r="U125" s="37"/>
      <c r="V125" s="37"/>
      <c r="W125" s="37"/>
      <c r="X125" s="40"/>
      <c r="Y125" s="40"/>
      <c r="Z125" s="40"/>
      <c r="AA125" s="40"/>
      <c r="AB125" s="40"/>
      <c r="AC125" s="40"/>
      <c r="AD125" s="37"/>
      <c r="AE125" s="37"/>
      <c r="AF125" s="37"/>
      <c r="AG125" s="37"/>
      <c r="AH125" s="37"/>
      <c r="AI125" s="37"/>
      <c r="AJ125" s="37"/>
      <c r="AK125" s="37"/>
      <c r="AL125" s="37"/>
      <c r="AM125" s="37"/>
      <c r="AN125" s="37"/>
      <c r="AO125" s="37"/>
    </row>
    <row r="126" spans="1:41" ht="14.25" x14ac:dyDescent="0.2">
      <c r="A126" s="39"/>
      <c r="B126" s="40"/>
      <c r="C126" s="40"/>
      <c r="D126" s="40"/>
      <c r="E126" s="40"/>
      <c r="F126" s="40"/>
      <c r="G126" s="40"/>
      <c r="H126" s="40"/>
      <c r="I126" s="40"/>
      <c r="J126" s="41"/>
      <c r="K126" s="41"/>
      <c r="L126" s="40"/>
      <c r="M126" s="40"/>
      <c r="N126" s="40"/>
      <c r="O126" s="40"/>
      <c r="P126" s="40"/>
      <c r="Q126" s="37"/>
      <c r="R126" s="75"/>
      <c r="S126" s="37"/>
      <c r="T126" s="37"/>
      <c r="U126" s="37"/>
      <c r="V126" s="37"/>
      <c r="W126" s="37"/>
      <c r="X126" s="40"/>
      <c r="Y126" s="40"/>
      <c r="Z126" s="40"/>
      <c r="AA126" s="40"/>
      <c r="AB126" s="40"/>
      <c r="AC126" s="40"/>
      <c r="AD126" s="37"/>
      <c r="AE126" s="37"/>
      <c r="AF126" s="37"/>
      <c r="AG126" s="37"/>
      <c r="AH126" s="37"/>
      <c r="AI126" s="37"/>
      <c r="AJ126" s="37"/>
      <c r="AK126" s="37"/>
      <c r="AL126" s="37"/>
      <c r="AM126" s="37"/>
      <c r="AN126" s="37"/>
      <c r="AO126" s="37"/>
    </row>
    <row r="127" spans="1:41" ht="14.25" x14ac:dyDescent="0.2">
      <c r="A127" s="39"/>
      <c r="B127" s="40"/>
      <c r="C127" s="40"/>
      <c r="D127" s="40"/>
      <c r="E127" s="40"/>
      <c r="F127" s="40"/>
      <c r="G127" s="40"/>
      <c r="H127" s="40"/>
      <c r="I127" s="40"/>
      <c r="J127" s="41"/>
      <c r="K127" s="41"/>
      <c r="L127" s="40"/>
      <c r="M127" s="40"/>
      <c r="N127" s="40"/>
      <c r="O127" s="40"/>
      <c r="P127" s="40"/>
      <c r="Q127" s="37"/>
      <c r="R127" s="75"/>
      <c r="S127" s="37"/>
      <c r="T127" s="37"/>
      <c r="U127" s="37"/>
      <c r="V127" s="37"/>
      <c r="W127" s="37"/>
      <c r="X127" s="40"/>
      <c r="Y127" s="40"/>
      <c r="Z127" s="40"/>
      <c r="AA127" s="40"/>
      <c r="AB127" s="40"/>
      <c r="AC127" s="40"/>
      <c r="AD127" s="37"/>
      <c r="AE127" s="37"/>
      <c r="AF127" s="37"/>
      <c r="AG127" s="37"/>
      <c r="AH127" s="37"/>
      <c r="AI127" s="37"/>
      <c r="AJ127" s="37"/>
      <c r="AK127" s="37"/>
      <c r="AL127" s="37"/>
      <c r="AM127" s="37"/>
      <c r="AN127" s="37"/>
      <c r="AO127" s="37"/>
    </row>
    <row r="128" spans="1:41" ht="14.25" x14ac:dyDescent="0.2">
      <c r="A128" s="39"/>
      <c r="B128" s="40"/>
      <c r="C128" s="40"/>
      <c r="D128" s="40"/>
      <c r="E128" s="40"/>
      <c r="F128" s="40"/>
      <c r="G128" s="40"/>
      <c r="H128" s="40"/>
      <c r="I128" s="40"/>
      <c r="J128" s="41"/>
      <c r="K128" s="41"/>
      <c r="L128" s="40"/>
      <c r="M128" s="40"/>
      <c r="N128" s="40"/>
      <c r="O128" s="40"/>
      <c r="P128" s="40"/>
      <c r="Q128" s="37"/>
      <c r="R128" s="75"/>
      <c r="S128" s="37"/>
      <c r="T128" s="37"/>
      <c r="U128" s="37"/>
      <c r="V128" s="37"/>
      <c r="W128" s="37"/>
      <c r="X128" s="40"/>
      <c r="Y128" s="40"/>
      <c r="Z128" s="40"/>
      <c r="AA128" s="40"/>
      <c r="AB128" s="40"/>
      <c r="AC128" s="40"/>
      <c r="AD128" s="37"/>
      <c r="AE128" s="37"/>
      <c r="AF128" s="37"/>
      <c r="AG128" s="37"/>
      <c r="AH128" s="37"/>
      <c r="AI128" s="37"/>
      <c r="AJ128" s="37"/>
      <c r="AK128" s="37"/>
      <c r="AL128" s="37"/>
      <c r="AM128" s="37"/>
      <c r="AN128" s="37"/>
      <c r="AO128" s="37"/>
    </row>
    <row r="129" spans="1:41" ht="14.25" x14ac:dyDescent="0.2">
      <c r="A129" s="39"/>
      <c r="B129" s="40"/>
      <c r="C129" s="40"/>
      <c r="D129" s="40"/>
      <c r="E129" s="40"/>
      <c r="F129" s="40"/>
      <c r="G129" s="40"/>
      <c r="H129" s="40"/>
      <c r="I129" s="40"/>
      <c r="J129" s="41"/>
      <c r="K129" s="41"/>
      <c r="L129" s="40"/>
      <c r="M129" s="40"/>
      <c r="N129" s="40"/>
      <c r="O129" s="40"/>
      <c r="P129" s="40"/>
      <c r="Q129" s="37"/>
      <c r="R129" s="75"/>
      <c r="S129" s="37"/>
      <c r="T129" s="37"/>
      <c r="U129" s="37"/>
      <c r="V129" s="37"/>
      <c r="W129" s="37"/>
      <c r="X129" s="40"/>
      <c r="Y129" s="40"/>
      <c r="Z129" s="40"/>
      <c r="AA129" s="40"/>
      <c r="AB129" s="40"/>
      <c r="AC129" s="40"/>
      <c r="AD129" s="37"/>
      <c r="AE129" s="37"/>
      <c r="AF129" s="37"/>
      <c r="AG129" s="37"/>
      <c r="AH129" s="37"/>
      <c r="AI129" s="37"/>
      <c r="AJ129" s="37"/>
      <c r="AK129" s="37"/>
      <c r="AL129" s="37"/>
      <c r="AM129" s="37"/>
      <c r="AN129" s="37"/>
      <c r="AO129" s="37"/>
    </row>
    <row r="130" spans="1:41" ht="14.25" x14ac:dyDescent="0.2">
      <c r="A130" s="39"/>
      <c r="B130" s="40"/>
      <c r="C130" s="40"/>
      <c r="D130" s="40"/>
      <c r="E130" s="40"/>
      <c r="F130" s="40"/>
      <c r="G130" s="40"/>
      <c r="H130" s="40"/>
      <c r="I130" s="40"/>
      <c r="J130" s="41"/>
      <c r="K130" s="41"/>
      <c r="L130" s="40"/>
      <c r="M130" s="40"/>
      <c r="N130" s="40"/>
      <c r="O130" s="40"/>
      <c r="P130" s="40"/>
      <c r="Q130" s="37"/>
      <c r="R130" s="75"/>
      <c r="S130" s="37"/>
      <c r="T130" s="37"/>
      <c r="U130" s="37"/>
      <c r="V130" s="37"/>
      <c r="W130" s="37"/>
      <c r="X130" s="40"/>
      <c r="Y130" s="40"/>
      <c r="Z130" s="40"/>
      <c r="AA130" s="40"/>
      <c r="AB130" s="40"/>
      <c r="AC130" s="40"/>
      <c r="AD130" s="37"/>
      <c r="AE130" s="37"/>
      <c r="AF130" s="37"/>
      <c r="AG130" s="37"/>
      <c r="AH130" s="37"/>
      <c r="AI130" s="37"/>
      <c r="AJ130" s="37"/>
      <c r="AK130" s="37"/>
      <c r="AL130" s="37"/>
      <c r="AM130" s="37"/>
      <c r="AN130" s="37"/>
      <c r="AO130" s="37"/>
    </row>
    <row r="131" spans="1:41" ht="14.25" x14ac:dyDescent="0.2">
      <c r="A131" s="39"/>
      <c r="B131" s="40"/>
      <c r="C131" s="40"/>
      <c r="D131" s="40"/>
      <c r="E131" s="40"/>
      <c r="F131" s="40"/>
      <c r="G131" s="40"/>
      <c r="H131" s="40"/>
      <c r="I131" s="40"/>
      <c r="J131" s="41"/>
      <c r="K131" s="41"/>
      <c r="L131" s="40"/>
      <c r="M131" s="40"/>
      <c r="N131" s="40"/>
      <c r="O131" s="40"/>
      <c r="P131" s="40"/>
      <c r="Q131" s="37"/>
      <c r="R131" s="75"/>
      <c r="S131" s="37"/>
      <c r="T131" s="37"/>
      <c r="U131" s="37"/>
      <c r="V131" s="37"/>
      <c r="W131" s="37"/>
      <c r="X131" s="40"/>
      <c r="Y131" s="40"/>
      <c r="Z131" s="40"/>
      <c r="AA131" s="40"/>
      <c r="AB131" s="40"/>
      <c r="AC131" s="40"/>
      <c r="AD131" s="37"/>
      <c r="AE131" s="37"/>
      <c r="AF131" s="37"/>
      <c r="AG131" s="37"/>
      <c r="AH131" s="37"/>
      <c r="AI131" s="37"/>
      <c r="AJ131" s="37"/>
      <c r="AK131" s="37"/>
      <c r="AL131" s="37"/>
      <c r="AM131" s="37"/>
      <c r="AN131" s="37"/>
      <c r="AO131" s="37"/>
    </row>
    <row r="132" spans="1:41" ht="14.25" x14ac:dyDescent="0.2">
      <c r="A132" s="39"/>
      <c r="B132" s="40"/>
      <c r="C132" s="40"/>
      <c r="D132" s="40"/>
      <c r="E132" s="40"/>
      <c r="F132" s="40"/>
      <c r="G132" s="40"/>
      <c r="H132" s="40"/>
      <c r="I132" s="40"/>
      <c r="J132" s="41"/>
      <c r="K132" s="41"/>
      <c r="L132" s="40"/>
      <c r="M132" s="40"/>
      <c r="N132" s="40"/>
      <c r="O132" s="40"/>
      <c r="P132" s="40"/>
      <c r="Q132" s="37"/>
      <c r="R132" s="75"/>
      <c r="S132" s="37"/>
      <c r="T132" s="37"/>
      <c r="U132" s="37"/>
      <c r="V132" s="37"/>
      <c r="W132" s="37"/>
      <c r="X132" s="40"/>
      <c r="Y132" s="40"/>
      <c r="Z132" s="40"/>
      <c r="AA132" s="40"/>
      <c r="AB132" s="40"/>
      <c r="AC132" s="40"/>
      <c r="AD132" s="37"/>
      <c r="AE132" s="37"/>
      <c r="AF132" s="37"/>
      <c r="AG132" s="37"/>
      <c r="AH132" s="37"/>
      <c r="AI132" s="37"/>
      <c r="AJ132" s="37"/>
      <c r="AK132" s="37"/>
      <c r="AL132" s="37"/>
      <c r="AM132" s="37"/>
      <c r="AN132" s="37"/>
      <c r="AO132" s="37"/>
    </row>
    <row r="133" spans="1:41" ht="14.25" x14ac:dyDescent="0.2">
      <c r="A133" s="39"/>
      <c r="B133" s="40"/>
      <c r="C133" s="40"/>
      <c r="D133" s="40"/>
      <c r="E133" s="40"/>
      <c r="F133" s="40"/>
      <c r="G133" s="40"/>
      <c r="H133" s="40"/>
      <c r="I133" s="40"/>
      <c r="J133" s="41"/>
      <c r="K133" s="41"/>
      <c r="L133" s="40"/>
      <c r="M133" s="40"/>
      <c r="N133" s="40"/>
      <c r="O133" s="40"/>
      <c r="P133" s="40"/>
      <c r="Q133" s="37"/>
      <c r="R133" s="75"/>
      <c r="S133" s="37"/>
      <c r="T133" s="37"/>
      <c r="U133" s="37"/>
      <c r="V133" s="37"/>
      <c r="W133" s="37"/>
      <c r="X133" s="40"/>
      <c r="Y133" s="40"/>
      <c r="Z133" s="40"/>
      <c r="AA133" s="40"/>
      <c r="AB133" s="40"/>
      <c r="AC133" s="40"/>
      <c r="AD133" s="37"/>
      <c r="AE133" s="37"/>
      <c r="AF133" s="37"/>
      <c r="AG133" s="37"/>
      <c r="AH133" s="37"/>
      <c r="AI133" s="37"/>
      <c r="AJ133" s="37"/>
      <c r="AK133" s="37"/>
      <c r="AL133" s="37"/>
      <c r="AM133" s="37"/>
      <c r="AN133" s="37"/>
      <c r="AO133" s="37"/>
    </row>
    <row r="134" spans="1:41" ht="14.25" x14ac:dyDescent="0.2">
      <c r="A134" s="39"/>
      <c r="B134" s="40"/>
      <c r="C134" s="40"/>
      <c r="D134" s="40"/>
      <c r="E134" s="40"/>
      <c r="F134" s="40"/>
      <c r="G134" s="40"/>
      <c r="H134" s="40"/>
      <c r="I134" s="40"/>
      <c r="J134" s="41"/>
      <c r="K134" s="41"/>
      <c r="L134" s="40"/>
      <c r="M134" s="40"/>
      <c r="N134" s="40"/>
      <c r="O134" s="40"/>
      <c r="P134" s="40"/>
      <c r="Q134" s="37"/>
      <c r="R134" s="75"/>
      <c r="S134" s="37"/>
      <c r="T134" s="37"/>
      <c r="U134" s="37"/>
      <c r="V134" s="37"/>
      <c r="W134" s="37"/>
      <c r="X134" s="40"/>
      <c r="Y134" s="40"/>
      <c r="Z134" s="40"/>
      <c r="AA134" s="40"/>
      <c r="AB134" s="40"/>
      <c r="AC134" s="40"/>
      <c r="AD134" s="37"/>
      <c r="AE134" s="37"/>
      <c r="AF134" s="37"/>
      <c r="AG134" s="37"/>
      <c r="AH134" s="37"/>
      <c r="AI134" s="37"/>
      <c r="AJ134" s="37"/>
      <c r="AK134" s="37"/>
      <c r="AL134" s="37"/>
      <c r="AM134" s="37"/>
      <c r="AN134" s="37"/>
      <c r="AO134" s="37"/>
    </row>
    <row r="135" spans="1:41" ht="14.25" x14ac:dyDescent="0.2">
      <c r="A135" s="39"/>
      <c r="B135" s="40"/>
      <c r="C135" s="40"/>
      <c r="D135" s="40"/>
      <c r="E135" s="40"/>
      <c r="F135" s="40"/>
      <c r="G135" s="40"/>
      <c r="H135" s="40"/>
      <c r="I135" s="40"/>
      <c r="J135" s="41"/>
      <c r="K135" s="41"/>
      <c r="L135" s="40"/>
      <c r="M135" s="40"/>
      <c r="N135" s="40"/>
      <c r="O135" s="40"/>
      <c r="P135" s="40"/>
      <c r="Q135" s="37"/>
      <c r="R135" s="75"/>
      <c r="S135" s="37"/>
      <c r="T135" s="37"/>
      <c r="U135" s="37"/>
      <c r="V135" s="37"/>
      <c r="W135" s="37"/>
      <c r="X135" s="40"/>
      <c r="Y135" s="40"/>
      <c r="Z135" s="40"/>
      <c r="AA135" s="40"/>
      <c r="AB135" s="40"/>
      <c r="AC135" s="40"/>
      <c r="AD135" s="37"/>
      <c r="AE135" s="37"/>
      <c r="AF135" s="37"/>
      <c r="AG135" s="37"/>
      <c r="AH135" s="37"/>
      <c r="AI135" s="37"/>
      <c r="AJ135" s="37"/>
      <c r="AK135" s="37"/>
      <c r="AL135" s="37"/>
      <c r="AM135" s="37"/>
      <c r="AN135" s="37"/>
      <c r="AO135" s="37"/>
    </row>
    <row r="136" spans="1:41" ht="14.25" x14ac:dyDescent="0.2">
      <c r="A136" s="39"/>
      <c r="B136" s="40"/>
      <c r="C136" s="40"/>
      <c r="D136" s="40"/>
      <c r="E136" s="40"/>
      <c r="F136" s="40"/>
      <c r="G136" s="40"/>
      <c r="H136" s="40"/>
      <c r="I136" s="40"/>
      <c r="J136" s="41"/>
      <c r="K136" s="41"/>
      <c r="L136" s="40"/>
      <c r="M136" s="40"/>
      <c r="N136" s="40"/>
      <c r="O136" s="40"/>
      <c r="P136" s="40"/>
      <c r="Q136" s="37"/>
      <c r="R136" s="75"/>
      <c r="S136" s="37"/>
      <c r="T136" s="37"/>
      <c r="U136" s="37"/>
      <c r="V136" s="37"/>
      <c r="W136" s="37"/>
      <c r="X136" s="40"/>
      <c r="Y136" s="40"/>
      <c r="Z136" s="40"/>
      <c r="AA136" s="40"/>
      <c r="AB136" s="40"/>
      <c r="AC136" s="40"/>
      <c r="AD136" s="37"/>
      <c r="AE136" s="37"/>
      <c r="AF136" s="37"/>
      <c r="AG136" s="37"/>
      <c r="AH136" s="37"/>
      <c r="AI136" s="37"/>
      <c r="AJ136" s="37"/>
      <c r="AK136" s="37"/>
      <c r="AL136" s="37"/>
      <c r="AM136" s="37"/>
      <c r="AN136" s="37"/>
      <c r="AO136" s="37"/>
    </row>
    <row r="137" spans="1:41" ht="14.25" x14ac:dyDescent="0.2">
      <c r="A137" s="39"/>
      <c r="B137" s="40"/>
      <c r="C137" s="40"/>
      <c r="D137" s="40"/>
      <c r="E137" s="40"/>
      <c r="F137" s="40"/>
      <c r="G137" s="40"/>
      <c r="H137" s="40"/>
      <c r="I137" s="40"/>
      <c r="J137" s="41"/>
      <c r="K137" s="41"/>
      <c r="L137" s="40"/>
      <c r="M137" s="40"/>
      <c r="N137" s="40"/>
      <c r="O137" s="40"/>
      <c r="P137" s="40"/>
      <c r="Q137" s="37"/>
      <c r="R137" s="75"/>
      <c r="S137" s="37"/>
      <c r="T137" s="37"/>
      <c r="U137" s="37"/>
      <c r="V137" s="37"/>
      <c r="W137" s="37"/>
      <c r="X137" s="40"/>
      <c r="Y137" s="40"/>
      <c r="Z137" s="40"/>
      <c r="AA137" s="40"/>
      <c r="AB137" s="40"/>
      <c r="AC137" s="40"/>
      <c r="AD137" s="37"/>
      <c r="AE137" s="37"/>
      <c r="AF137" s="37"/>
      <c r="AG137" s="37"/>
      <c r="AH137" s="37"/>
      <c r="AI137" s="37"/>
      <c r="AJ137" s="37"/>
      <c r="AK137" s="37"/>
      <c r="AL137" s="37"/>
      <c r="AM137" s="37"/>
      <c r="AN137" s="37"/>
      <c r="AO137" s="37"/>
    </row>
    <row r="138" spans="1:41" ht="14.25" x14ac:dyDescent="0.2">
      <c r="A138" s="39"/>
      <c r="B138" s="40"/>
      <c r="C138" s="40"/>
      <c r="D138" s="40"/>
      <c r="E138" s="40"/>
      <c r="F138" s="40"/>
      <c r="G138" s="40"/>
      <c r="H138" s="40"/>
      <c r="I138" s="40"/>
      <c r="J138" s="41"/>
      <c r="K138" s="41"/>
      <c r="L138" s="40"/>
      <c r="M138" s="40"/>
      <c r="N138" s="40"/>
      <c r="O138" s="40"/>
      <c r="P138" s="40"/>
      <c r="Q138" s="37"/>
      <c r="R138" s="75"/>
      <c r="S138" s="37"/>
      <c r="T138" s="37"/>
      <c r="U138" s="37"/>
      <c r="V138" s="37"/>
      <c r="W138" s="37"/>
      <c r="X138" s="40"/>
      <c r="Y138" s="40"/>
      <c r="Z138" s="40"/>
      <c r="AA138" s="40"/>
      <c r="AB138" s="40"/>
      <c r="AC138" s="40"/>
      <c r="AD138" s="37"/>
      <c r="AE138" s="37"/>
      <c r="AF138" s="37"/>
      <c r="AG138" s="37"/>
      <c r="AH138" s="37"/>
      <c r="AI138" s="37"/>
      <c r="AJ138" s="37"/>
      <c r="AK138" s="37"/>
      <c r="AL138" s="37"/>
      <c r="AM138" s="37"/>
      <c r="AN138" s="37"/>
      <c r="AO138" s="37"/>
    </row>
    <row r="139" spans="1:41" ht="14.25" x14ac:dyDescent="0.2">
      <c r="A139" s="39"/>
      <c r="B139" s="40"/>
      <c r="C139" s="40"/>
      <c r="D139" s="40"/>
      <c r="E139" s="40"/>
      <c r="F139" s="40"/>
      <c r="G139" s="40"/>
      <c r="H139" s="40"/>
      <c r="I139" s="40"/>
      <c r="J139" s="41"/>
      <c r="K139" s="41"/>
      <c r="L139" s="40"/>
      <c r="M139" s="40"/>
      <c r="N139" s="40"/>
      <c r="O139" s="40"/>
      <c r="P139" s="40"/>
      <c r="Q139" s="37"/>
      <c r="R139" s="75"/>
      <c r="S139" s="37"/>
      <c r="T139" s="37"/>
      <c r="U139" s="37"/>
      <c r="V139" s="37"/>
      <c r="W139" s="37"/>
      <c r="X139" s="40"/>
      <c r="Y139" s="40"/>
      <c r="Z139" s="40"/>
      <c r="AA139" s="40"/>
      <c r="AB139" s="40"/>
      <c r="AC139" s="40"/>
      <c r="AD139" s="37"/>
      <c r="AE139" s="37"/>
      <c r="AF139" s="37"/>
      <c r="AG139" s="37"/>
      <c r="AH139" s="37"/>
      <c r="AI139" s="37"/>
      <c r="AJ139" s="37"/>
      <c r="AK139" s="37"/>
      <c r="AL139" s="37"/>
      <c r="AM139" s="37"/>
      <c r="AN139" s="37"/>
      <c r="AO139" s="37"/>
    </row>
    <row r="140" spans="1:41" ht="14.25" x14ac:dyDescent="0.2">
      <c r="A140" s="39"/>
      <c r="B140" s="40"/>
      <c r="C140" s="40"/>
      <c r="D140" s="40"/>
      <c r="E140" s="40"/>
      <c r="F140" s="40"/>
      <c r="G140" s="40"/>
      <c r="H140" s="40"/>
      <c r="I140" s="40"/>
      <c r="J140" s="41"/>
      <c r="K140" s="41"/>
      <c r="L140" s="40"/>
      <c r="M140" s="40"/>
      <c r="N140" s="40"/>
      <c r="O140" s="40"/>
      <c r="P140" s="40"/>
      <c r="Q140" s="37"/>
      <c r="R140" s="75"/>
      <c r="S140" s="37"/>
      <c r="T140" s="37"/>
      <c r="U140" s="37"/>
      <c r="V140" s="37"/>
      <c r="W140" s="37"/>
      <c r="X140" s="40"/>
      <c r="Y140" s="40"/>
      <c r="Z140" s="40"/>
      <c r="AA140" s="40"/>
      <c r="AB140" s="40"/>
      <c r="AC140" s="40"/>
      <c r="AD140" s="37"/>
      <c r="AE140" s="37"/>
      <c r="AF140" s="37"/>
      <c r="AG140" s="37"/>
      <c r="AH140" s="37"/>
      <c r="AI140" s="37"/>
      <c r="AJ140" s="37"/>
      <c r="AK140" s="37"/>
      <c r="AL140" s="37"/>
      <c r="AM140" s="37"/>
      <c r="AN140" s="37"/>
      <c r="AO140" s="37"/>
    </row>
    <row r="141" spans="1:41" ht="14.25" x14ac:dyDescent="0.2">
      <c r="A141" s="39"/>
      <c r="B141" s="40"/>
      <c r="C141" s="40"/>
      <c r="D141" s="40"/>
      <c r="E141" s="40"/>
      <c r="F141" s="40"/>
      <c r="G141" s="40"/>
      <c r="H141" s="40"/>
      <c r="I141" s="40"/>
      <c r="J141" s="41"/>
      <c r="K141" s="41"/>
      <c r="L141" s="40"/>
      <c r="M141" s="40"/>
      <c r="N141" s="40"/>
      <c r="O141" s="40"/>
      <c r="P141" s="40"/>
      <c r="Q141" s="37"/>
      <c r="R141" s="75"/>
      <c r="S141" s="37"/>
      <c r="T141" s="37"/>
      <c r="U141" s="37"/>
      <c r="V141" s="37"/>
      <c r="W141" s="37"/>
      <c r="X141" s="40"/>
      <c r="Y141" s="40"/>
      <c r="Z141" s="40"/>
      <c r="AA141" s="40"/>
      <c r="AB141" s="40"/>
      <c r="AC141" s="40"/>
      <c r="AD141" s="37"/>
      <c r="AE141" s="37"/>
      <c r="AF141" s="37"/>
      <c r="AG141" s="37"/>
      <c r="AH141" s="37"/>
      <c r="AI141" s="37"/>
      <c r="AJ141" s="37"/>
      <c r="AK141" s="37"/>
      <c r="AL141" s="37"/>
      <c r="AM141" s="37"/>
      <c r="AN141" s="37"/>
      <c r="AO141" s="37"/>
    </row>
    <row r="142" spans="1:41" ht="14.25" x14ac:dyDescent="0.2">
      <c r="A142" s="39"/>
      <c r="B142" s="40"/>
      <c r="C142" s="40"/>
      <c r="D142" s="40"/>
      <c r="E142" s="40"/>
      <c r="F142" s="40"/>
      <c r="G142" s="40"/>
      <c r="H142" s="40"/>
      <c r="I142" s="40"/>
      <c r="J142" s="41"/>
      <c r="K142" s="41"/>
      <c r="L142" s="40"/>
      <c r="M142" s="40"/>
      <c r="N142" s="40"/>
      <c r="O142" s="40"/>
      <c r="P142" s="40"/>
      <c r="Q142" s="37"/>
      <c r="R142" s="75"/>
      <c r="S142" s="37"/>
      <c r="T142" s="37"/>
      <c r="U142" s="37"/>
      <c r="V142" s="37"/>
      <c r="W142" s="37"/>
      <c r="X142" s="40"/>
      <c r="Y142" s="40"/>
      <c r="Z142" s="40"/>
      <c r="AA142" s="40"/>
      <c r="AB142" s="40"/>
      <c r="AC142" s="40"/>
      <c r="AD142" s="37"/>
      <c r="AE142" s="37"/>
      <c r="AF142" s="37"/>
      <c r="AG142" s="37"/>
      <c r="AH142" s="37"/>
      <c r="AI142" s="37"/>
      <c r="AJ142" s="37"/>
      <c r="AK142" s="37"/>
      <c r="AL142" s="37"/>
      <c r="AM142" s="37"/>
      <c r="AN142" s="37"/>
      <c r="AO142" s="37"/>
    </row>
    <row r="143" spans="1:41" ht="14.25" x14ac:dyDescent="0.2">
      <c r="A143" s="39"/>
      <c r="B143" s="40"/>
      <c r="C143" s="40"/>
      <c r="D143" s="40"/>
      <c r="E143" s="40"/>
      <c r="F143" s="40"/>
      <c r="G143" s="40"/>
      <c r="H143" s="40"/>
      <c r="I143" s="40"/>
      <c r="J143" s="41"/>
      <c r="K143" s="41"/>
      <c r="L143" s="40"/>
      <c r="M143" s="40"/>
      <c r="N143" s="40"/>
      <c r="O143" s="40"/>
      <c r="P143" s="40"/>
      <c r="Q143" s="37"/>
      <c r="R143" s="75"/>
      <c r="S143" s="37"/>
      <c r="T143" s="37"/>
      <c r="U143" s="37"/>
      <c r="V143" s="37"/>
      <c r="W143" s="37"/>
      <c r="X143" s="40"/>
      <c r="Y143" s="40"/>
      <c r="Z143" s="40"/>
      <c r="AA143" s="40"/>
      <c r="AB143" s="40"/>
      <c r="AC143" s="40"/>
      <c r="AD143" s="37"/>
      <c r="AE143" s="37"/>
      <c r="AF143" s="37"/>
      <c r="AG143" s="37"/>
      <c r="AH143" s="37"/>
      <c r="AI143" s="37"/>
      <c r="AJ143" s="37"/>
      <c r="AK143" s="37"/>
      <c r="AL143" s="37"/>
      <c r="AM143" s="37"/>
      <c r="AN143" s="37"/>
      <c r="AO143" s="37"/>
    </row>
    <row r="144" spans="1:41" ht="14.25" x14ac:dyDescent="0.2">
      <c r="A144" s="39"/>
      <c r="B144" s="40"/>
      <c r="C144" s="40"/>
      <c r="D144" s="40"/>
      <c r="E144" s="40"/>
      <c r="F144" s="40"/>
      <c r="G144" s="40"/>
      <c r="H144" s="40"/>
      <c r="I144" s="40"/>
      <c r="J144" s="41"/>
      <c r="K144" s="41"/>
      <c r="L144" s="40"/>
      <c r="M144" s="40"/>
      <c r="N144" s="40"/>
      <c r="O144" s="40"/>
      <c r="P144" s="40"/>
      <c r="Q144" s="37"/>
      <c r="R144" s="75"/>
      <c r="S144" s="37"/>
      <c r="T144" s="37"/>
      <c r="U144" s="37"/>
      <c r="V144" s="37"/>
      <c r="W144" s="37"/>
      <c r="X144" s="40"/>
      <c r="Y144" s="40"/>
      <c r="Z144" s="40"/>
      <c r="AA144" s="40"/>
      <c r="AB144" s="40"/>
      <c r="AC144" s="40"/>
      <c r="AD144" s="37"/>
      <c r="AE144" s="37"/>
      <c r="AF144" s="37"/>
      <c r="AG144" s="37"/>
      <c r="AH144" s="37"/>
      <c r="AI144" s="37"/>
      <c r="AJ144" s="37"/>
      <c r="AK144" s="37"/>
      <c r="AL144" s="37"/>
      <c r="AM144" s="37"/>
      <c r="AN144" s="37"/>
      <c r="AO144" s="37"/>
    </row>
    <row r="145" spans="1:41" ht="14.25" x14ac:dyDescent="0.2">
      <c r="A145" s="39"/>
      <c r="B145" s="40"/>
      <c r="C145" s="40"/>
      <c r="D145" s="40"/>
      <c r="E145" s="40"/>
      <c r="F145" s="40"/>
      <c r="G145" s="40"/>
      <c r="H145" s="40"/>
      <c r="I145" s="40"/>
      <c r="J145" s="41"/>
      <c r="K145" s="41"/>
      <c r="L145" s="40"/>
      <c r="M145" s="40"/>
      <c r="N145" s="40"/>
      <c r="O145" s="40"/>
      <c r="P145" s="40"/>
      <c r="Q145" s="37"/>
      <c r="R145" s="75"/>
      <c r="S145" s="37"/>
      <c r="T145" s="37"/>
      <c r="U145" s="37"/>
      <c r="V145" s="37"/>
      <c r="W145" s="37"/>
      <c r="X145" s="40"/>
      <c r="Y145" s="40"/>
      <c r="Z145" s="40"/>
      <c r="AA145" s="40"/>
      <c r="AB145" s="40"/>
      <c r="AC145" s="40"/>
      <c r="AD145" s="37"/>
      <c r="AE145" s="37"/>
      <c r="AF145" s="37"/>
      <c r="AG145" s="37"/>
      <c r="AH145" s="37"/>
      <c r="AI145" s="37"/>
      <c r="AJ145" s="37"/>
      <c r="AK145" s="37"/>
      <c r="AL145" s="37"/>
      <c r="AM145" s="37"/>
      <c r="AN145" s="37"/>
      <c r="AO145" s="37"/>
    </row>
    <row r="146" spans="1:41" ht="14.25" x14ac:dyDescent="0.2">
      <c r="A146" s="39"/>
      <c r="B146" s="40"/>
      <c r="C146" s="40"/>
      <c r="D146" s="40"/>
      <c r="E146" s="40"/>
      <c r="F146" s="40"/>
      <c r="G146" s="40"/>
      <c r="H146" s="40"/>
      <c r="I146" s="40"/>
      <c r="J146" s="41"/>
      <c r="K146" s="41"/>
      <c r="L146" s="40"/>
      <c r="M146" s="40"/>
      <c r="N146" s="40"/>
      <c r="O146" s="40"/>
      <c r="P146" s="40"/>
      <c r="Q146" s="37"/>
      <c r="R146" s="75"/>
      <c r="S146" s="37"/>
      <c r="T146" s="37"/>
      <c r="U146" s="37"/>
      <c r="V146" s="37"/>
      <c r="W146" s="37"/>
      <c r="X146" s="40"/>
      <c r="Y146" s="40"/>
      <c r="Z146" s="40"/>
      <c r="AA146" s="40"/>
      <c r="AB146" s="40"/>
      <c r="AC146" s="40"/>
      <c r="AD146" s="37"/>
      <c r="AE146" s="37"/>
      <c r="AF146" s="37"/>
      <c r="AG146" s="37"/>
      <c r="AH146" s="37"/>
      <c r="AI146" s="37"/>
      <c r="AJ146" s="37"/>
      <c r="AK146" s="37"/>
      <c r="AL146" s="37"/>
      <c r="AM146" s="37"/>
      <c r="AN146" s="37"/>
      <c r="AO146" s="37"/>
    </row>
    <row r="147" spans="1:41" ht="14.25" x14ac:dyDescent="0.2">
      <c r="A147" s="39"/>
      <c r="B147" s="40"/>
      <c r="C147" s="40"/>
      <c r="D147" s="40"/>
      <c r="E147" s="40"/>
      <c r="F147" s="40"/>
      <c r="G147" s="40"/>
      <c r="H147" s="40"/>
      <c r="I147" s="40"/>
      <c r="J147" s="41"/>
      <c r="K147" s="41"/>
      <c r="L147" s="40"/>
      <c r="M147" s="40"/>
      <c r="N147" s="40"/>
      <c r="O147" s="40"/>
      <c r="P147" s="40"/>
      <c r="Q147" s="37"/>
      <c r="R147" s="75"/>
      <c r="S147" s="37"/>
      <c r="T147" s="37"/>
      <c r="U147" s="37"/>
      <c r="V147" s="37"/>
      <c r="W147" s="37"/>
      <c r="X147" s="40"/>
      <c r="Y147" s="40"/>
      <c r="Z147" s="40"/>
      <c r="AA147" s="40"/>
      <c r="AB147" s="40"/>
      <c r="AC147" s="40"/>
      <c r="AD147" s="37"/>
      <c r="AE147" s="37"/>
      <c r="AF147" s="37"/>
      <c r="AG147" s="37"/>
      <c r="AH147" s="37"/>
      <c r="AI147" s="37"/>
      <c r="AJ147" s="37"/>
      <c r="AK147" s="37"/>
      <c r="AL147" s="37"/>
      <c r="AM147" s="37"/>
      <c r="AN147" s="37"/>
      <c r="AO147" s="37"/>
    </row>
    <row r="148" spans="1:41" ht="14.25" x14ac:dyDescent="0.2">
      <c r="A148" s="39"/>
      <c r="B148" s="40"/>
      <c r="C148" s="40"/>
      <c r="D148" s="40"/>
      <c r="E148" s="40"/>
      <c r="F148" s="40"/>
      <c r="G148" s="40"/>
      <c r="H148" s="40"/>
      <c r="I148" s="40"/>
      <c r="J148" s="41"/>
      <c r="K148" s="41"/>
      <c r="L148" s="40"/>
      <c r="M148" s="40"/>
      <c r="N148" s="40"/>
      <c r="O148" s="40"/>
      <c r="P148" s="40"/>
      <c r="Q148" s="37"/>
      <c r="R148" s="75"/>
      <c r="S148" s="37"/>
      <c r="T148" s="37"/>
      <c r="U148" s="37"/>
      <c r="V148" s="37"/>
      <c r="W148" s="37"/>
      <c r="X148" s="40"/>
      <c r="Y148" s="40"/>
      <c r="Z148" s="40"/>
      <c r="AA148" s="40"/>
      <c r="AB148" s="40"/>
      <c r="AC148" s="40"/>
      <c r="AD148" s="37"/>
      <c r="AE148" s="37"/>
      <c r="AF148" s="37"/>
      <c r="AG148" s="37"/>
      <c r="AH148" s="37"/>
      <c r="AI148" s="37"/>
      <c r="AJ148" s="37"/>
      <c r="AK148" s="37"/>
      <c r="AL148" s="37"/>
      <c r="AM148" s="37"/>
      <c r="AN148" s="37"/>
      <c r="AO148" s="37"/>
    </row>
    <row r="149" spans="1:41" ht="14.25" x14ac:dyDescent="0.2">
      <c r="A149" s="39"/>
      <c r="B149" s="40"/>
      <c r="C149" s="40"/>
      <c r="D149" s="40"/>
      <c r="E149" s="40"/>
      <c r="F149" s="40"/>
      <c r="G149" s="40"/>
      <c r="H149" s="40"/>
      <c r="I149" s="40"/>
      <c r="J149" s="41"/>
      <c r="K149" s="41"/>
      <c r="L149" s="40"/>
      <c r="M149" s="40"/>
      <c r="N149" s="40"/>
      <c r="O149" s="40"/>
      <c r="P149" s="40"/>
      <c r="Q149" s="37"/>
      <c r="R149" s="75"/>
      <c r="S149" s="37"/>
      <c r="T149" s="37"/>
      <c r="U149" s="37"/>
      <c r="V149" s="37"/>
      <c r="W149" s="37"/>
      <c r="X149" s="40"/>
      <c r="Y149" s="40"/>
      <c r="Z149" s="40"/>
      <c r="AA149" s="40"/>
      <c r="AB149" s="40"/>
      <c r="AC149" s="40"/>
      <c r="AD149" s="37"/>
      <c r="AE149" s="37"/>
      <c r="AF149" s="37"/>
      <c r="AG149" s="37"/>
      <c r="AH149" s="37"/>
      <c r="AI149" s="37"/>
      <c r="AJ149" s="37"/>
      <c r="AK149" s="37"/>
      <c r="AL149" s="37"/>
      <c r="AM149" s="37"/>
      <c r="AN149" s="37"/>
      <c r="AO149" s="37"/>
    </row>
    <row r="150" spans="1:41" ht="14.25" x14ac:dyDescent="0.2">
      <c r="A150" s="39"/>
      <c r="B150" s="40"/>
      <c r="C150" s="40"/>
      <c r="D150" s="40"/>
      <c r="E150" s="40"/>
      <c r="F150" s="40"/>
      <c r="G150" s="40"/>
      <c r="H150" s="40"/>
      <c r="I150" s="40"/>
      <c r="J150" s="41"/>
      <c r="K150" s="41"/>
      <c r="L150" s="40"/>
      <c r="M150" s="40"/>
      <c r="N150" s="40"/>
      <c r="O150" s="40"/>
      <c r="P150" s="40"/>
      <c r="Q150" s="37"/>
      <c r="R150" s="75"/>
      <c r="S150" s="37"/>
      <c r="T150" s="37"/>
      <c r="U150" s="37"/>
      <c r="V150" s="37"/>
      <c r="W150" s="37"/>
      <c r="X150" s="40"/>
      <c r="Y150" s="40"/>
      <c r="Z150" s="40"/>
      <c r="AA150" s="40"/>
      <c r="AB150" s="40"/>
      <c r="AC150" s="40"/>
      <c r="AD150" s="37"/>
      <c r="AE150" s="37"/>
      <c r="AF150" s="37"/>
      <c r="AG150" s="37"/>
      <c r="AH150" s="37"/>
      <c r="AI150" s="37"/>
      <c r="AJ150" s="37"/>
      <c r="AK150" s="37"/>
      <c r="AL150" s="37"/>
      <c r="AM150" s="37"/>
      <c r="AN150" s="37"/>
      <c r="AO150" s="37"/>
    </row>
    <row r="151" spans="1:41" ht="14.25" x14ac:dyDescent="0.2">
      <c r="A151" s="39"/>
      <c r="B151" s="40"/>
      <c r="C151" s="40"/>
      <c r="D151" s="40"/>
      <c r="E151" s="40"/>
      <c r="F151" s="40"/>
      <c r="G151" s="40"/>
      <c r="H151" s="40"/>
      <c r="I151" s="40"/>
      <c r="J151" s="41"/>
      <c r="K151" s="41"/>
      <c r="L151" s="40"/>
      <c r="M151" s="40"/>
      <c r="N151" s="40"/>
      <c r="O151" s="40"/>
      <c r="P151" s="40"/>
      <c r="Q151" s="37"/>
      <c r="R151" s="75"/>
      <c r="S151" s="37"/>
      <c r="T151" s="37"/>
      <c r="U151" s="37"/>
      <c r="V151" s="37"/>
      <c r="W151" s="37"/>
      <c r="X151" s="40"/>
      <c r="Y151" s="40"/>
      <c r="Z151" s="40"/>
      <c r="AA151" s="40"/>
      <c r="AB151" s="40"/>
      <c r="AC151" s="40"/>
      <c r="AD151" s="37"/>
      <c r="AE151" s="37"/>
      <c r="AF151" s="37"/>
      <c r="AG151" s="37"/>
      <c r="AH151" s="37"/>
      <c r="AI151" s="37"/>
      <c r="AJ151" s="37"/>
      <c r="AK151" s="37"/>
      <c r="AL151" s="37"/>
      <c r="AM151" s="37"/>
      <c r="AN151" s="37"/>
      <c r="AO151" s="37"/>
    </row>
    <row r="152" spans="1:41" ht="14.25" x14ac:dyDescent="0.2">
      <c r="A152" s="39"/>
      <c r="B152" s="40"/>
      <c r="C152" s="40"/>
      <c r="D152" s="40"/>
      <c r="E152" s="40"/>
      <c r="F152" s="40"/>
      <c r="G152" s="40"/>
      <c r="H152" s="40"/>
      <c r="I152" s="40"/>
      <c r="J152" s="41"/>
      <c r="K152" s="41"/>
      <c r="L152" s="40"/>
      <c r="M152" s="40"/>
      <c r="N152" s="40"/>
      <c r="O152" s="40"/>
      <c r="P152" s="40"/>
      <c r="Q152" s="37"/>
      <c r="R152" s="75"/>
      <c r="S152" s="37"/>
      <c r="T152" s="37"/>
      <c r="U152" s="37"/>
      <c r="V152" s="37"/>
      <c r="W152" s="37"/>
      <c r="X152" s="40"/>
      <c r="Y152" s="40"/>
      <c r="Z152" s="40"/>
      <c r="AA152" s="40"/>
      <c r="AB152" s="40"/>
      <c r="AC152" s="40"/>
      <c r="AD152" s="37"/>
      <c r="AE152" s="37"/>
      <c r="AF152" s="37"/>
      <c r="AG152" s="37"/>
      <c r="AH152" s="37"/>
      <c r="AI152" s="37"/>
      <c r="AJ152" s="37"/>
      <c r="AK152" s="37"/>
      <c r="AL152" s="37"/>
      <c r="AM152" s="37"/>
      <c r="AN152" s="37"/>
      <c r="AO152" s="37"/>
    </row>
    <row r="153" spans="1:41" ht="14.25" x14ac:dyDescent="0.2">
      <c r="A153" s="39"/>
      <c r="B153" s="40"/>
      <c r="C153" s="40"/>
      <c r="D153" s="40"/>
      <c r="E153" s="40"/>
      <c r="F153" s="40"/>
      <c r="G153" s="40"/>
      <c r="H153" s="40"/>
      <c r="I153" s="40"/>
      <c r="J153" s="41"/>
      <c r="K153" s="41"/>
      <c r="L153" s="40"/>
      <c r="M153" s="40"/>
      <c r="N153" s="40"/>
      <c r="O153" s="40"/>
      <c r="P153" s="40"/>
      <c r="Q153" s="37"/>
      <c r="R153" s="75"/>
      <c r="S153" s="37"/>
      <c r="T153" s="37"/>
      <c r="U153" s="37"/>
      <c r="V153" s="37"/>
      <c r="W153" s="37"/>
      <c r="X153" s="40"/>
      <c r="Y153" s="40"/>
      <c r="Z153" s="40"/>
      <c r="AA153" s="40"/>
      <c r="AB153" s="40"/>
      <c r="AC153" s="40"/>
      <c r="AD153" s="37"/>
      <c r="AE153" s="37"/>
      <c r="AF153" s="37"/>
      <c r="AG153" s="37"/>
      <c r="AH153" s="37"/>
      <c r="AI153" s="37"/>
      <c r="AJ153" s="37"/>
      <c r="AK153" s="37"/>
      <c r="AL153" s="37"/>
      <c r="AM153" s="37"/>
      <c r="AN153" s="37"/>
      <c r="AO153" s="37"/>
    </row>
    <row r="154" spans="1:41" ht="14.25" x14ac:dyDescent="0.2">
      <c r="A154" s="39"/>
      <c r="B154" s="40"/>
      <c r="C154" s="40"/>
      <c r="D154" s="40"/>
      <c r="E154" s="40"/>
      <c r="F154" s="40"/>
      <c r="G154" s="40"/>
      <c r="H154" s="40"/>
      <c r="I154" s="40"/>
      <c r="J154" s="41"/>
      <c r="K154" s="41"/>
      <c r="L154" s="40"/>
      <c r="M154" s="40"/>
      <c r="N154" s="40"/>
      <c r="O154" s="40"/>
      <c r="P154" s="40"/>
      <c r="Q154" s="37"/>
      <c r="R154" s="75"/>
      <c r="S154" s="37"/>
      <c r="T154" s="37"/>
      <c r="U154" s="37"/>
      <c r="V154" s="37"/>
      <c r="W154" s="37"/>
      <c r="X154" s="40"/>
      <c r="Y154" s="40"/>
      <c r="Z154" s="40"/>
      <c r="AA154" s="40"/>
      <c r="AB154" s="40"/>
      <c r="AC154" s="40"/>
      <c r="AD154" s="37"/>
      <c r="AE154" s="37"/>
      <c r="AF154" s="37"/>
      <c r="AG154" s="37"/>
      <c r="AH154" s="37"/>
      <c r="AI154" s="37"/>
      <c r="AJ154" s="37"/>
      <c r="AK154" s="37"/>
      <c r="AL154" s="37"/>
      <c r="AM154" s="37"/>
      <c r="AN154" s="37"/>
      <c r="AO154" s="37"/>
    </row>
    <row r="155" spans="1:41" ht="14.25" x14ac:dyDescent="0.2">
      <c r="A155" s="39"/>
      <c r="B155" s="40"/>
      <c r="C155" s="40"/>
      <c r="D155" s="40"/>
      <c r="E155" s="40"/>
      <c r="F155" s="40"/>
      <c r="G155" s="40"/>
      <c r="H155" s="40"/>
      <c r="I155" s="40"/>
      <c r="J155" s="41"/>
      <c r="K155" s="41"/>
      <c r="L155" s="40"/>
      <c r="M155" s="40"/>
      <c r="N155" s="40"/>
      <c r="O155" s="40"/>
      <c r="P155" s="40"/>
      <c r="Q155" s="37"/>
      <c r="R155" s="75"/>
      <c r="S155" s="37"/>
      <c r="T155" s="37"/>
      <c r="U155" s="37"/>
      <c r="V155" s="37"/>
      <c r="W155" s="37"/>
      <c r="X155" s="40"/>
      <c r="Y155" s="40"/>
      <c r="Z155" s="40"/>
      <c r="AA155" s="40"/>
      <c r="AB155" s="40"/>
      <c r="AC155" s="40"/>
      <c r="AD155" s="37"/>
      <c r="AE155" s="37"/>
      <c r="AF155" s="37"/>
      <c r="AG155" s="37"/>
      <c r="AH155" s="37"/>
      <c r="AI155" s="37"/>
      <c r="AJ155" s="37"/>
      <c r="AK155" s="37"/>
      <c r="AL155" s="37"/>
      <c r="AM155" s="37"/>
      <c r="AN155" s="37"/>
      <c r="AO155" s="37"/>
    </row>
    <row r="156" spans="1:41" ht="14.25" x14ac:dyDescent="0.2">
      <c r="A156" s="39"/>
      <c r="B156" s="40"/>
      <c r="C156" s="40"/>
      <c r="D156" s="40"/>
      <c r="E156" s="40"/>
      <c r="F156" s="40"/>
      <c r="G156" s="40"/>
      <c r="H156" s="40"/>
      <c r="I156" s="40"/>
      <c r="J156" s="41"/>
      <c r="K156" s="41"/>
      <c r="L156" s="40"/>
      <c r="M156" s="40"/>
      <c r="N156" s="40"/>
      <c r="O156" s="40"/>
      <c r="P156" s="40"/>
      <c r="Q156" s="37"/>
      <c r="R156" s="75"/>
      <c r="S156" s="37"/>
      <c r="T156" s="37"/>
      <c r="U156" s="37"/>
      <c r="V156" s="37"/>
      <c r="W156" s="37"/>
      <c r="X156" s="40"/>
      <c r="Y156" s="40"/>
      <c r="Z156" s="40"/>
      <c r="AA156" s="40"/>
      <c r="AB156" s="40"/>
      <c r="AC156" s="40"/>
      <c r="AD156" s="37"/>
      <c r="AE156" s="37"/>
      <c r="AF156" s="37"/>
      <c r="AG156" s="37"/>
      <c r="AH156" s="37"/>
      <c r="AI156" s="37"/>
      <c r="AJ156" s="37"/>
      <c r="AK156" s="37"/>
      <c r="AL156" s="37"/>
      <c r="AM156" s="37"/>
      <c r="AN156" s="37"/>
      <c r="AO156" s="37"/>
    </row>
    <row r="157" spans="1:41" ht="14.25" x14ac:dyDescent="0.2">
      <c r="A157" s="39"/>
      <c r="B157" s="40"/>
      <c r="C157" s="40"/>
      <c r="D157" s="40"/>
      <c r="E157" s="40"/>
      <c r="F157" s="40"/>
      <c r="G157" s="40"/>
      <c r="H157" s="40"/>
      <c r="I157" s="40"/>
      <c r="J157" s="41"/>
      <c r="K157" s="41"/>
      <c r="L157" s="40"/>
      <c r="M157" s="40"/>
      <c r="N157" s="40"/>
      <c r="O157" s="40"/>
      <c r="P157" s="40"/>
      <c r="Q157" s="37"/>
      <c r="R157" s="75"/>
      <c r="S157" s="37"/>
      <c r="T157" s="37"/>
      <c r="U157" s="37"/>
      <c r="V157" s="37"/>
      <c r="W157" s="37"/>
      <c r="X157" s="40"/>
      <c r="Y157" s="40"/>
      <c r="Z157" s="40"/>
      <c r="AA157" s="40"/>
      <c r="AB157" s="40"/>
      <c r="AC157" s="40"/>
      <c r="AD157" s="37"/>
      <c r="AE157" s="37"/>
      <c r="AF157" s="37"/>
      <c r="AG157" s="37"/>
      <c r="AH157" s="37"/>
      <c r="AI157" s="37"/>
      <c r="AJ157" s="37"/>
      <c r="AK157" s="37"/>
      <c r="AL157" s="37"/>
      <c r="AM157" s="37"/>
      <c r="AN157" s="37"/>
      <c r="AO157" s="37"/>
    </row>
    <row r="158" spans="1:41" ht="14.25" x14ac:dyDescent="0.2">
      <c r="A158" s="39"/>
      <c r="B158" s="40"/>
      <c r="C158" s="40"/>
      <c r="D158" s="40"/>
      <c r="E158" s="40"/>
      <c r="F158" s="40"/>
      <c r="G158" s="40"/>
      <c r="H158" s="40"/>
      <c r="I158" s="40"/>
      <c r="J158" s="41"/>
      <c r="K158" s="41"/>
      <c r="L158" s="40"/>
      <c r="M158" s="40"/>
      <c r="N158" s="40"/>
      <c r="O158" s="40"/>
      <c r="P158" s="40"/>
      <c r="Q158" s="37"/>
      <c r="R158" s="75"/>
      <c r="S158" s="37"/>
      <c r="T158" s="37"/>
      <c r="U158" s="37"/>
      <c r="V158" s="37"/>
      <c r="W158" s="37"/>
      <c r="X158" s="40"/>
      <c r="Y158" s="40"/>
      <c r="Z158" s="40"/>
      <c r="AA158" s="40"/>
      <c r="AB158" s="40"/>
      <c r="AC158" s="40"/>
      <c r="AD158" s="37"/>
      <c r="AE158" s="37"/>
      <c r="AF158" s="37"/>
      <c r="AG158" s="37"/>
      <c r="AH158" s="37"/>
      <c r="AI158" s="37"/>
      <c r="AJ158" s="37"/>
      <c r="AK158" s="37"/>
      <c r="AL158" s="37"/>
      <c r="AM158" s="37"/>
      <c r="AN158" s="37"/>
      <c r="AO158" s="37"/>
    </row>
    <row r="159" spans="1:41" ht="14.25" x14ac:dyDescent="0.2">
      <c r="A159" s="39"/>
      <c r="B159" s="40"/>
      <c r="C159" s="40"/>
      <c r="D159" s="40"/>
      <c r="E159" s="40"/>
      <c r="F159" s="40"/>
      <c r="G159" s="40"/>
      <c r="H159" s="40"/>
      <c r="I159" s="40"/>
      <c r="J159" s="41"/>
      <c r="K159" s="41"/>
      <c r="L159" s="40"/>
      <c r="M159" s="40"/>
      <c r="N159" s="40"/>
      <c r="O159" s="40"/>
      <c r="P159" s="40"/>
      <c r="Q159" s="37"/>
      <c r="R159" s="75"/>
      <c r="S159" s="37"/>
      <c r="T159" s="37"/>
      <c r="U159" s="37"/>
      <c r="V159" s="37"/>
      <c r="W159" s="37"/>
      <c r="X159" s="40"/>
      <c r="Y159" s="40"/>
      <c r="Z159" s="40"/>
      <c r="AA159" s="40"/>
      <c r="AB159" s="40"/>
      <c r="AC159" s="40"/>
      <c r="AD159" s="37"/>
      <c r="AE159" s="37"/>
      <c r="AF159" s="37"/>
      <c r="AG159" s="37"/>
      <c r="AH159" s="37"/>
      <c r="AI159" s="37"/>
      <c r="AJ159" s="37"/>
      <c r="AK159" s="37"/>
      <c r="AL159" s="37"/>
      <c r="AM159" s="37"/>
      <c r="AN159" s="37"/>
      <c r="AO159" s="37"/>
    </row>
    <row r="160" spans="1:41" ht="14.25" x14ac:dyDescent="0.2">
      <c r="A160" s="39"/>
      <c r="B160" s="40"/>
      <c r="C160" s="40"/>
      <c r="D160" s="40"/>
      <c r="E160" s="40"/>
      <c r="F160" s="40"/>
      <c r="G160" s="40"/>
      <c r="H160" s="40"/>
      <c r="I160" s="40"/>
      <c r="J160" s="41"/>
      <c r="K160" s="41"/>
      <c r="L160" s="40"/>
      <c r="M160" s="40"/>
      <c r="N160" s="40"/>
      <c r="O160" s="40"/>
      <c r="P160" s="40"/>
      <c r="Q160" s="37"/>
      <c r="R160" s="75"/>
      <c r="S160" s="37"/>
      <c r="T160" s="37"/>
      <c r="U160" s="37"/>
      <c r="V160" s="37"/>
      <c r="W160" s="37"/>
      <c r="X160" s="40"/>
      <c r="Y160" s="40"/>
      <c r="Z160" s="40"/>
      <c r="AA160" s="40"/>
      <c r="AB160" s="40"/>
      <c r="AC160" s="40"/>
      <c r="AD160" s="37"/>
      <c r="AE160" s="37"/>
      <c r="AF160" s="37"/>
      <c r="AG160" s="37"/>
      <c r="AH160" s="37"/>
      <c r="AI160" s="37"/>
      <c r="AJ160" s="37"/>
      <c r="AK160" s="37"/>
      <c r="AL160" s="37"/>
      <c r="AM160" s="37"/>
      <c r="AN160" s="37"/>
      <c r="AO160" s="37"/>
    </row>
    <row r="161" spans="1:41" ht="14.25" x14ac:dyDescent="0.2">
      <c r="A161" s="39"/>
      <c r="B161" s="40"/>
      <c r="C161" s="40"/>
      <c r="D161" s="40"/>
      <c r="E161" s="40"/>
      <c r="F161" s="40"/>
      <c r="G161" s="40"/>
      <c r="H161" s="40"/>
      <c r="I161" s="40"/>
      <c r="J161" s="41"/>
      <c r="K161" s="41"/>
      <c r="L161" s="40"/>
      <c r="M161" s="40"/>
      <c r="N161" s="40"/>
      <c r="O161" s="40"/>
      <c r="P161" s="40"/>
      <c r="Q161" s="37"/>
      <c r="R161" s="75"/>
      <c r="S161" s="37"/>
      <c r="T161" s="37"/>
      <c r="U161" s="37"/>
      <c r="V161" s="37"/>
      <c r="W161" s="37"/>
      <c r="X161" s="40"/>
      <c r="Y161" s="40"/>
      <c r="Z161" s="40"/>
      <c r="AA161" s="40"/>
      <c r="AB161" s="40"/>
      <c r="AC161" s="40"/>
      <c r="AD161" s="37"/>
      <c r="AE161" s="37"/>
      <c r="AF161" s="37"/>
      <c r="AG161" s="37"/>
      <c r="AH161" s="37"/>
      <c r="AI161" s="37"/>
      <c r="AJ161" s="37"/>
      <c r="AK161" s="37"/>
      <c r="AL161" s="37"/>
      <c r="AM161" s="37"/>
      <c r="AN161" s="37"/>
      <c r="AO161" s="37"/>
    </row>
    <row r="162" spans="1:41" ht="14.25" x14ac:dyDescent="0.2">
      <c r="A162" s="39"/>
      <c r="B162" s="40"/>
      <c r="C162" s="40"/>
      <c r="D162" s="40"/>
      <c r="E162" s="40"/>
      <c r="F162" s="40"/>
      <c r="G162" s="40"/>
      <c r="H162" s="40"/>
      <c r="I162" s="40"/>
      <c r="J162" s="41"/>
      <c r="K162" s="41"/>
      <c r="L162" s="40"/>
      <c r="M162" s="40"/>
      <c r="N162" s="40"/>
      <c r="O162" s="40"/>
      <c r="P162" s="40"/>
      <c r="Q162" s="37"/>
      <c r="R162" s="75"/>
      <c r="S162" s="37"/>
      <c r="T162" s="37"/>
      <c r="U162" s="37"/>
      <c r="V162" s="37"/>
      <c r="W162" s="37"/>
      <c r="X162" s="40"/>
      <c r="Y162" s="40"/>
      <c r="Z162" s="40"/>
      <c r="AA162" s="40"/>
      <c r="AB162" s="40"/>
      <c r="AC162" s="40"/>
      <c r="AD162" s="37"/>
      <c r="AE162" s="37"/>
      <c r="AF162" s="37"/>
      <c r="AG162" s="37"/>
      <c r="AH162" s="37"/>
      <c r="AI162" s="37"/>
      <c r="AJ162" s="37"/>
      <c r="AK162" s="37"/>
      <c r="AL162" s="37"/>
      <c r="AM162" s="37"/>
      <c r="AN162" s="37"/>
      <c r="AO162" s="37"/>
    </row>
    <row r="163" spans="1:41" ht="14.25" x14ac:dyDescent="0.2">
      <c r="A163" s="39"/>
      <c r="B163" s="40"/>
      <c r="C163" s="40"/>
      <c r="D163" s="40"/>
      <c r="E163" s="40"/>
      <c r="F163" s="40"/>
      <c r="G163" s="40"/>
      <c r="H163" s="40"/>
      <c r="I163" s="40"/>
      <c r="J163" s="41"/>
      <c r="K163" s="41"/>
      <c r="L163" s="40"/>
      <c r="M163" s="40"/>
      <c r="N163" s="40"/>
      <c r="O163" s="40"/>
      <c r="P163" s="40"/>
      <c r="Q163" s="37"/>
      <c r="R163" s="75"/>
      <c r="S163" s="37"/>
      <c r="T163" s="37"/>
      <c r="U163" s="37"/>
      <c r="V163" s="37"/>
      <c r="W163" s="37"/>
      <c r="X163" s="40"/>
      <c r="Y163" s="40"/>
      <c r="Z163" s="40"/>
      <c r="AA163" s="40"/>
      <c r="AB163" s="40"/>
      <c r="AC163" s="40"/>
      <c r="AD163" s="37"/>
      <c r="AE163" s="37"/>
      <c r="AF163" s="37"/>
      <c r="AG163" s="37"/>
      <c r="AH163" s="37"/>
      <c r="AI163" s="37"/>
      <c r="AJ163" s="37"/>
      <c r="AK163" s="37"/>
      <c r="AL163" s="37"/>
      <c r="AM163" s="37"/>
      <c r="AN163" s="37"/>
      <c r="AO163" s="37"/>
    </row>
    <row r="164" spans="1:41" ht="14.25" x14ac:dyDescent="0.2">
      <c r="A164" s="39"/>
      <c r="B164" s="40"/>
      <c r="C164" s="40"/>
      <c r="D164" s="40"/>
      <c r="E164" s="40"/>
      <c r="F164" s="40"/>
      <c r="G164" s="40"/>
      <c r="H164" s="40"/>
      <c r="I164" s="40"/>
      <c r="J164" s="41"/>
      <c r="K164" s="41"/>
      <c r="L164" s="40"/>
      <c r="M164" s="40"/>
      <c r="N164" s="40"/>
      <c r="O164" s="40"/>
      <c r="P164" s="40"/>
      <c r="Q164" s="37"/>
      <c r="R164" s="75"/>
      <c r="S164" s="37"/>
      <c r="T164" s="37"/>
      <c r="U164" s="37"/>
      <c r="V164" s="37"/>
      <c r="W164" s="37"/>
      <c r="X164" s="40"/>
      <c r="Y164" s="40"/>
      <c r="Z164" s="40"/>
      <c r="AA164" s="40"/>
      <c r="AB164" s="40"/>
      <c r="AC164" s="40"/>
      <c r="AD164" s="37"/>
      <c r="AE164" s="37"/>
      <c r="AF164" s="37"/>
      <c r="AG164" s="37"/>
      <c r="AH164" s="37"/>
      <c r="AI164" s="37"/>
      <c r="AJ164" s="37"/>
      <c r="AK164" s="37"/>
      <c r="AL164" s="37"/>
      <c r="AM164" s="37"/>
      <c r="AN164" s="37"/>
      <c r="AO164" s="37"/>
    </row>
    <row r="165" spans="1:41" ht="14.25" x14ac:dyDescent="0.2">
      <c r="A165" s="39"/>
      <c r="B165" s="40"/>
      <c r="C165" s="40"/>
      <c r="D165" s="40"/>
      <c r="E165" s="40"/>
      <c r="F165" s="40"/>
      <c r="G165" s="40"/>
      <c r="H165" s="40"/>
      <c r="I165" s="40"/>
      <c r="J165" s="41"/>
      <c r="K165" s="41"/>
      <c r="L165" s="40"/>
      <c r="M165" s="40"/>
      <c r="N165" s="40"/>
      <c r="O165" s="40"/>
      <c r="P165" s="40"/>
      <c r="Q165" s="37"/>
      <c r="R165" s="75"/>
      <c r="S165" s="37"/>
      <c r="T165" s="37"/>
      <c r="U165" s="37"/>
      <c r="V165" s="37"/>
      <c r="W165" s="37"/>
      <c r="X165" s="40"/>
      <c r="Y165" s="40"/>
      <c r="Z165" s="40"/>
      <c r="AA165" s="40"/>
      <c r="AB165" s="40"/>
      <c r="AC165" s="40"/>
      <c r="AD165" s="37"/>
      <c r="AE165" s="37"/>
      <c r="AF165" s="37"/>
      <c r="AG165" s="37"/>
      <c r="AH165" s="37"/>
      <c r="AI165" s="37"/>
      <c r="AJ165" s="37"/>
      <c r="AK165" s="37"/>
      <c r="AL165" s="37"/>
      <c r="AM165" s="37"/>
      <c r="AN165" s="37"/>
      <c r="AO165" s="37"/>
    </row>
    <row r="166" spans="1:41" ht="14.25" x14ac:dyDescent="0.2">
      <c r="A166" s="39"/>
      <c r="B166" s="40"/>
      <c r="C166" s="40"/>
      <c r="D166" s="40"/>
      <c r="E166" s="40"/>
      <c r="F166" s="40"/>
      <c r="G166" s="40"/>
      <c r="H166" s="40"/>
      <c r="I166" s="40"/>
      <c r="J166" s="41"/>
      <c r="K166" s="41"/>
      <c r="L166" s="40"/>
      <c r="M166" s="40"/>
      <c r="N166" s="40"/>
      <c r="O166" s="40"/>
      <c r="P166" s="40"/>
      <c r="Q166" s="37"/>
      <c r="R166" s="75"/>
      <c r="S166" s="37"/>
      <c r="T166" s="37"/>
      <c r="U166" s="37"/>
      <c r="V166" s="37"/>
      <c r="W166" s="37"/>
      <c r="X166" s="40"/>
      <c r="Y166" s="40"/>
      <c r="Z166" s="40"/>
      <c r="AA166" s="40"/>
      <c r="AB166" s="40"/>
      <c r="AC166" s="40"/>
      <c r="AD166" s="37"/>
      <c r="AE166" s="37"/>
      <c r="AF166" s="37"/>
      <c r="AG166" s="37"/>
      <c r="AH166" s="37"/>
      <c r="AI166" s="37"/>
      <c r="AJ166" s="37"/>
      <c r="AK166" s="37"/>
      <c r="AL166" s="37"/>
      <c r="AM166" s="37"/>
      <c r="AN166" s="37"/>
      <c r="AO166" s="37"/>
    </row>
    <row r="167" spans="1:41" ht="14.25" x14ac:dyDescent="0.2">
      <c r="A167" s="39"/>
      <c r="B167" s="40"/>
      <c r="C167" s="40"/>
      <c r="D167" s="40"/>
      <c r="E167" s="40"/>
      <c r="F167" s="40"/>
      <c r="G167" s="40"/>
      <c r="H167" s="40"/>
      <c r="I167" s="40"/>
      <c r="J167" s="41"/>
      <c r="K167" s="41"/>
      <c r="L167" s="40"/>
      <c r="M167" s="40"/>
      <c r="N167" s="40"/>
      <c r="O167" s="40"/>
      <c r="P167" s="40"/>
      <c r="Q167" s="37"/>
      <c r="R167" s="75"/>
      <c r="S167" s="37"/>
      <c r="T167" s="37"/>
      <c r="U167" s="37"/>
      <c r="V167" s="37"/>
      <c r="W167" s="37"/>
      <c r="X167" s="40"/>
      <c r="Y167" s="40"/>
      <c r="Z167" s="40"/>
      <c r="AA167" s="40"/>
      <c r="AB167" s="40"/>
      <c r="AC167" s="40"/>
      <c r="AD167" s="37"/>
      <c r="AE167" s="37"/>
      <c r="AF167" s="37"/>
      <c r="AG167" s="37"/>
      <c r="AH167" s="37"/>
      <c r="AI167" s="37"/>
      <c r="AJ167" s="37"/>
      <c r="AK167" s="37"/>
      <c r="AL167" s="37"/>
      <c r="AM167" s="37"/>
      <c r="AN167" s="37"/>
      <c r="AO167" s="37"/>
    </row>
    <row r="168" spans="1:41" ht="14.25" x14ac:dyDescent="0.2">
      <c r="A168" s="39"/>
      <c r="B168" s="40"/>
      <c r="C168" s="40"/>
      <c r="D168" s="40"/>
      <c r="E168" s="40"/>
      <c r="F168" s="40"/>
      <c r="G168" s="40"/>
      <c r="H168" s="40"/>
      <c r="I168" s="40"/>
      <c r="J168" s="41"/>
      <c r="K168" s="41"/>
      <c r="L168" s="40"/>
      <c r="M168" s="40"/>
      <c r="N168" s="40"/>
      <c r="O168" s="40"/>
      <c r="P168" s="40"/>
      <c r="Q168" s="37"/>
      <c r="R168" s="75"/>
      <c r="S168" s="37"/>
      <c r="T168" s="37"/>
      <c r="U168" s="37"/>
      <c r="V168" s="37"/>
      <c r="W168" s="37"/>
      <c r="X168" s="40"/>
      <c r="Y168" s="40"/>
      <c r="Z168" s="40"/>
      <c r="AA168" s="40"/>
      <c r="AB168" s="40"/>
      <c r="AC168" s="40"/>
      <c r="AD168" s="37"/>
      <c r="AE168" s="37"/>
      <c r="AF168" s="37"/>
      <c r="AG168" s="37"/>
      <c r="AH168" s="37"/>
      <c r="AI168" s="37"/>
      <c r="AJ168" s="37"/>
      <c r="AK168" s="37"/>
      <c r="AL168" s="37"/>
      <c r="AM168" s="37"/>
      <c r="AN168" s="37"/>
      <c r="AO168" s="37"/>
    </row>
    <row r="169" spans="1:41" ht="14.25" x14ac:dyDescent="0.2">
      <c r="A169" s="39"/>
      <c r="B169" s="40"/>
      <c r="C169" s="40"/>
      <c r="D169" s="40"/>
      <c r="E169" s="40"/>
      <c r="F169" s="40"/>
      <c r="G169" s="40"/>
      <c r="H169" s="40"/>
      <c r="I169" s="40"/>
      <c r="J169" s="41"/>
      <c r="K169" s="41"/>
      <c r="L169" s="40"/>
      <c r="M169" s="40"/>
      <c r="N169" s="40"/>
      <c r="O169" s="40"/>
      <c r="P169" s="40"/>
      <c r="Q169" s="37"/>
      <c r="R169" s="75"/>
      <c r="S169" s="37"/>
      <c r="T169" s="37"/>
      <c r="U169" s="37"/>
      <c r="V169" s="37"/>
      <c r="W169" s="37"/>
      <c r="X169" s="40"/>
      <c r="Y169" s="40"/>
      <c r="Z169" s="40"/>
      <c r="AA169" s="40"/>
      <c r="AB169" s="40"/>
      <c r="AC169" s="40"/>
      <c r="AD169" s="37"/>
      <c r="AE169" s="37"/>
      <c r="AF169" s="37"/>
      <c r="AG169" s="37"/>
      <c r="AH169" s="37"/>
      <c r="AI169" s="37"/>
      <c r="AJ169" s="37"/>
      <c r="AK169" s="37"/>
      <c r="AL169" s="37"/>
      <c r="AM169" s="37"/>
      <c r="AN169" s="37"/>
      <c r="AO169" s="37"/>
    </row>
    <row r="170" spans="1:41" ht="14.25" x14ac:dyDescent="0.2">
      <c r="A170" s="39"/>
      <c r="B170" s="40"/>
      <c r="C170" s="40"/>
      <c r="D170" s="40"/>
      <c r="E170" s="40"/>
      <c r="F170" s="40"/>
      <c r="G170" s="40"/>
      <c r="H170" s="40"/>
      <c r="I170" s="40"/>
      <c r="J170" s="41"/>
      <c r="K170" s="41"/>
      <c r="L170" s="40"/>
      <c r="M170" s="40"/>
      <c r="N170" s="40"/>
      <c r="O170" s="40"/>
      <c r="P170" s="40"/>
      <c r="Q170" s="37"/>
      <c r="R170" s="75"/>
      <c r="S170" s="37"/>
      <c r="T170" s="37"/>
      <c r="U170" s="37"/>
      <c r="V170" s="37"/>
      <c r="W170" s="37"/>
      <c r="X170" s="40"/>
      <c r="Y170" s="40"/>
      <c r="Z170" s="40"/>
      <c r="AA170" s="40"/>
      <c r="AB170" s="40"/>
      <c r="AC170" s="40"/>
      <c r="AD170" s="37"/>
      <c r="AE170" s="37"/>
      <c r="AF170" s="37"/>
      <c r="AG170" s="37"/>
      <c r="AH170" s="37"/>
      <c r="AI170" s="37"/>
      <c r="AJ170" s="37"/>
      <c r="AK170" s="37"/>
      <c r="AL170" s="37"/>
      <c r="AM170" s="37"/>
      <c r="AN170" s="37"/>
      <c r="AO170" s="37"/>
    </row>
    <row r="171" spans="1:41" ht="14.25" x14ac:dyDescent="0.2">
      <c r="A171" s="39"/>
      <c r="B171" s="40"/>
      <c r="C171" s="40"/>
      <c r="D171" s="40"/>
      <c r="E171" s="40"/>
      <c r="F171" s="40"/>
      <c r="G171" s="40"/>
      <c r="H171" s="40"/>
      <c r="I171" s="40"/>
      <c r="J171" s="41"/>
      <c r="K171" s="41"/>
      <c r="L171" s="40"/>
      <c r="M171" s="40"/>
      <c r="N171" s="40"/>
      <c r="O171" s="40"/>
      <c r="P171" s="40"/>
      <c r="Q171" s="37"/>
      <c r="R171" s="75"/>
      <c r="S171" s="37"/>
      <c r="T171" s="37"/>
      <c r="U171" s="37"/>
      <c r="V171" s="37"/>
      <c r="W171" s="37"/>
      <c r="X171" s="40"/>
      <c r="Y171" s="40"/>
      <c r="Z171" s="40"/>
      <c r="AA171" s="40"/>
      <c r="AB171" s="40"/>
      <c r="AC171" s="40"/>
      <c r="AD171" s="37"/>
      <c r="AE171" s="37"/>
      <c r="AF171" s="37"/>
      <c r="AG171" s="37"/>
      <c r="AH171" s="37"/>
      <c r="AI171" s="37"/>
      <c r="AJ171" s="37"/>
      <c r="AK171" s="37"/>
      <c r="AL171" s="37"/>
      <c r="AM171" s="37"/>
      <c r="AN171" s="37"/>
      <c r="AO171" s="37"/>
    </row>
    <row r="172" spans="1:41" ht="14.25" x14ac:dyDescent="0.2">
      <c r="A172" s="39"/>
      <c r="B172" s="40"/>
      <c r="C172" s="40"/>
      <c r="D172" s="40"/>
      <c r="E172" s="40"/>
      <c r="F172" s="40"/>
      <c r="G172" s="40"/>
      <c r="H172" s="40"/>
      <c r="I172" s="40"/>
      <c r="J172" s="41"/>
      <c r="K172" s="41"/>
      <c r="L172" s="40"/>
      <c r="M172" s="40"/>
      <c r="N172" s="40"/>
      <c r="O172" s="40"/>
      <c r="P172" s="40"/>
      <c r="Q172" s="37"/>
      <c r="R172" s="75"/>
      <c r="S172" s="37"/>
      <c r="T172" s="37"/>
      <c r="U172" s="37"/>
      <c r="V172" s="37"/>
      <c r="W172" s="37"/>
      <c r="X172" s="40"/>
      <c r="Y172" s="40"/>
      <c r="Z172" s="40"/>
      <c r="AA172" s="40"/>
      <c r="AB172" s="40"/>
      <c r="AC172" s="40"/>
      <c r="AD172" s="37"/>
      <c r="AE172" s="37"/>
      <c r="AF172" s="37"/>
      <c r="AG172" s="37"/>
      <c r="AH172" s="37"/>
      <c r="AI172" s="37"/>
      <c r="AJ172" s="37"/>
      <c r="AK172" s="37"/>
      <c r="AL172" s="37"/>
      <c r="AM172" s="37"/>
      <c r="AN172" s="37"/>
      <c r="AO172" s="37"/>
    </row>
    <row r="173" spans="1:41" ht="14.25" x14ac:dyDescent="0.2">
      <c r="A173" s="39"/>
      <c r="B173" s="40"/>
      <c r="C173" s="40"/>
      <c r="D173" s="40"/>
      <c r="E173" s="40"/>
      <c r="F173" s="40"/>
      <c r="G173" s="40"/>
      <c r="H173" s="40"/>
      <c r="I173" s="40"/>
      <c r="J173" s="41"/>
      <c r="K173" s="41"/>
      <c r="L173" s="40"/>
      <c r="M173" s="40"/>
      <c r="N173" s="40"/>
      <c r="O173" s="40"/>
      <c r="P173" s="40"/>
      <c r="Q173" s="37"/>
      <c r="R173" s="75"/>
      <c r="S173" s="37"/>
      <c r="T173" s="37"/>
      <c r="U173" s="37"/>
      <c r="V173" s="37"/>
      <c r="W173" s="37"/>
      <c r="X173" s="40"/>
      <c r="Y173" s="40"/>
      <c r="Z173" s="40"/>
      <c r="AA173" s="40"/>
      <c r="AB173" s="40"/>
      <c r="AC173" s="40"/>
      <c r="AD173" s="37"/>
      <c r="AE173" s="37"/>
      <c r="AF173" s="37"/>
      <c r="AG173" s="37"/>
      <c r="AH173" s="37"/>
      <c r="AI173" s="37"/>
      <c r="AJ173" s="37"/>
      <c r="AK173" s="37"/>
      <c r="AL173" s="37"/>
      <c r="AM173" s="37"/>
      <c r="AN173" s="37"/>
      <c r="AO173" s="37"/>
    </row>
  </sheetData>
  <mergeCells count="28">
    <mergeCell ref="X8:AB10"/>
    <mergeCell ref="AC8:AC10"/>
    <mergeCell ref="W8:W10"/>
    <mergeCell ref="Q7:W7"/>
    <mergeCell ref="A95:C95"/>
    <mergeCell ref="Q8:S10"/>
    <mergeCell ref="T8:V10"/>
    <mergeCell ref="A8:C10"/>
    <mergeCell ref="D8:L10"/>
    <mergeCell ref="A96:C96"/>
    <mergeCell ref="D96:E96"/>
    <mergeCell ref="G96:P99"/>
    <mergeCell ref="A97:C97"/>
    <mergeCell ref="D97:E97"/>
    <mergeCell ref="A98:C98"/>
    <mergeCell ref="D98:E98"/>
    <mergeCell ref="A99:C99"/>
    <mergeCell ref="D99:E99"/>
    <mergeCell ref="A5:B5"/>
    <mergeCell ref="C5:P5"/>
    <mergeCell ref="A6:B6"/>
    <mergeCell ref="C6:P6"/>
    <mergeCell ref="M8:P10"/>
    <mergeCell ref="A1:C2"/>
    <mergeCell ref="A4:B4"/>
    <mergeCell ref="C4:P4"/>
    <mergeCell ref="D2:P2"/>
    <mergeCell ref="D1:Q1"/>
  </mergeCells>
  <conditionalFormatting sqref="K12:K94">
    <cfRule type="containsText" dxfId="88" priority="9" operator="containsText" text="EXTREMO">
      <formula>NOT(ISERROR(SEARCH("EXTREMO",K12)))</formula>
    </cfRule>
    <cfRule type="containsText" dxfId="87" priority="10" operator="containsText" text="ALTO">
      <formula>NOT(ISERROR(SEARCH("ALTO",K12)))</formula>
    </cfRule>
    <cfRule type="containsText" dxfId="86" priority="11" operator="containsText" text="MODERADO">
      <formula>NOT(ISERROR(SEARCH("MODERADO",K12)))</formula>
    </cfRule>
    <cfRule type="containsText" dxfId="85" priority="12" operator="containsText" text="BAJO">
      <formula>NOT(ISERROR(SEARCH("BAJO",K12)))</formula>
    </cfRule>
  </conditionalFormatting>
  <conditionalFormatting sqref="AB12:AB94">
    <cfRule type="cellIs" dxfId="84" priority="1" operator="equal">
      <formula>"EXTREMO "</formula>
    </cfRule>
    <cfRule type="containsText" dxfId="83" priority="2" operator="containsText" text="ALTO">
      <formula>NOT(ISERROR(SEARCH("ALTO",AB12)))</formula>
    </cfRule>
    <cfRule type="containsText" dxfId="82" priority="3" operator="containsText" text="MODERADO">
      <formula>NOT(ISERROR(SEARCH("MODERADO",AB12)))</formula>
    </cfRule>
    <cfRule type="containsText" dxfId="81" priority="4" operator="containsText" text="BAJO">
      <formula>NOT(ISERROR(SEARCH("BAJO",AB12)))</formula>
    </cfRule>
  </conditionalFormatting>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'C:\Users\apoyo3.gerencia\Downloads\TRABAJO - CUARENTENA\22-09-2020\[FTO MAPA RIESGOSACTUALIZADO SEPTI 2020.xlsb]Tipos de Riesgos'!#REF!</xm:f>
          </x14:formula1>
          <xm:sqref>L92:L94</xm:sqref>
        </x14:dataValidation>
        <x14:dataValidation type="list" allowBlank="1" showInputMessage="1" showErrorMessage="1">
          <x14:formula1>
            <xm:f>'lista desplegabe '!$B$5:$B$20</xm:f>
          </x14:formula1>
          <xm:sqref>E12:E94</xm:sqref>
        </x14:dataValidation>
        <x14:dataValidation type="list" allowBlank="1" showInputMessage="1" showErrorMessage="1">
          <x14:formula1>
            <xm:f>'lista desplegabe '!$D$7:$D$8</xm:f>
          </x14:formula1>
          <xm:sqref>W12:W94</xm:sqref>
        </x14:dataValidation>
        <x14:dataValidation type="list" allowBlank="1" showInputMessage="1" showErrorMessage="1">
          <x14:formula1>
            <xm:f>'lista desplegabe '!$G$15:$G$18</xm:f>
          </x14:formula1>
          <xm:sqref>L12:L91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23"/>
  <sheetViews>
    <sheetView tabSelected="1" zoomScale="50" zoomScaleNormal="50" workbookViewId="0">
      <selection activeCell="G12" sqref="G12"/>
    </sheetView>
  </sheetViews>
  <sheetFormatPr baseColWidth="10" defaultColWidth="9.140625" defaultRowHeight="18.75" x14ac:dyDescent="0.25"/>
  <cols>
    <col min="1" max="1" width="10.7109375" style="182" bestFit="1" customWidth="1"/>
    <col min="2" max="2" width="19.5703125" style="182" customWidth="1"/>
    <col min="3" max="3" width="17.85546875" style="183" bestFit="1" customWidth="1"/>
    <col min="4" max="4" width="48.85546875" style="182" customWidth="1"/>
    <col min="5" max="5" width="13.5703125" style="182" customWidth="1"/>
    <col min="6" max="6" width="84.5703125" style="182" customWidth="1"/>
    <col min="7" max="7" width="64.5703125" style="182" customWidth="1"/>
    <col min="8" max="8" width="17" style="182" customWidth="1"/>
    <col min="9" max="9" width="19" style="182" customWidth="1"/>
    <col min="10" max="10" width="22.85546875" style="182" customWidth="1"/>
    <col min="11" max="11" width="26.5703125" style="182" customWidth="1"/>
    <col min="12" max="12" width="19.140625" style="182" customWidth="1"/>
    <col min="13" max="13" width="20.5703125" style="182" customWidth="1"/>
    <col min="14" max="14" width="18.85546875" style="182" customWidth="1"/>
    <col min="15" max="15" width="106.7109375" style="182" customWidth="1"/>
    <col min="16" max="16" width="71.42578125" style="182" customWidth="1"/>
    <col min="17" max="17" width="21.28515625" style="182" customWidth="1"/>
    <col min="18" max="18" width="17.7109375" style="182" customWidth="1"/>
    <col min="19" max="19" width="15.42578125" style="182" customWidth="1"/>
    <col min="20" max="20" width="59.42578125" style="182" customWidth="1"/>
    <col min="21" max="21" width="13.7109375" style="182" customWidth="1"/>
    <col min="22" max="22" width="60.85546875" style="182" customWidth="1"/>
    <col min="23" max="23" width="28.42578125" style="182" customWidth="1"/>
    <col min="24" max="24" width="84" style="182" customWidth="1"/>
    <col min="25" max="25" width="20.28515625" style="182" customWidth="1"/>
    <col min="26" max="27" width="17.7109375" style="182" customWidth="1"/>
    <col min="28" max="28" width="22.5703125" style="182" customWidth="1"/>
    <col min="29" max="34" width="9.140625" style="131" customWidth="1"/>
    <col min="35" max="16384" width="9.140625" style="131"/>
  </cols>
  <sheetData>
    <row r="1" spans="1:100" ht="19.5" customHeight="1" thickBot="1" x14ac:dyDescent="0.35">
      <c r="A1" s="377"/>
      <c r="B1" s="378"/>
      <c r="C1" s="379"/>
      <c r="D1" s="390" t="s">
        <v>24</v>
      </c>
      <c r="E1" s="391"/>
      <c r="F1" s="391"/>
      <c r="G1" s="391"/>
      <c r="H1" s="391"/>
      <c r="I1" s="391"/>
      <c r="J1" s="391"/>
      <c r="K1" s="391"/>
      <c r="L1" s="391"/>
      <c r="M1" s="391"/>
      <c r="N1" s="391"/>
      <c r="O1" s="391"/>
      <c r="P1" s="391"/>
      <c r="Q1" s="391"/>
      <c r="R1" s="391"/>
      <c r="S1" s="392"/>
      <c r="T1" s="306" t="s">
        <v>25</v>
      </c>
      <c r="U1" s="128"/>
      <c r="V1" s="128"/>
      <c r="W1" s="128"/>
      <c r="X1" s="128"/>
      <c r="Y1" s="129"/>
      <c r="Z1" s="129"/>
      <c r="AA1" s="129"/>
      <c r="AB1" s="129"/>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row>
    <row r="2" spans="1:100" ht="19.5" customHeight="1" thickBot="1" x14ac:dyDescent="0.35">
      <c r="A2" s="380"/>
      <c r="B2" s="381"/>
      <c r="C2" s="382"/>
      <c r="D2" s="389" t="s">
        <v>477</v>
      </c>
      <c r="E2" s="389"/>
      <c r="F2" s="389"/>
      <c r="G2" s="389"/>
      <c r="H2" s="389"/>
      <c r="I2" s="389"/>
      <c r="J2" s="389"/>
      <c r="K2" s="389"/>
      <c r="L2" s="389"/>
      <c r="M2" s="389"/>
      <c r="N2" s="389"/>
      <c r="O2" s="389"/>
      <c r="P2" s="389"/>
      <c r="Q2" s="389"/>
      <c r="R2" s="389"/>
      <c r="S2" s="389"/>
      <c r="T2" s="393"/>
      <c r="U2" s="128"/>
      <c r="V2" s="128"/>
      <c r="W2" s="128"/>
      <c r="X2" s="128"/>
      <c r="Y2" s="129"/>
      <c r="Z2" s="129"/>
      <c r="AA2" s="129"/>
      <c r="AB2" s="129"/>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row>
    <row r="3" spans="1:100" ht="19.5" thickBot="1" x14ac:dyDescent="0.35">
      <c r="A3" s="301"/>
      <c r="B3" s="302"/>
      <c r="C3" s="302"/>
      <c r="D3" s="389"/>
      <c r="E3" s="389"/>
      <c r="F3" s="389"/>
      <c r="G3" s="389"/>
      <c r="H3" s="389"/>
      <c r="I3" s="389"/>
      <c r="J3" s="389"/>
      <c r="K3" s="389"/>
      <c r="L3" s="389"/>
      <c r="M3" s="389"/>
      <c r="N3" s="389"/>
      <c r="O3" s="389"/>
      <c r="P3" s="389"/>
      <c r="Q3" s="389"/>
      <c r="R3" s="389"/>
      <c r="S3" s="389"/>
      <c r="T3" s="393"/>
      <c r="U3" s="133"/>
      <c r="V3" s="133"/>
      <c r="W3" s="133"/>
      <c r="X3" s="133"/>
      <c r="Y3" s="129"/>
      <c r="Z3" s="129"/>
      <c r="AA3" s="129"/>
      <c r="AB3" s="129"/>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row>
    <row r="4" spans="1:100" ht="37.5" customHeight="1" thickBot="1" x14ac:dyDescent="0.35">
      <c r="A4" s="370" t="s">
        <v>26</v>
      </c>
      <c r="B4" s="371"/>
      <c r="C4" s="383" t="s">
        <v>1225</v>
      </c>
      <c r="D4" s="384"/>
      <c r="E4" s="384"/>
      <c r="F4" s="384"/>
      <c r="G4" s="384"/>
      <c r="H4" s="384"/>
      <c r="I4" s="384"/>
      <c r="J4" s="384"/>
      <c r="K4" s="384"/>
      <c r="L4" s="384"/>
      <c r="M4" s="384"/>
      <c r="N4" s="384"/>
      <c r="O4" s="384"/>
      <c r="P4" s="384"/>
      <c r="Q4" s="384"/>
      <c r="R4" s="385"/>
      <c r="S4" s="307"/>
      <c r="T4" s="303" t="s">
        <v>28</v>
      </c>
      <c r="U4" s="128"/>
      <c r="V4" s="128"/>
      <c r="W4" s="128"/>
      <c r="X4" s="128"/>
      <c r="Y4" s="129"/>
      <c r="Z4" s="129"/>
      <c r="AA4" s="129"/>
      <c r="AB4" s="129"/>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row>
    <row r="5" spans="1:100" ht="34.5" customHeight="1" thickBot="1" x14ac:dyDescent="0.35">
      <c r="A5" s="370" t="s">
        <v>29</v>
      </c>
      <c r="B5" s="371"/>
      <c r="C5" s="383" t="s">
        <v>1226</v>
      </c>
      <c r="D5" s="384"/>
      <c r="E5" s="384"/>
      <c r="F5" s="384"/>
      <c r="G5" s="384"/>
      <c r="H5" s="384"/>
      <c r="I5" s="384"/>
      <c r="J5" s="384"/>
      <c r="K5" s="384"/>
      <c r="L5" s="384"/>
      <c r="M5" s="384"/>
      <c r="N5" s="384"/>
      <c r="O5" s="384"/>
      <c r="P5" s="384"/>
      <c r="Q5" s="384"/>
      <c r="R5" s="385"/>
      <c r="S5" s="304"/>
      <c r="T5" s="305"/>
      <c r="U5" s="128"/>
      <c r="V5" s="128"/>
      <c r="W5" s="128"/>
      <c r="X5" s="128"/>
      <c r="Y5" s="129"/>
      <c r="Z5" s="129"/>
      <c r="AA5" s="129"/>
      <c r="AB5" s="129"/>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row>
    <row r="6" spans="1:100" ht="204" customHeight="1" thickBot="1" x14ac:dyDescent="0.35">
      <c r="A6" s="370" t="s">
        <v>31</v>
      </c>
      <c r="B6" s="371"/>
      <c r="C6" s="372" t="s">
        <v>1227</v>
      </c>
      <c r="D6" s="373"/>
      <c r="E6" s="373"/>
      <c r="F6" s="373"/>
      <c r="G6" s="373"/>
      <c r="H6" s="373"/>
      <c r="I6" s="373"/>
      <c r="J6" s="373"/>
      <c r="K6" s="373"/>
      <c r="L6" s="373"/>
      <c r="M6" s="373"/>
      <c r="N6" s="373"/>
      <c r="O6" s="373"/>
      <c r="P6" s="373"/>
      <c r="Q6" s="373"/>
      <c r="R6" s="374"/>
      <c r="S6" s="187"/>
      <c r="T6" s="303" t="s">
        <v>33</v>
      </c>
      <c r="U6" s="128"/>
      <c r="V6" s="128"/>
      <c r="W6" s="128"/>
      <c r="X6" s="128"/>
      <c r="Y6" s="129"/>
      <c r="Z6" s="129"/>
      <c r="AA6" s="129"/>
      <c r="AB6" s="129"/>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row>
    <row r="7" spans="1:100" ht="19.5" thickBot="1" x14ac:dyDescent="0.35">
      <c r="A7" s="290"/>
      <c r="B7" s="290"/>
      <c r="C7" s="134"/>
      <c r="D7" s="134"/>
      <c r="E7" s="134"/>
      <c r="F7" s="134"/>
      <c r="G7" s="134"/>
      <c r="H7" s="134"/>
      <c r="I7" s="134"/>
      <c r="J7" s="134"/>
      <c r="K7" s="134"/>
      <c r="L7" s="135"/>
      <c r="M7" s="135"/>
      <c r="N7" s="134"/>
      <c r="O7" s="134"/>
      <c r="P7" s="134"/>
      <c r="Q7" s="134"/>
      <c r="R7" s="134"/>
      <c r="S7" s="375"/>
      <c r="T7" s="376"/>
      <c r="U7" s="343" t="s">
        <v>37</v>
      </c>
      <c r="V7" s="344"/>
      <c r="W7" s="344"/>
      <c r="X7" s="345"/>
      <c r="Y7" s="345"/>
      <c r="Z7" s="345"/>
      <c r="AA7" s="345"/>
      <c r="AB7" s="345"/>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row>
    <row r="8" spans="1:100" s="130" customFormat="1" x14ac:dyDescent="0.3">
      <c r="A8" s="353" t="s">
        <v>34</v>
      </c>
      <c r="B8" s="354"/>
      <c r="C8" s="355"/>
      <c r="D8" s="353" t="s">
        <v>459</v>
      </c>
      <c r="E8" s="354"/>
      <c r="F8" s="354"/>
      <c r="G8" s="354"/>
      <c r="H8" s="354"/>
      <c r="I8" s="354"/>
      <c r="J8" s="354"/>
      <c r="K8" s="354"/>
      <c r="L8" s="354"/>
      <c r="M8" s="354"/>
      <c r="N8" s="355"/>
      <c r="O8" s="353" t="s">
        <v>17</v>
      </c>
      <c r="P8" s="354"/>
      <c r="Q8" s="354"/>
      <c r="R8" s="354"/>
      <c r="S8" s="354"/>
      <c r="T8" s="355"/>
      <c r="U8" s="346" t="s">
        <v>493</v>
      </c>
      <c r="V8" s="347"/>
      <c r="W8" s="348"/>
      <c r="X8" s="352" t="s">
        <v>494</v>
      </c>
      <c r="Y8" s="359" t="s">
        <v>82</v>
      </c>
      <c r="Z8" s="359" t="s">
        <v>20</v>
      </c>
      <c r="AA8" s="359"/>
      <c r="AB8" s="359"/>
    </row>
    <row r="9" spans="1:100" s="130" customFormat="1" ht="19.5" thickBot="1" x14ac:dyDescent="0.35">
      <c r="A9" s="364"/>
      <c r="B9" s="365"/>
      <c r="C9" s="366"/>
      <c r="D9" s="364"/>
      <c r="E9" s="365"/>
      <c r="F9" s="365"/>
      <c r="G9" s="365"/>
      <c r="H9" s="365"/>
      <c r="I9" s="365"/>
      <c r="J9" s="365"/>
      <c r="K9" s="365"/>
      <c r="L9" s="365"/>
      <c r="M9" s="365"/>
      <c r="N9" s="366"/>
      <c r="O9" s="356"/>
      <c r="P9" s="357"/>
      <c r="Q9" s="357"/>
      <c r="R9" s="357"/>
      <c r="S9" s="357"/>
      <c r="T9" s="358"/>
      <c r="U9" s="349"/>
      <c r="V9" s="350"/>
      <c r="W9" s="351"/>
      <c r="X9" s="352"/>
      <c r="Y9" s="360"/>
      <c r="Z9" s="360"/>
      <c r="AA9" s="359"/>
      <c r="AB9" s="359"/>
    </row>
    <row r="10" spans="1:100" s="130" customFormat="1" ht="99.75" customHeight="1" x14ac:dyDescent="0.3">
      <c r="A10" s="136" t="s">
        <v>481</v>
      </c>
      <c r="B10" s="137" t="s">
        <v>10</v>
      </c>
      <c r="C10" s="138" t="s">
        <v>39</v>
      </c>
      <c r="D10" s="139" t="s">
        <v>40</v>
      </c>
      <c r="E10" s="140" t="s">
        <v>41</v>
      </c>
      <c r="F10" s="141" t="s">
        <v>42</v>
      </c>
      <c r="G10" s="141" t="s">
        <v>43</v>
      </c>
      <c r="H10" s="141" t="s">
        <v>12</v>
      </c>
      <c r="I10" s="141" t="s">
        <v>13</v>
      </c>
      <c r="J10" s="141" t="s">
        <v>516</v>
      </c>
      <c r="K10" s="141" t="s">
        <v>517</v>
      </c>
      <c r="L10" s="141" t="s">
        <v>518</v>
      </c>
      <c r="M10" s="141" t="s">
        <v>15</v>
      </c>
      <c r="N10" s="142" t="s">
        <v>16</v>
      </c>
      <c r="O10" s="143" t="s">
        <v>496</v>
      </c>
      <c r="P10" s="141" t="s">
        <v>18</v>
      </c>
      <c r="Q10" s="141" t="s">
        <v>480</v>
      </c>
      <c r="R10" s="144" t="s">
        <v>460</v>
      </c>
      <c r="S10" s="145" t="s">
        <v>50</v>
      </c>
      <c r="T10" s="141" t="s">
        <v>461</v>
      </c>
      <c r="U10" s="143" t="s">
        <v>23</v>
      </c>
      <c r="V10" s="146" t="s">
        <v>451</v>
      </c>
      <c r="W10" s="141" t="s">
        <v>53</v>
      </c>
      <c r="X10" s="147" t="s">
        <v>453</v>
      </c>
      <c r="Y10" s="148" t="s">
        <v>81</v>
      </c>
      <c r="Z10" s="185" t="s">
        <v>475</v>
      </c>
      <c r="AA10" s="145" t="s">
        <v>476</v>
      </c>
      <c r="AB10" s="141" t="s">
        <v>479</v>
      </c>
    </row>
    <row r="11" spans="1:100" s="130" customFormat="1" ht="219.75" customHeight="1" x14ac:dyDescent="0.3">
      <c r="A11" s="149">
        <v>1</v>
      </c>
      <c r="B11" s="127" t="s">
        <v>1162</v>
      </c>
      <c r="C11" s="127" t="s">
        <v>1123</v>
      </c>
      <c r="D11" s="157" t="s">
        <v>1114</v>
      </c>
      <c r="E11" s="152" t="s">
        <v>489</v>
      </c>
      <c r="F11" s="161" t="s">
        <v>1116</v>
      </c>
      <c r="G11" s="161" t="s">
        <v>522</v>
      </c>
      <c r="H11" s="159">
        <v>1</v>
      </c>
      <c r="I11" s="159">
        <v>4</v>
      </c>
      <c r="J11" s="155">
        <v>4</v>
      </c>
      <c r="K11" s="149" t="s">
        <v>9</v>
      </c>
      <c r="L11" s="149" t="s">
        <v>5</v>
      </c>
      <c r="M11" s="155" t="s">
        <v>722</v>
      </c>
      <c r="N11" s="159" t="s">
        <v>21</v>
      </c>
      <c r="O11" s="244" t="s">
        <v>1122</v>
      </c>
      <c r="P11" s="149" t="s">
        <v>1121</v>
      </c>
      <c r="Q11" s="149" t="s">
        <v>915</v>
      </c>
      <c r="R11" s="149" t="s">
        <v>463</v>
      </c>
      <c r="S11" s="159" t="s">
        <v>7</v>
      </c>
      <c r="T11" s="157" t="s">
        <v>927</v>
      </c>
      <c r="U11" s="255"/>
      <c r="V11" s="246"/>
      <c r="W11" s="157"/>
      <c r="X11" s="117"/>
      <c r="Y11" s="117"/>
      <c r="Z11" s="117"/>
      <c r="AA11" s="117"/>
      <c r="AB11" s="117"/>
    </row>
    <row r="12" spans="1:100" s="130" customFormat="1" ht="123.75" customHeight="1" x14ac:dyDescent="0.3">
      <c r="A12" s="149">
        <v>2</v>
      </c>
      <c r="B12" s="127" t="s">
        <v>1162</v>
      </c>
      <c r="C12" s="127" t="s">
        <v>525</v>
      </c>
      <c r="D12" s="157" t="s">
        <v>1117</v>
      </c>
      <c r="E12" s="152" t="s">
        <v>489</v>
      </c>
      <c r="F12" s="161" t="s">
        <v>1115</v>
      </c>
      <c r="G12" s="161" t="s">
        <v>764</v>
      </c>
      <c r="H12" s="159">
        <v>5</v>
      </c>
      <c r="I12" s="159">
        <v>4</v>
      </c>
      <c r="J12" s="155">
        <v>20</v>
      </c>
      <c r="K12" s="149" t="s">
        <v>11</v>
      </c>
      <c r="L12" s="149" t="s">
        <v>5</v>
      </c>
      <c r="M12" s="155" t="s">
        <v>1206</v>
      </c>
      <c r="N12" s="159" t="s">
        <v>0</v>
      </c>
      <c r="O12" s="244" t="s">
        <v>1120</v>
      </c>
      <c r="P12" s="149" t="s">
        <v>1119</v>
      </c>
      <c r="Q12" s="149" t="s">
        <v>1118</v>
      </c>
      <c r="R12" s="149" t="s">
        <v>463</v>
      </c>
      <c r="S12" s="159" t="s">
        <v>7</v>
      </c>
      <c r="T12" s="274" t="s">
        <v>1113</v>
      </c>
      <c r="U12" s="255"/>
      <c r="V12" s="246"/>
      <c r="W12" s="157"/>
      <c r="X12" s="117"/>
      <c r="Y12" s="117"/>
      <c r="Z12" s="117"/>
      <c r="AA12" s="117"/>
      <c r="AB12" s="117"/>
    </row>
    <row r="13" spans="1:100" s="130" customFormat="1" ht="122.25" customHeight="1" x14ac:dyDescent="0.3">
      <c r="A13" s="149">
        <v>3</v>
      </c>
      <c r="B13" s="127" t="s">
        <v>1162</v>
      </c>
      <c r="C13" s="127" t="s">
        <v>1123</v>
      </c>
      <c r="D13" s="157" t="s">
        <v>765</v>
      </c>
      <c r="E13" s="199" t="s">
        <v>484</v>
      </c>
      <c r="F13" s="161" t="s">
        <v>521</v>
      </c>
      <c r="G13" s="161" t="s">
        <v>522</v>
      </c>
      <c r="H13" s="159">
        <v>2</v>
      </c>
      <c r="I13" s="159">
        <v>4</v>
      </c>
      <c r="J13" s="155">
        <v>8</v>
      </c>
      <c r="K13" s="149" t="s">
        <v>4</v>
      </c>
      <c r="L13" s="149" t="s">
        <v>5</v>
      </c>
      <c r="M13" s="155" t="s">
        <v>722</v>
      </c>
      <c r="N13" s="159" t="s">
        <v>21</v>
      </c>
      <c r="O13" s="244" t="s">
        <v>863</v>
      </c>
      <c r="P13" s="149" t="s">
        <v>853</v>
      </c>
      <c r="Q13" s="149" t="s">
        <v>915</v>
      </c>
      <c r="R13" s="149" t="s">
        <v>463</v>
      </c>
      <c r="S13" s="159" t="s">
        <v>6</v>
      </c>
      <c r="T13" s="157" t="s">
        <v>527</v>
      </c>
      <c r="U13" s="255"/>
      <c r="V13" s="246"/>
      <c r="W13" s="157"/>
      <c r="X13" s="117"/>
      <c r="Y13" s="117"/>
      <c r="Z13" s="117"/>
      <c r="AA13" s="117"/>
      <c r="AB13" s="117"/>
    </row>
    <row r="14" spans="1:100" s="130" customFormat="1" ht="252" customHeight="1" x14ac:dyDescent="0.3">
      <c r="A14" s="149">
        <v>4</v>
      </c>
      <c r="B14" s="127" t="s">
        <v>64</v>
      </c>
      <c r="C14" s="127" t="s">
        <v>89</v>
      </c>
      <c r="D14" s="149" t="s">
        <v>528</v>
      </c>
      <c r="E14" s="152" t="s">
        <v>491</v>
      </c>
      <c r="F14" s="161" t="s">
        <v>735</v>
      </c>
      <c r="G14" s="161" t="s">
        <v>787</v>
      </c>
      <c r="H14" s="159">
        <v>4</v>
      </c>
      <c r="I14" s="159">
        <v>5</v>
      </c>
      <c r="J14" s="155">
        <v>20</v>
      </c>
      <c r="K14" s="149" t="s">
        <v>1</v>
      </c>
      <c r="L14" s="149" t="s">
        <v>2</v>
      </c>
      <c r="M14" s="155" t="s">
        <v>1206</v>
      </c>
      <c r="N14" s="159" t="s">
        <v>21</v>
      </c>
      <c r="O14" s="161" t="s">
        <v>854</v>
      </c>
      <c r="P14" s="149" t="s">
        <v>533</v>
      </c>
      <c r="Q14" s="149" t="s">
        <v>531</v>
      </c>
      <c r="R14" s="149" t="s">
        <v>532</v>
      </c>
      <c r="S14" s="159" t="s">
        <v>6</v>
      </c>
      <c r="T14" s="157" t="s">
        <v>1045</v>
      </c>
      <c r="U14" s="255"/>
      <c r="V14" s="246"/>
      <c r="W14" s="157"/>
      <c r="X14" s="117"/>
      <c r="Y14" s="117"/>
      <c r="Z14" s="117"/>
      <c r="AA14" s="117"/>
      <c r="AB14" s="117"/>
    </row>
    <row r="15" spans="1:100" s="130" customFormat="1" ht="143.25" customHeight="1" x14ac:dyDescent="0.3">
      <c r="A15" s="149">
        <v>5</v>
      </c>
      <c r="B15" s="127" t="s">
        <v>64</v>
      </c>
      <c r="C15" s="127" t="s">
        <v>84</v>
      </c>
      <c r="D15" s="149" t="s">
        <v>1128</v>
      </c>
      <c r="E15" s="152" t="s">
        <v>485</v>
      </c>
      <c r="F15" s="161" t="s">
        <v>1060</v>
      </c>
      <c r="G15" s="161" t="s">
        <v>1056</v>
      </c>
      <c r="H15" s="159">
        <v>3</v>
      </c>
      <c r="I15" s="159">
        <v>5</v>
      </c>
      <c r="J15" s="155">
        <v>15</v>
      </c>
      <c r="K15" s="149" t="s">
        <v>3</v>
      </c>
      <c r="L15" s="149" t="s">
        <v>2</v>
      </c>
      <c r="M15" s="155" t="s">
        <v>1206</v>
      </c>
      <c r="N15" s="159" t="s">
        <v>0</v>
      </c>
      <c r="O15" s="161" t="s">
        <v>1157</v>
      </c>
      <c r="P15" s="149" t="s">
        <v>1156</v>
      </c>
      <c r="Q15" s="149" t="s">
        <v>1058</v>
      </c>
      <c r="R15" s="149" t="s">
        <v>1057</v>
      </c>
      <c r="S15" s="159" t="s">
        <v>6</v>
      </c>
      <c r="T15" s="157" t="s">
        <v>1059</v>
      </c>
      <c r="U15" s="255"/>
      <c r="V15" s="246"/>
      <c r="W15" s="157"/>
      <c r="X15" s="117"/>
      <c r="Y15" s="117"/>
      <c r="Z15" s="117"/>
      <c r="AA15" s="117"/>
      <c r="AB15" s="117"/>
    </row>
    <row r="16" spans="1:100" s="130" customFormat="1" ht="151.5" customHeight="1" x14ac:dyDescent="0.3">
      <c r="A16" s="149">
        <v>6</v>
      </c>
      <c r="B16" s="127" t="s">
        <v>64</v>
      </c>
      <c r="C16" s="127" t="s">
        <v>84</v>
      </c>
      <c r="D16" s="149" t="s">
        <v>1043</v>
      </c>
      <c r="E16" s="199" t="s">
        <v>484</v>
      </c>
      <c r="F16" s="161" t="s">
        <v>788</v>
      </c>
      <c r="G16" s="161" t="s">
        <v>530</v>
      </c>
      <c r="H16" s="159">
        <v>1</v>
      </c>
      <c r="I16" s="159">
        <v>5</v>
      </c>
      <c r="J16" s="155">
        <v>5</v>
      </c>
      <c r="K16" s="149" t="s">
        <v>9</v>
      </c>
      <c r="L16" s="149" t="s">
        <v>2</v>
      </c>
      <c r="M16" s="155" t="s">
        <v>1206</v>
      </c>
      <c r="N16" s="159" t="s">
        <v>21</v>
      </c>
      <c r="O16" s="161" t="s">
        <v>535</v>
      </c>
      <c r="P16" s="149" t="s">
        <v>855</v>
      </c>
      <c r="Q16" s="149" t="s">
        <v>529</v>
      </c>
      <c r="R16" s="149" t="s">
        <v>534</v>
      </c>
      <c r="S16" s="159" t="s">
        <v>6</v>
      </c>
      <c r="T16" s="157" t="s">
        <v>1044</v>
      </c>
      <c r="U16" s="255"/>
      <c r="V16" s="246"/>
      <c r="W16" s="157"/>
      <c r="X16" s="117"/>
      <c r="Y16" s="117"/>
      <c r="Z16" s="117"/>
      <c r="AA16" s="117"/>
      <c r="AB16" s="117"/>
    </row>
    <row r="17" spans="1:28" s="130" customFormat="1" ht="145.5" customHeight="1" x14ac:dyDescent="0.3">
      <c r="A17" s="149">
        <v>7</v>
      </c>
      <c r="B17" s="127" t="s">
        <v>1041</v>
      </c>
      <c r="C17" s="127" t="s">
        <v>1168</v>
      </c>
      <c r="D17" s="149" t="s">
        <v>737</v>
      </c>
      <c r="E17" s="152" t="s">
        <v>492</v>
      </c>
      <c r="F17" s="161" t="s">
        <v>738</v>
      </c>
      <c r="G17" s="161" t="s">
        <v>736</v>
      </c>
      <c r="H17" s="159">
        <v>5</v>
      </c>
      <c r="I17" s="159">
        <v>3</v>
      </c>
      <c r="J17" s="155">
        <v>15</v>
      </c>
      <c r="K17" s="149" t="s">
        <v>11</v>
      </c>
      <c r="L17" s="149" t="s">
        <v>6</v>
      </c>
      <c r="M17" s="155" t="s">
        <v>1206</v>
      </c>
      <c r="N17" s="159" t="s">
        <v>21</v>
      </c>
      <c r="O17" s="161" t="s">
        <v>1129</v>
      </c>
      <c r="P17" s="149" t="s">
        <v>856</v>
      </c>
      <c r="Q17" s="149" t="s">
        <v>916</v>
      </c>
      <c r="R17" s="149" t="s">
        <v>695</v>
      </c>
      <c r="S17" s="159" t="s">
        <v>6</v>
      </c>
      <c r="T17" s="149" t="s">
        <v>539</v>
      </c>
      <c r="U17" s="255"/>
      <c r="V17" s="246"/>
      <c r="W17" s="157"/>
      <c r="X17" s="117"/>
      <c r="Y17" s="117"/>
      <c r="Z17" s="117"/>
      <c r="AA17" s="117"/>
      <c r="AB17" s="117"/>
    </row>
    <row r="18" spans="1:28" s="130" customFormat="1" ht="184.5" customHeight="1" x14ac:dyDescent="0.3">
      <c r="A18" s="149">
        <v>8</v>
      </c>
      <c r="B18" s="127" t="s">
        <v>1041</v>
      </c>
      <c r="C18" s="127" t="s">
        <v>1167</v>
      </c>
      <c r="D18" s="149" t="s">
        <v>789</v>
      </c>
      <c r="E18" s="199" t="s">
        <v>484</v>
      </c>
      <c r="F18" s="161" t="s">
        <v>739</v>
      </c>
      <c r="G18" s="161" t="s">
        <v>790</v>
      </c>
      <c r="H18" s="159">
        <v>2</v>
      </c>
      <c r="I18" s="159">
        <v>4</v>
      </c>
      <c r="J18" s="155">
        <v>8</v>
      </c>
      <c r="K18" s="149" t="s">
        <v>4</v>
      </c>
      <c r="L18" s="149" t="s">
        <v>5</v>
      </c>
      <c r="M18" s="155" t="s">
        <v>722</v>
      </c>
      <c r="N18" s="159" t="s">
        <v>21</v>
      </c>
      <c r="O18" s="161" t="s">
        <v>1130</v>
      </c>
      <c r="P18" s="149" t="s">
        <v>538</v>
      </c>
      <c r="Q18" s="149" t="s">
        <v>917</v>
      </c>
      <c r="R18" s="149" t="s">
        <v>695</v>
      </c>
      <c r="S18" s="159" t="s">
        <v>6</v>
      </c>
      <c r="T18" s="157" t="s">
        <v>970</v>
      </c>
      <c r="U18" s="255"/>
      <c r="V18" s="246"/>
      <c r="W18" s="157"/>
      <c r="X18" s="117"/>
      <c r="Y18" s="117"/>
      <c r="Z18" s="117"/>
      <c r="AA18" s="117"/>
      <c r="AB18" s="117"/>
    </row>
    <row r="19" spans="1:28" s="130" customFormat="1" ht="123" customHeight="1" x14ac:dyDescent="0.3">
      <c r="A19" s="149">
        <v>9</v>
      </c>
      <c r="B19" s="127" t="s">
        <v>1163</v>
      </c>
      <c r="C19" s="127" t="s">
        <v>313</v>
      </c>
      <c r="D19" s="149" t="s">
        <v>740</v>
      </c>
      <c r="E19" s="199" t="s">
        <v>484</v>
      </c>
      <c r="F19" s="161" t="s">
        <v>791</v>
      </c>
      <c r="G19" s="161" t="s">
        <v>741</v>
      </c>
      <c r="H19" s="159">
        <v>2</v>
      </c>
      <c r="I19" s="159">
        <v>4</v>
      </c>
      <c r="J19" s="155">
        <v>8</v>
      </c>
      <c r="K19" s="149" t="s">
        <v>4</v>
      </c>
      <c r="L19" s="149" t="s">
        <v>5</v>
      </c>
      <c r="M19" s="155" t="s">
        <v>722</v>
      </c>
      <c r="N19" s="159" t="s">
        <v>21</v>
      </c>
      <c r="O19" s="161" t="s">
        <v>918</v>
      </c>
      <c r="P19" s="149" t="s">
        <v>544</v>
      </c>
      <c r="Q19" s="149" t="s">
        <v>541</v>
      </c>
      <c r="R19" s="149" t="s">
        <v>695</v>
      </c>
      <c r="S19" s="159" t="s">
        <v>6</v>
      </c>
      <c r="T19" s="157" t="s">
        <v>318</v>
      </c>
      <c r="U19" s="255"/>
      <c r="V19" s="246"/>
      <c r="W19" s="157"/>
      <c r="X19" s="117"/>
      <c r="Y19" s="117"/>
      <c r="Z19" s="117"/>
      <c r="AA19" s="117"/>
      <c r="AB19" s="117"/>
    </row>
    <row r="20" spans="1:28" s="130" customFormat="1" ht="123" customHeight="1" x14ac:dyDescent="0.3">
      <c r="A20" s="149">
        <v>10</v>
      </c>
      <c r="B20" s="127" t="s">
        <v>1163</v>
      </c>
      <c r="C20" s="127" t="s">
        <v>313</v>
      </c>
      <c r="D20" s="149" t="s">
        <v>1190</v>
      </c>
      <c r="E20" s="152" t="s">
        <v>489</v>
      </c>
      <c r="F20" s="161" t="s">
        <v>742</v>
      </c>
      <c r="G20" s="161" t="s">
        <v>792</v>
      </c>
      <c r="H20" s="159">
        <v>5</v>
      </c>
      <c r="I20" s="159">
        <v>4</v>
      </c>
      <c r="J20" s="155">
        <v>20</v>
      </c>
      <c r="K20" s="149" t="s">
        <v>11</v>
      </c>
      <c r="L20" s="149" t="s">
        <v>5</v>
      </c>
      <c r="M20" s="155" t="s">
        <v>1206</v>
      </c>
      <c r="N20" s="159" t="s">
        <v>21</v>
      </c>
      <c r="O20" s="161" t="s">
        <v>546</v>
      </c>
      <c r="P20" s="149" t="s">
        <v>545</v>
      </c>
      <c r="Q20" s="149" t="s">
        <v>541</v>
      </c>
      <c r="R20" s="149" t="s">
        <v>695</v>
      </c>
      <c r="S20" s="159" t="s">
        <v>7</v>
      </c>
      <c r="T20" s="157" t="s">
        <v>929</v>
      </c>
      <c r="U20" s="255"/>
      <c r="V20" s="246"/>
      <c r="W20" s="157"/>
      <c r="X20" s="117"/>
      <c r="Y20" s="117"/>
      <c r="Z20" s="117"/>
      <c r="AA20" s="117"/>
      <c r="AB20" s="117"/>
    </row>
    <row r="21" spans="1:28" s="130" customFormat="1" ht="123" customHeight="1" x14ac:dyDescent="0.3">
      <c r="A21" s="149">
        <v>11</v>
      </c>
      <c r="B21" s="127" t="s">
        <v>1163</v>
      </c>
      <c r="C21" s="127" t="s">
        <v>313</v>
      </c>
      <c r="D21" s="149" t="s">
        <v>540</v>
      </c>
      <c r="E21" s="152" t="s">
        <v>491</v>
      </c>
      <c r="F21" s="161" t="s">
        <v>793</v>
      </c>
      <c r="G21" s="161" t="s">
        <v>794</v>
      </c>
      <c r="H21" s="159">
        <v>3</v>
      </c>
      <c r="I21" s="159">
        <v>4</v>
      </c>
      <c r="J21" s="155">
        <v>12</v>
      </c>
      <c r="K21" s="149" t="s">
        <v>3</v>
      </c>
      <c r="L21" s="149" t="s">
        <v>5</v>
      </c>
      <c r="M21" s="155" t="s">
        <v>1206</v>
      </c>
      <c r="N21" s="159" t="s">
        <v>21</v>
      </c>
      <c r="O21" s="161" t="s">
        <v>919</v>
      </c>
      <c r="P21" s="149" t="s">
        <v>857</v>
      </c>
      <c r="Q21" s="149" t="s">
        <v>541</v>
      </c>
      <c r="R21" s="149" t="s">
        <v>651</v>
      </c>
      <c r="S21" s="159" t="s">
        <v>7</v>
      </c>
      <c r="T21" s="149" t="s">
        <v>548</v>
      </c>
      <c r="U21" s="255"/>
      <c r="V21" s="246"/>
      <c r="W21" s="157"/>
      <c r="X21" s="117"/>
      <c r="Y21" s="117"/>
      <c r="Z21" s="117"/>
      <c r="AA21" s="117"/>
      <c r="AB21" s="117"/>
    </row>
    <row r="22" spans="1:28" s="130" customFormat="1" ht="123" customHeight="1" x14ac:dyDescent="0.3">
      <c r="A22" s="149">
        <v>12</v>
      </c>
      <c r="B22" s="127" t="s">
        <v>1163</v>
      </c>
      <c r="C22" s="160" t="s">
        <v>478</v>
      </c>
      <c r="D22" s="149" t="s">
        <v>766</v>
      </c>
      <c r="E22" s="152" t="s">
        <v>490</v>
      </c>
      <c r="F22" s="161" t="s">
        <v>786</v>
      </c>
      <c r="G22" s="161" t="s">
        <v>743</v>
      </c>
      <c r="H22" s="159">
        <v>3</v>
      </c>
      <c r="I22" s="159">
        <v>4</v>
      </c>
      <c r="J22" s="155">
        <v>12</v>
      </c>
      <c r="K22" s="149" t="s">
        <v>3</v>
      </c>
      <c r="L22" s="149" t="s">
        <v>5</v>
      </c>
      <c r="M22" s="155" t="s">
        <v>1206</v>
      </c>
      <c r="N22" s="159" t="s">
        <v>0</v>
      </c>
      <c r="O22" s="161" t="s">
        <v>1205</v>
      </c>
      <c r="P22" s="149" t="s">
        <v>547</v>
      </c>
      <c r="Q22" s="149" t="s">
        <v>541</v>
      </c>
      <c r="R22" s="149" t="s">
        <v>696</v>
      </c>
      <c r="S22" s="159" t="s">
        <v>7</v>
      </c>
      <c r="T22" s="161" t="s">
        <v>549</v>
      </c>
      <c r="U22" s="255"/>
      <c r="V22" s="246"/>
      <c r="W22" s="157"/>
      <c r="X22" s="117"/>
      <c r="Y22" s="117"/>
      <c r="Z22" s="117"/>
      <c r="AA22" s="117"/>
      <c r="AB22" s="117"/>
    </row>
    <row r="23" spans="1:28" s="130" customFormat="1" ht="210" customHeight="1" x14ac:dyDescent="0.3">
      <c r="A23" s="149">
        <v>13</v>
      </c>
      <c r="B23" s="127" t="s">
        <v>1163</v>
      </c>
      <c r="C23" s="162" t="s">
        <v>478</v>
      </c>
      <c r="D23" s="149" t="s">
        <v>1046</v>
      </c>
      <c r="E23" s="152" t="s">
        <v>487</v>
      </c>
      <c r="F23" s="161" t="s">
        <v>1055</v>
      </c>
      <c r="G23" s="161" t="s">
        <v>744</v>
      </c>
      <c r="H23" s="159">
        <v>5</v>
      </c>
      <c r="I23" s="159">
        <v>3</v>
      </c>
      <c r="J23" s="155">
        <v>15</v>
      </c>
      <c r="K23" s="149" t="s">
        <v>11</v>
      </c>
      <c r="L23" s="149" t="s">
        <v>6</v>
      </c>
      <c r="M23" s="155" t="s">
        <v>1206</v>
      </c>
      <c r="N23" s="159" t="s">
        <v>22</v>
      </c>
      <c r="O23" s="161" t="s">
        <v>1207</v>
      </c>
      <c r="P23" s="149" t="s">
        <v>858</v>
      </c>
      <c r="Q23" s="149" t="s">
        <v>542</v>
      </c>
      <c r="R23" s="149" t="s">
        <v>462</v>
      </c>
      <c r="S23" s="159" t="s">
        <v>7</v>
      </c>
      <c r="T23" s="245" t="s">
        <v>930</v>
      </c>
      <c r="U23" s="255"/>
      <c r="V23" s="246"/>
      <c r="W23" s="151"/>
      <c r="X23" s="117"/>
      <c r="Y23" s="117"/>
      <c r="Z23" s="117"/>
      <c r="AA23" s="117"/>
      <c r="AB23" s="117"/>
    </row>
    <row r="24" spans="1:28" s="130" customFormat="1" ht="147" customHeight="1" x14ac:dyDescent="0.3">
      <c r="A24" s="149">
        <v>14</v>
      </c>
      <c r="B24" s="127" t="s">
        <v>1164</v>
      </c>
      <c r="C24" s="163" t="s">
        <v>379</v>
      </c>
      <c r="D24" s="149" t="s">
        <v>767</v>
      </c>
      <c r="E24" s="152" t="s">
        <v>485</v>
      </c>
      <c r="F24" s="161" t="s">
        <v>795</v>
      </c>
      <c r="G24" s="161" t="s">
        <v>745</v>
      </c>
      <c r="H24" s="159">
        <v>1</v>
      </c>
      <c r="I24" s="159">
        <v>4</v>
      </c>
      <c r="J24" s="155">
        <v>4</v>
      </c>
      <c r="K24" s="149" t="s">
        <v>9</v>
      </c>
      <c r="L24" s="149" t="s">
        <v>5</v>
      </c>
      <c r="M24" s="155" t="s">
        <v>722</v>
      </c>
      <c r="N24" s="159" t="s">
        <v>21</v>
      </c>
      <c r="O24" s="161" t="s">
        <v>1195</v>
      </c>
      <c r="P24" s="149" t="s">
        <v>1204</v>
      </c>
      <c r="Q24" s="152" t="s">
        <v>551</v>
      </c>
      <c r="R24" s="152" t="s">
        <v>683</v>
      </c>
      <c r="S24" s="223" t="s">
        <v>7</v>
      </c>
      <c r="T24" s="149" t="s">
        <v>555</v>
      </c>
      <c r="U24" s="255"/>
      <c r="V24" s="246"/>
      <c r="W24" s="151"/>
      <c r="X24" s="117"/>
      <c r="Y24" s="117"/>
      <c r="Z24" s="117"/>
      <c r="AA24" s="117"/>
      <c r="AB24" s="117"/>
    </row>
    <row r="25" spans="1:28" s="130" customFormat="1" ht="147" customHeight="1" x14ac:dyDescent="0.3">
      <c r="A25" s="149">
        <v>15</v>
      </c>
      <c r="B25" s="127" t="s">
        <v>1164</v>
      </c>
      <c r="C25" s="242" t="s">
        <v>379</v>
      </c>
      <c r="D25" s="149" t="s">
        <v>748</v>
      </c>
      <c r="E25" s="152" t="s">
        <v>485</v>
      </c>
      <c r="F25" s="161" t="s">
        <v>796</v>
      </c>
      <c r="G25" s="161" t="s">
        <v>746</v>
      </c>
      <c r="H25" s="159">
        <v>5</v>
      </c>
      <c r="I25" s="159">
        <v>4</v>
      </c>
      <c r="J25" s="155">
        <v>20</v>
      </c>
      <c r="K25" s="149" t="s">
        <v>11</v>
      </c>
      <c r="L25" s="149" t="s">
        <v>5</v>
      </c>
      <c r="M25" s="155" t="s">
        <v>1206</v>
      </c>
      <c r="N25" s="159" t="s">
        <v>0</v>
      </c>
      <c r="O25" s="161" t="s">
        <v>1196</v>
      </c>
      <c r="P25" s="246" t="s">
        <v>859</v>
      </c>
      <c r="Q25" s="152" t="s">
        <v>551</v>
      </c>
      <c r="R25" s="152" t="s">
        <v>696</v>
      </c>
      <c r="S25" s="223" t="s">
        <v>6</v>
      </c>
      <c r="T25" s="161" t="s">
        <v>556</v>
      </c>
      <c r="U25" s="255"/>
      <c r="V25" s="246"/>
      <c r="W25" s="151"/>
      <c r="X25" s="117"/>
      <c r="Y25" s="117"/>
      <c r="Z25" s="117"/>
      <c r="AA25" s="117"/>
      <c r="AB25" s="117"/>
    </row>
    <row r="26" spans="1:28" s="130" customFormat="1" ht="189" customHeight="1" x14ac:dyDescent="0.3">
      <c r="A26" s="149">
        <v>16</v>
      </c>
      <c r="B26" s="127" t="s">
        <v>1164</v>
      </c>
      <c r="C26" s="242" t="s">
        <v>379</v>
      </c>
      <c r="D26" s="149" t="s">
        <v>1208</v>
      </c>
      <c r="E26" s="152" t="s">
        <v>489</v>
      </c>
      <c r="F26" s="161" t="s">
        <v>797</v>
      </c>
      <c r="G26" s="161" t="s">
        <v>747</v>
      </c>
      <c r="H26" s="159">
        <v>5</v>
      </c>
      <c r="I26" s="159">
        <v>4</v>
      </c>
      <c r="J26" s="155">
        <v>20</v>
      </c>
      <c r="K26" s="149" t="s">
        <v>11</v>
      </c>
      <c r="L26" s="149" t="s">
        <v>5</v>
      </c>
      <c r="M26" s="155" t="s">
        <v>1206</v>
      </c>
      <c r="N26" s="159" t="s">
        <v>21</v>
      </c>
      <c r="O26" s="161" t="s">
        <v>1197</v>
      </c>
      <c r="P26" s="246" t="s">
        <v>1203</v>
      </c>
      <c r="Q26" s="152" t="s">
        <v>551</v>
      </c>
      <c r="R26" s="152" t="s">
        <v>696</v>
      </c>
      <c r="S26" s="223" t="s">
        <v>7</v>
      </c>
      <c r="T26" s="161" t="s">
        <v>557</v>
      </c>
      <c r="U26" s="255"/>
      <c r="V26" s="246"/>
      <c r="W26" s="151"/>
      <c r="X26" s="117"/>
      <c r="Y26" s="117"/>
      <c r="Z26" s="117"/>
      <c r="AA26" s="117"/>
      <c r="AB26" s="117"/>
    </row>
    <row r="27" spans="1:28" s="130" customFormat="1" ht="131.25" customHeight="1" x14ac:dyDescent="0.3">
      <c r="A27" s="149">
        <v>17</v>
      </c>
      <c r="B27" s="127" t="s">
        <v>1164</v>
      </c>
      <c r="C27" s="242" t="s">
        <v>379</v>
      </c>
      <c r="D27" s="149" t="s">
        <v>749</v>
      </c>
      <c r="E27" s="152" t="s">
        <v>485</v>
      </c>
      <c r="F27" s="161" t="s">
        <v>798</v>
      </c>
      <c r="G27" s="161" t="s">
        <v>552</v>
      </c>
      <c r="H27" s="159">
        <v>5</v>
      </c>
      <c r="I27" s="159">
        <v>4</v>
      </c>
      <c r="J27" s="155">
        <v>20</v>
      </c>
      <c r="K27" s="149" t="s">
        <v>11</v>
      </c>
      <c r="L27" s="149" t="s">
        <v>5</v>
      </c>
      <c r="M27" s="155" t="s">
        <v>1206</v>
      </c>
      <c r="N27" s="159" t="s">
        <v>0</v>
      </c>
      <c r="O27" s="161" t="s">
        <v>1198</v>
      </c>
      <c r="P27" s="246" t="s">
        <v>1202</v>
      </c>
      <c r="Q27" s="152" t="s">
        <v>551</v>
      </c>
      <c r="R27" s="152" t="s">
        <v>683</v>
      </c>
      <c r="S27" s="223" t="s">
        <v>7</v>
      </c>
      <c r="T27" s="161" t="s">
        <v>558</v>
      </c>
      <c r="U27" s="255"/>
      <c r="V27" s="246"/>
      <c r="W27" s="151"/>
      <c r="X27" s="117"/>
      <c r="Y27" s="117"/>
      <c r="Z27" s="117"/>
      <c r="AA27" s="117"/>
      <c r="AB27" s="117"/>
    </row>
    <row r="28" spans="1:28" s="130" customFormat="1" ht="289.5" x14ac:dyDescent="0.3">
      <c r="A28" s="149">
        <v>18</v>
      </c>
      <c r="B28" s="127" t="s">
        <v>1164</v>
      </c>
      <c r="C28" s="242" t="s">
        <v>379</v>
      </c>
      <c r="D28" s="149" t="s">
        <v>550</v>
      </c>
      <c r="E28" s="199" t="s">
        <v>484</v>
      </c>
      <c r="F28" s="161" t="s">
        <v>750</v>
      </c>
      <c r="G28" s="161" t="s">
        <v>553</v>
      </c>
      <c r="H28" s="159">
        <v>3</v>
      </c>
      <c r="I28" s="159">
        <v>4</v>
      </c>
      <c r="J28" s="155">
        <v>12</v>
      </c>
      <c r="K28" s="149" t="s">
        <v>3</v>
      </c>
      <c r="L28" s="149" t="s">
        <v>5</v>
      </c>
      <c r="M28" s="155" t="s">
        <v>1206</v>
      </c>
      <c r="N28" s="159" t="s">
        <v>21</v>
      </c>
      <c r="O28" s="161" t="s">
        <v>1199</v>
      </c>
      <c r="P28" s="246" t="s">
        <v>860</v>
      </c>
      <c r="Q28" s="152" t="s">
        <v>551</v>
      </c>
      <c r="R28" s="152" t="s">
        <v>696</v>
      </c>
      <c r="S28" s="149" t="s">
        <v>7</v>
      </c>
      <c r="T28" s="245" t="s">
        <v>559</v>
      </c>
      <c r="U28" s="255"/>
      <c r="V28" s="246"/>
      <c r="W28" s="151"/>
      <c r="X28" s="117"/>
      <c r="Y28" s="117"/>
      <c r="Z28" s="117"/>
      <c r="AA28" s="117"/>
      <c r="AB28" s="117"/>
    </row>
    <row r="29" spans="1:28" s="130" customFormat="1" ht="228.75" x14ac:dyDescent="0.3">
      <c r="A29" s="149">
        <v>19</v>
      </c>
      <c r="B29" s="127" t="s">
        <v>66</v>
      </c>
      <c r="C29" s="127" t="s">
        <v>269</v>
      </c>
      <c r="D29" s="165" t="s">
        <v>505</v>
      </c>
      <c r="E29" s="152" t="s">
        <v>488</v>
      </c>
      <c r="F29" s="161" t="s">
        <v>509</v>
      </c>
      <c r="G29" s="161" t="s">
        <v>800</v>
      </c>
      <c r="H29" s="149">
        <v>2</v>
      </c>
      <c r="I29" s="149">
        <v>4</v>
      </c>
      <c r="J29" s="149">
        <v>8</v>
      </c>
      <c r="K29" s="149" t="s">
        <v>4</v>
      </c>
      <c r="L29" s="149" t="s">
        <v>5</v>
      </c>
      <c r="M29" s="149" t="s">
        <v>722</v>
      </c>
      <c r="N29" s="152" t="s">
        <v>21</v>
      </c>
      <c r="O29" s="161" t="s">
        <v>1131</v>
      </c>
      <c r="P29" s="246" t="s">
        <v>861</v>
      </c>
      <c r="Q29" s="152" t="s">
        <v>512</v>
      </c>
      <c r="R29" s="152" t="s">
        <v>513</v>
      </c>
      <c r="S29" s="159" t="s">
        <v>7</v>
      </c>
      <c r="T29" s="161" t="s">
        <v>931</v>
      </c>
      <c r="U29" s="255"/>
      <c r="V29" s="246"/>
      <c r="W29" s="151"/>
      <c r="X29" s="117"/>
      <c r="Y29" s="117"/>
      <c r="Z29" s="117"/>
      <c r="AA29" s="117"/>
      <c r="AB29" s="117"/>
    </row>
    <row r="30" spans="1:28" s="130" customFormat="1" ht="187.5" customHeight="1" x14ac:dyDescent="0.3">
      <c r="A30" s="149">
        <v>20</v>
      </c>
      <c r="B30" s="127" t="s">
        <v>66</v>
      </c>
      <c r="C30" s="127" t="s">
        <v>971</v>
      </c>
      <c r="D30" s="165" t="s">
        <v>1124</v>
      </c>
      <c r="E30" s="152" t="s">
        <v>488</v>
      </c>
      <c r="F30" s="161" t="s">
        <v>799</v>
      </c>
      <c r="G30" s="161" t="s">
        <v>510</v>
      </c>
      <c r="H30" s="149">
        <v>4</v>
      </c>
      <c r="I30" s="149">
        <v>4</v>
      </c>
      <c r="J30" s="149">
        <v>16</v>
      </c>
      <c r="K30" s="149" t="s">
        <v>1</v>
      </c>
      <c r="L30" s="149" t="s">
        <v>5</v>
      </c>
      <c r="M30" s="149" t="s">
        <v>1206</v>
      </c>
      <c r="N30" s="152" t="s">
        <v>0</v>
      </c>
      <c r="O30" s="161" t="s">
        <v>1132</v>
      </c>
      <c r="P30" s="246" t="s">
        <v>997</v>
      </c>
      <c r="Q30" s="152" t="s">
        <v>512</v>
      </c>
      <c r="R30" s="152" t="s">
        <v>1042</v>
      </c>
      <c r="S30" s="159" t="s">
        <v>7</v>
      </c>
      <c r="T30" s="161" t="s">
        <v>932</v>
      </c>
      <c r="U30" s="255"/>
      <c r="V30" s="246"/>
      <c r="W30" s="151"/>
      <c r="X30" s="117"/>
      <c r="Y30" s="117"/>
      <c r="Z30" s="117"/>
      <c r="AA30" s="117"/>
      <c r="AB30" s="117"/>
    </row>
    <row r="31" spans="1:28" s="130" customFormat="1" ht="147" customHeight="1" x14ac:dyDescent="0.3">
      <c r="A31" s="149">
        <v>21</v>
      </c>
      <c r="B31" s="127" t="s">
        <v>66</v>
      </c>
      <c r="C31" s="127" t="s">
        <v>972</v>
      </c>
      <c r="D31" s="165" t="s">
        <v>768</v>
      </c>
      <c r="E31" s="152" t="s">
        <v>488</v>
      </c>
      <c r="F31" s="161" t="s">
        <v>506</v>
      </c>
      <c r="G31" s="161" t="s">
        <v>801</v>
      </c>
      <c r="H31" s="149">
        <v>1</v>
      </c>
      <c r="I31" s="149">
        <v>4</v>
      </c>
      <c r="J31" s="149">
        <v>4</v>
      </c>
      <c r="K31" s="149" t="s">
        <v>9</v>
      </c>
      <c r="L31" s="149" t="s">
        <v>5</v>
      </c>
      <c r="M31" s="149" t="s">
        <v>722</v>
      </c>
      <c r="N31" s="152" t="s">
        <v>21</v>
      </c>
      <c r="O31" s="161" t="s">
        <v>920</v>
      </c>
      <c r="P31" s="246" t="s">
        <v>921</v>
      </c>
      <c r="Q31" s="152" t="s">
        <v>512</v>
      </c>
      <c r="R31" s="152" t="s">
        <v>513</v>
      </c>
      <c r="S31" s="159" t="s">
        <v>1038</v>
      </c>
      <c r="T31" s="161" t="s">
        <v>715</v>
      </c>
      <c r="U31" s="255"/>
      <c r="V31" s="246"/>
      <c r="W31" s="151"/>
      <c r="X31" s="117"/>
      <c r="Y31" s="117"/>
      <c r="Z31" s="117"/>
      <c r="AA31" s="117"/>
      <c r="AB31" s="117"/>
    </row>
    <row r="32" spans="1:28" s="130" customFormat="1" ht="282.75" customHeight="1" x14ac:dyDescent="0.3">
      <c r="A32" s="149">
        <v>22</v>
      </c>
      <c r="B32" s="127" t="s">
        <v>66</v>
      </c>
      <c r="C32" s="127" t="s">
        <v>269</v>
      </c>
      <c r="D32" s="165" t="s">
        <v>507</v>
      </c>
      <c r="E32" s="199" t="s">
        <v>484</v>
      </c>
      <c r="F32" s="161" t="s">
        <v>1218</v>
      </c>
      <c r="G32" s="161" t="s">
        <v>511</v>
      </c>
      <c r="H32" s="149">
        <v>1</v>
      </c>
      <c r="I32" s="149">
        <v>5</v>
      </c>
      <c r="J32" s="149">
        <v>5</v>
      </c>
      <c r="K32" s="149" t="s">
        <v>9</v>
      </c>
      <c r="L32" s="149" t="s">
        <v>2</v>
      </c>
      <c r="M32" s="149" t="s">
        <v>1206</v>
      </c>
      <c r="N32" s="152" t="s">
        <v>21</v>
      </c>
      <c r="O32" s="161" t="s">
        <v>1181</v>
      </c>
      <c r="P32" s="246" t="s">
        <v>998</v>
      </c>
      <c r="Q32" s="152" t="s">
        <v>508</v>
      </c>
      <c r="R32" s="152" t="s">
        <v>513</v>
      </c>
      <c r="S32" s="159" t="s">
        <v>1038</v>
      </c>
      <c r="T32" s="161" t="s">
        <v>933</v>
      </c>
      <c r="U32" s="255"/>
      <c r="V32" s="246"/>
      <c r="W32" s="151"/>
      <c r="X32" s="117"/>
      <c r="Y32" s="117"/>
      <c r="Z32" s="117"/>
      <c r="AA32" s="117"/>
      <c r="AB32" s="117"/>
    </row>
    <row r="33" spans="1:28" s="130" customFormat="1" ht="238.5" customHeight="1" x14ac:dyDescent="0.3">
      <c r="A33" s="149">
        <v>23</v>
      </c>
      <c r="B33" s="127" t="s">
        <v>65</v>
      </c>
      <c r="C33" s="127" t="s">
        <v>95</v>
      </c>
      <c r="D33" s="165" t="s">
        <v>1209</v>
      </c>
      <c r="E33" s="265" t="s">
        <v>488</v>
      </c>
      <c r="F33" s="161" t="s">
        <v>1073</v>
      </c>
      <c r="G33" s="161" t="s">
        <v>802</v>
      </c>
      <c r="H33" s="149">
        <v>4</v>
      </c>
      <c r="I33" s="149">
        <v>5</v>
      </c>
      <c r="J33" s="149">
        <v>20</v>
      </c>
      <c r="K33" s="149" t="s">
        <v>1</v>
      </c>
      <c r="L33" s="149" t="s">
        <v>2</v>
      </c>
      <c r="M33" s="149" t="s">
        <v>1206</v>
      </c>
      <c r="N33" s="152" t="s">
        <v>21</v>
      </c>
      <c r="O33" s="161" t="s">
        <v>1210</v>
      </c>
      <c r="P33" s="246" t="s">
        <v>1133</v>
      </c>
      <c r="Q33" s="152" t="s">
        <v>862</v>
      </c>
      <c r="R33" s="152" t="s">
        <v>1047</v>
      </c>
      <c r="S33" s="159" t="s">
        <v>7</v>
      </c>
      <c r="T33" s="157" t="s">
        <v>1031</v>
      </c>
      <c r="U33" s="255"/>
      <c r="V33" s="246"/>
      <c r="W33" s="157"/>
      <c r="X33" s="117"/>
      <c r="Y33" s="117"/>
      <c r="Z33" s="117"/>
      <c r="AA33" s="117"/>
      <c r="AB33" s="117"/>
    </row>
    <row r="34" spans="1:28" s="130" customFormat="1" ht="138" customHeight="1" x14ac:dyDescent="0.3">
      <c r="A34" s="149">
        <v>24</v>
      </c>
      <c r="B34" s="127" t="s">
        <v>65</v>
      </c>
      <c r="C34" s="264" t="s">
        <v>95</v>
      </c>
      <c r="D34" s="165" t="s">
        <v>96</v>
      </c>
      <c r="E34" s="265" t="s">
        <v>488</v>
      </c>
      <c r="F34" s="161" t="s">
        <v>1211</v>
      </c>
      <c r="G34" s="161" t="s">
        <v>1028</v>
      </c>
      <c r="H34" s="149">
        <v>4</v>
      </c>
      <c r="I34" s="149">
        <v>4</v>
      </c>
      <c r="J34" s="269">
        <v>16</v>
      </c>
      <c r="K34" s="149" t="s">
        <v>1</v>
      </c>
      <c r="L34" s="149" t="s">
        <v>5</v>
      </c>
      <c r="M34" s="269" t="s">
        <v>1206</v>
      </c>
      <c r="N34" s="152" t="s">
        <v>21</v>
      </c>
      <c r="O34" s="161" t="s">
        <v>1134</v>
      </c>
      <c r="P34" s="246" t="s">
        <v>1048</v>
      </c>
      <c r="Q34" s="152" t="s">
        <v>1049</v>
      </c>
      <c r="R34" s="152" t="s">
        <v>463</v>
      </c>
      <c r="S34" s="159" t="s">
        <v>6</v>
      </c>
      <c r="T34" s="266" t="s">
        <v>1032</v>
      </c>
      <c r="U34" s="268"/>
      <c r="V34" s="266"/>
      <c r="W34" s="267"/>
      <c r="X34" s="263"/>
      <c r="Y34" s="263"/>
      <c r="Z34" s="263"/>
      <c r="AA34" s="263"/>
      <c r="AB34" s="263"/>
    </row>
    <row r="35" spans="1:28" s="130" customFormat="1" ht="211.5" customHeight="1" x14ac:dyDescent="0.3">
      <c r="A35" s="149">
        <v>25</v>
      </c>
      <c r="B35" s="127" t="s">
        <v>65</v>
      </c>
      <c r="C35" s="264" t="s">
        <v>95</v>
      </c>
      <c r="D35" s="165" t="s">
        <v>1184</v>
      </c>
      <c r="E35" s="265" t="s">
        <v>488</v>
      </c>
      <c r="F35" s="161" t="s">
        <v>1026</v>
      </c>
      <c r="G35" s="161" t="s">
        <v>751</v>
      </c>
      <c r="H35" s="149">
        <v>2</v>
      </c>
      <c r="I35" s="149">
        <v>5</v>
      </c>
      <c r="J35" s="269">
        <v>10</v>
      </c>
      <c r="K35" s="149" t="s">
        <v>4</v>
      </c>
      <c r="L35" s="149" t="s">
        <v>2</v>
      </c>
      <c r="M35" s="269" t="s">
        <v>1206</v>
      </c>
      <c r="N35" s="152" t="s">
        <v>21</v>
      </c>
      <c r="O35" s="161" t="s">
        <v>1212</v>
      </c>
      <c r="P35" s="246" t="s">
        <v>1050</v>
      </c>
      <c r="Q35" s="152" t="s">
        <v>560</v>
      </c>
      <c r="R35" s="152" t="s">
        <v>501</v>
      </c>
      <c r="S35" s="159" t="s">
        <v>8</v>
      </c>
      <c r="T35" s="266" t="s">
        <v>1159</v>
      </c>
      <c r="U35" s="268"/>
      <c r="V35" s="266"/>
      <c r="W35" s="267"/>
      <c r="X35" s="263"/>
      <c r="Y35" s="263"/>
      <c r="Z35" s="263"/>
      <c r="AA35" s="263"/>
      <c r="AB35" s="263"/>
    </row>
    <row r="36" spans="1:28" s="130" customFormat="1" ht="148.5" customHeight="1" x14ac:dyDescent="0.3">
      <c r="A36" s="149">
        <v>26</v>
      </c>
      <c r="B36" s="127" t="s">
        <v>65</v>
      </c>
      <c r="C36" s="264" t="s">
        <v>95</v>
      </c>
      <c r="D36" s="165" t="s">
        <v>1182</v>
      </c>
      <c r="E36" s="265" t="s">
        <v>488</v>
      </c>
      <c r="F36" s="161" t="s">
        <v>1027</v>
      </c>
      <c r="G36" s="161" t="s">
        <v>1029</v>
      </c>
      <c r="H36" s="149">
        <v>4</v>
      </c>
      <c r="I36" s="149">
        <v>3</v>
      </c>
      <c r="J36" s="269">
        <v>12</v>
      </c>
      <c r="K36" s="149" t="s">
        <v>1</v>
      </c>
      <c r="L36" s="149" t="s">
        <v>6</v>
      </c>
      <c r="M36" s="269" t="s">
        <v>722</v>
      </c>
      <c r="N36" s="152" t="s">
        <v>21</v>
      </c>
      <c r="O36" s="161" t="s">
        <v>1052</v>
      </c>
      <c r="P36" s="246" t="s">
        <v>1135</v>
      </c>
      <c r="Q36" s="152" t="s">
        <v>560</v>
      </c>
      <c r="R36" s="152" t="s">
        <v>501</v>
      </c>
      <c r="S36" s="159"/>
      <c r="T36" s="266" t="s">
        <v>1051</v>
      </c>
      <c r="U36" s="268"/>
      <c r="V36" s="266"/>
      <c r="W36" s="267"/>
      <c r="X36" s="263"/>
      <c r="Y36" s="263"/>
      <c r="Z36" s="263"/>
      <c r="AA36" s="263"/>
      <c r="AB36" s="263"/>
    </row>
    <row r="37" spans="1:28" s="130" customFormat="1" ht="169.5" customHeight="1" x14ac:dyDescent="0.3">
      <c r="A37" s="149">
        <v>27</v>
      </c>
      <c r="B37" s="127" t="s">
        <v>65</v>
      </c>
      <c r="C37" s="264" t="s">
        <v>95</v>
      </c>
      <c r="D37" s="165" t="s">
        <v>1213</v>
      </c>
      <c r="E37" s="265" t="s">
        <v>488</v>
      </c>
      <c r="F37" s="161" t="s">
        <v>1074</v>
      </c>
      <c r="G37" s="161" t="s">
        <v>1030</v>
      </c>
      <c r="H37" s="149">
        <v>5</v>
      </c>
      <c r="I37" s="149">
        <v>5</v>
      </c>
      <c r="J37" s="269">
        <v>25</v>
      </c>
      <c r="K37" s="149" t="s">
        <v>11</v>
      </c>
      <c r="L37" s="149" t="s">
        <v>2</v>
      </c>
      <c r="M37" s="269" t="s">
        <v>1206</v>
      </c>
      <c r="N37" s="152" t="s">
        <v>21</v>
      </c>
      <c r="O37" s="161" t="s">
        <v>1186</v>
      </c>
      <c r="P37" s="246" t="s">
        <v>1054</v>
      </c>
      <c r="Q37" s="152" t="s">
        <v>560</v>
      </c>
      <c r="R37" s="152" t="s">
        <v>463</v>
      </c>
      <c r="S37" s="159" t="s">
        <v>7</v>
      </c>
      <c r="T37" s="266" t="s">
        <v>1160</v>
      </c>
      <c r="U37" s="268"/>
      <c r="V37" s="266"/>
      <c r="W37" s="267"/>
      <c r="X37" s="263"/>
      <c r="Y37" s="263"/>
      <c r="Z37" s="263"/>
      <c r="AA37" s="263"/>
      <c r="AB37" s="263"/>
    </row>
    <row r="38" spans="1:28" s="130" customFormat="1" ht="206.25" customHeight="1" x14ac:dyDescent="0.3">
      <c r="A38" s="149">
        <v>28</v>
      </c>
      <c r="B38" s="127" t="s">
        <v>65</v>
      </c>
      <c r="C38" s="127" t="s">
        <v>95</v>
      </c>
      <c r="D38" s="165" t="s">
        <v>1183</v>
      </c>
      <c r="E38" s="199" t="s">
        <v>484</v>
      </c>
      <c r="F38" s="161" t="s">
        <v>1214</v>
      </c>
      <c r="G38" s="161" t="s">
        <v>751</v>
      </c>
      <c r="H38" s="149">
        <v>2</v>
      </c>
      <c r="I38" s="149">
        <v>5</v>
      </c>
      <c r="J38" s="149">
        <v>10</v>
      </c>
      <c r="K38" s="149" t="s">
        <v>4</v>
      </c>
      <c r="L38" s="149" t="s">
        <v>2</v>
      </c>
      <c r="M38" s="149" t="s">
        <v>1206</v>
      </c>
      <c r="N38" s="152" t="s">
        <v>21</v>
      </c>
      <c r="O38" s="161" t="s">
        <v>1215</v>
      </c>
      <c r="P38" s="246" t="s">
        <v>1136</v>
      </c>
      <c r="Q38" s="152" t="s">
        <v>560</v>
      </c>
      <c r="R38" s="152" t="s">
        <v>463</v>
      </c>
      <c r="S38" s="159" t="s">
        <v>7</v>
      </c>
      <c r="T38" s="149" t="s">
        <v>973</v>
      </c>
      <c r="U38" s="255"/>
      <c r="V38" s="246"/>
      <c r="W38" s="157"/>
      <c r="X38" s="117"/>
      <c r="Y38" s="117"/>
      <c r="Z38" s="117"/>
      <c r="AA38" s="117"/>
      <c r="AB38" s="117"/>
    </row>
    <row r="39" spans="1:28" s="130" customFormat="1" ht="197.25" customHeight="1" x14ac:dyDescent="0.3">
      <c r="A39" s="149">
        <v>29</v>
      </c>
      <c r="B39" s="127" t="s">
        <v>65</v>
      </c>
      <c r="C39" s="127" t="s">
        <v>95</v>
      </c>
      <c r="D39" s="165" t="s">
        <v>752</v>
      </c>
      <c r="E39" s="199" t="s">
        <v>484</v>
      </c>
      <c r="F39" s="161" t="s">
        <v>803</v>
      </c>
      <c r="G39" s="161" t="s">
        <v>804</v>
      </c>
      <c r="H39" s="149">
        <v>5</v>
      </c>
      <c r="I39" s="149">
        <v>5</v>
      </c>
      <c r="J39" s="149">
        <v>25</v>
      </c>
      <c r="K39" s="149" t="s">
        <v>11</v>
      </c>
      <c r="L39" s="149" t="s">
        <v>2</v>
      </c>
      <c r="M39" s="149" t="s">
        <v>1206</v>
      </c>
      <c r="N39" s="152" t="s">
        <v>21</v>
      </c>
      <c r="O39" s="161" t="s">
        <v>1219</v>
      </c>
      <c r="P39" s="246" t="s">
        <v>1053</v>
      </c>
      <c r="Q39" s="152" t="s">
        <v>560</v>
      </c>
      <c r="R39" s="152" t="s">
        <v>501</v>
      </c>
      <c r="S39" s="159" t="s">
        <v>8</v>
      </c>
      <c r="T39" s="149" t="s">
        <v>936</v>
      </c>
      <c r="U39" s="255"/>
      <c r="V39" s="246"/>
      <c r="W39" s="157"/>
      <c r="X39" s="117"/>
      <c r="Y39" s="117"/>
      <c r="Z39" s="117"/>
      <c r="AA39" s="117"/>
      <c r="AB39" s="117"/>
    </row>
    <row r="40" spans="1:28" s="130" customFormat="1" ht="248.25" customHeight="1" x14ac:dyDescent="0.3">
      <c r="A40" s="149">
        <v>30</v>
      </c>
      <c r="B40" s="127" t="s">
        <v>435</v>
      </c>
      <c r="C40" s="127" t="s">
        <v>431</v>
      </c>
      <c r="D40" s="165" t="s">
        <v>561</v>
      </c>
      <c r="E40" s="152" t="s">
        <v>485</v>
      </c>
      <c r="F40" s="161" t="s">
        <v>753</v>
      </c>
      <c r="G40" s="161" t="s">
        <v>562</v>
      </c>
      <c r="H40" s="149">
        <v>1</v>
      </c>
      <c r="I40" s="149">
        <v>4</v>
      </c>
      <c r="J40" s="149">
        <v>4</v>
      </c>
      <c r="K40" s="149" t="s">
        <v>9</v>
      </c>
      <c r="L40" s="149" t="s">
        <v>5</v>
      </c>
      <c r="M40" s="149" t="s">
        <v>722</v>
      </c>
      <c r="N40" s="152" t="s">
        <v>21</v>
      </c>
      <c r="O40" s="161" t="s">
        <v>1220</v>
      </c>
      <c r="P40" s="246" t="s">
        <v>864</v>
      </c>
      <c r="Q40" s="152" t="s">
        <v>563</v>
      </c>
      <c r="R40" s="152" t="s">
        <v>537</v>
      </c>
      <c r="S40" s="159" t="s">
        <v>6</v>
      </c>
      <c r="T40" s="149" t="s">
        <v>721</v>
      </c>
      <c r="U40" s="255"/>
      <c r="V40" s="246"/>
      <c r="W40" s="157"/>
      <c r="X40" s="117"/>
      <c r="Y40" s="117"/>
      <c r="Z40" s="117"/>
      <c r="AA40" s="117"/>
      <c r="AB40" s="117"/>
    </row>
    <row r="41" spans="1:28" s="130" customFormat="1" ht="216.75" customHeight="1" x14ac:dyDescent="0.3">
      <c r="A41" s="149">
        <v>31</v>
      </c>
      <c r="B41" s="127" t="s">
        <v>435</v>
      </c>
      <c r="C41" s="127" t="s">
        <v>431</v>
      </c>
      <c r="D41" s="165" t="s">
        <v>805</v>
      </c>
      <c r="E41" s="199" t="s">
        <v>484</v>
      </c>
      <c r="F41" s="161" t="s">
        <v>806</v>
      </c>
      <c r="G41" s="161" t="s">
        <v>807</v>
      </c>
      <c r="H41" s="149">
        <v>5</v>
      </c>
      <c r="I41" s="149">
        <v>5</v>
      </c>
      <c r="J41" s="149">
        <v>25</v>
      </c>
      <c r="K41" s="149" t="s">
        <v>11</v>
      </c>
      <c r="L41" s="149" t="s">
        <v>2</v>
      </c>
      <c r="M41" s="149" t="s">
        <v>1206</v>
      </c>
      <c r="N41" s="152" t="s">
        <v>21</v>
      </c>
      <c r="O41" s="161" t="s">
        <v>1221</v>
      </c>
      <c r="P41" s="246" t="s">
        <v>865</v>
      </c>
      <c r="Q41" s="152" t="s">
        <v>563</v>
      </c>
      <c r="R41" s="152" t="s">
        <v>537</v>
      </c>
      <c r="S41" s="159" t="s">
        <v>8</v>
      </c>
      <c r="T41" s="149" t="s">
        <v>720</v>
      </c>
      <c r="U41" s="255"/>
      <c r="V41" s="246"/>
      <c r="W41" s="157"/>
      <c r="X41" s="117"/>
      <c r="Y41" s="117"/>
      <c r="Z41" s="117"/>
      <c r="AA41" s="117"/>
      <c r="AB41" s="117"/>
    </row>
    <row r="42" spans="1:28" s="130" customFormat="1" ht="211.5" customHeight="1" x14ac:dyDescent="0.3">
      <c r="A42" s="149">
        <v>32</v>
      </c>
      <c r="B42" s="127" t="s">
        <v>520</v>
      </c>
      <c r="C42" s="127" t="s">
        <v>567</v>
      </c>
      <c r="D42" s="165" t="s">
        <v>1169</v>
      </c>
      <c r="E42" s="152" t="s">
        <v>482</v>
      </c>
      <c r="F42" s="161" t="s">
        <v>1078</v>
      </c>
      <c r="G42" s="161" t="s">
        <v>1079</v>
      </c>
      <c r="H42" s="149">
        <v>4</v>
      </c>
      <c r="I42" s="149">
        <v>4</v>
      </c>
      <c r="J42" s="149">
        <v>16</v>
      </c>
      <c r="K42" s="149" t="s">
        <v>1</v>
      </c>
      <c r="L42" s="149" t="s">
        <v>5</v>
      </c>
      <c r="M42" s="149" t="s">
        <v>1206</v>
      </c>
      <c r="N42" s="152" t="s">
        <v>0</v>
      </c>
      <c r="O42" s="161" t="s">
        <v>1222</v>
      </c>
      <c r="P42" s="246" t="s">
        <v>1083</v>
      </c>
      <c r="Q42" s="152" t="s">
        <v>566</v>
      </c>
      <c r="R42" s="152" t="s">
        <v>462</v>
      </c>
      <c r="S42" s="159" t="s">
        <v>7</v>
      </c>
      <c r="T42" s="274" t="s">
        <v>1086</v>
      </c>
      <c r="U42" s="255"/>
      <c r="V42" s="246"/>
      <c r="W42" s="157"/>
      <c r="X42" s="117"/>
      <c r="Y42" s="117"/>
      <c r="Z42" s="117"/>
      <c r="AA42" s="117"/>
      <c r="AB42" s="117"/>
    </row>
    <row r="43" spans="1:28" s="130" customFormat="1" ht="363" customHeight="1" x14ac:dyDescent="0.3">
      <c r="A43" s="149">
        <v>33</v>
      </c>
      <c r="B43" s="127" t="s">
        <v>520</v>
      </c>
      <c r="C43" s="127" t="s">
        <v>567</v>
      </c>
      <c r="D43" s="165" t="s">
        <v>1077</v>
      </c>
      <c r="E43" s="152" t="s">
        <v>482</v>
      </c>
      <c r="F43" s="161" t="s">
        <v>1098</v>
      </c>
      <c r="G43" s="161" t="s">
        <v>1080</v>
      </c>
      <c r="H43" s="149">
        <v>3</v>
      </c>
      <c r="I43" s="149">
        <v>5</v>
      </c>
      <c r="J43" s="149">
        <v>15</v>
      </c>
      <c r="K43" s="149" t="s">
        <v>3</v>
      </c>
      <c r="L43" s="149" t="s">
        <v>2</v>
      </c>
      <c r="M43" s="149" t="s">
        <v>1206</v>
      </c>
      <c r="N43" s="152" t="s">
        <v>21</v>
      </c>
      <c r="O43" s="161" t="s">
        <v>1082</v>
      </c>
      <c r="P43" s="246" t="s">
        <v>1081</v>
      </c>
      <c r="Q43" s="152" t="s">
        <v>566</v>
      </c>
      <c r="R43" s="152" t="s">
        <v>683</v>
      </c>
      <c r="S43" s="159" t="s">
        <v>6</v>
      </c>
      <c r="T43" s="274" t="s">
        <v>1087</v>
      </c>
      <c r="U43" s="255"/>
      <c r="V43" s="246"/>
      <c r="W43" s="157"/>
      <c r="X43" s="117"/>
      <c r="Y43" s="117"/>
      <c r="Z43" s="117"/>
      <c r="AA43" s="117"/>
      <c r="AB43" s="117"/>
    </row>
    <row r="44" spans="1:28" s="130" customFormat="1" ht="222" customHeight="1" x14ac:dyDescent="0.3">
      <c r="A44" s="278">
        <v>34</v>
      </c>
      <c r="B44" s="127" t="s">
        <v>519</v>
      </c>
      <c r="C44" s="276" t="s">
        <v>298</v>
      </c>
      <c r="D44" s="165" t="s">
        <v>1005</v>
      </c>
      <c r="E44" s="152" t="s">
        <v>487</v>
      </c>
      <c r="F44" s="161" t="s">
        <v>1008</v>
      </c>
      <c r="G44" s="161" t="s">
        <v>1009</v>
      </c>
      <c r="H44" s="149">
        <v>5</v>
      </c>
      <c r="I44" s="149">
        <v>5</v>
      </c>
      <c r="J44" s="149">
        <v>25</v>
      </c>
      <c r="K44" s="149" t="s">
        <v>11</v>
      </c>
      <c r="L44" s="149" t="s">
        <v>2</v>
      </c>
      <c r="M44" s="149" t="s">
        <v>1206</v>
      </c>
      <c r="N44" s="152" t="s">
        <v>0</v>
      </c>
      <c r="O44" s="161" t="s">
        <v>1137</v>
      </c>
      <c r="P44" s="246" t="s">
        <v>1018</v>
      </c>
      <c r="Q44" s="152" t="s">
        <v>1017</v>
      </c>
      <c r="R44" s="152" t="s">
        <v>463</v>
      </c>
      <c r="S44" s="277" t="s">
        <v>8</v>
      </c>
      <c r="T44" s="274" t="s">
        <v>1185</v>
      </c>
      <c r="U44" s="279"/>
      <c r="V44" s="282"/>
      <c r="W44" s="274"/>
      <c r="X44" s="273"/>
      <c r="Y44" s="273"/>
      <c r="Z44" s="273"/>
      <c r="AA44" s="273"/>
      <c r="AB44" s="273"/>
    </row>
    <row r="45" spans="1:28" s="130" customFormat="1" ht="226.5" x14ac:dyDescent="0.3">
      <c r="A45" s="149">
        <v>35</v>
      </c>
      <c r="B45" s="127" t="s">
        <v>519</v>
      </c>
      <c r="C45" s="127" t="s">
        <v>304</v>
      </c>
      <c r="D45" s="165" t="s">
        <v>1061</v>
      </c>
      <c r="E45" s="152" t="s">
        <v>488</v>
      </c>
      <c r="F45" s="161" t="s">
        <v>1008</v>
      </c>
      <c r="G45" s="161" t="s">
        <v>1006</v>
      </c>
      <c r="H45" s="149">
        <v>5</v>
      </c>
      <c r="I45" s="149">
        <v>5</v>
      </c>
      <c r="J45" s="149">
        <v>25</v>
      </c>
      <c r="K45" s="149" t="s">
        <v>11</v>
      </c>
      <c r="L45" s="149" t="s">
        <v>2</v>
      </c>
      <c r="M45" s="149" t="s">
        <v>1206</v>
      </c>
      <c r="N45" s="152" t="s">
        <v>21</v>
      </c>
      <c r="O45" s="161" t="s">
        <v>1021</v>
      </c>
      <c r="P45" s="165" t="s">
        <v>1020</v>
      </c>
      <c r="Q45" s="152" t="s">
        <v>1019</v>
      </c>
      <c r="R45" s="152" t="s">
        <v>462</v>
      </c>
      <c r="S45" s="159" t="s">
        <v>6</v>
      </c>
      <c r="T45" s="157" t="s">
        <v>1025</v>
      </c>
      <c r="U45" s="255"/>
      <c r="V45" s="246"/>
      <c r="W45" s="157"/>
      <c r="X45" s="117"/>
      <c r="Y45" s="117"/>
      <c r="Z45" s="117"/>
      <c r="AA45" s="117"/>
      <c r="AB45" s="117"/>
    </row>
    <row r="46" spans="1:28" s="130" customFormat="1" ht="262.5" x14ac:dyDescent="0.3">
      <c r="A46" s="149">
        <v>36</v>
      </c>
      <c r="B46" s="127" t="s">
        <v>519</v>
      </c>
      <c r="C46" s="127" t="s">
        <v>298</v>
      </c>
      <c r="D46" s="165" t="s">
        <v>1039</v>
      </c>
      <c r="E46" s="152" t="s">
        <v>487</v>
      </c>
      <c r="F46" s="161" t="s">
        <v>1010</v>
      </c>
      <c r="G46" s="161" t="s">
        <v>1012</v>
      </c>
      <c r="H46" s="149">
        <v>3</v>
      </c>
      <c r="I46" s="149">
        <v>5</v>
      </c>
      <c r="J46" s="149">
        <v>15</v>
      </c>
      <c r="K46" s="149" t="s">
        <v>1015</v>
      </c>
      <c r="L46" s="149" t="s">
        <v>2</v>
      </c>
      <c r="M46" s="149" t="s">
        <v>1206</v>
      </c>
      <c r="N46" s="152" t="s">
        <v>21</v>
      </c>
      <c r="O46" s="161" t="s">
        <v>1138</v>
      </c>
      <c r="P46" s="165" t="s">
        <v>1022</v>
      </c>
      <c r="Q46" s="152" t="s">
        <v>467</v>
      </c>
      <c r="R46" s="152" t="s">
        <v>464</v>
      </c>
      <c r="S46" s="159" t="s">
        <v>8</v>
      </c>
      <c r="T46" s="157" t="s">
        <v>939</v>
      </c>
      <c r="U46" s="255"/>
      <c r="V46" s="246"/>
      <c r="W46" s="157"/>
      <c r="X46" s="117"/>
      <c r="Y46" s="117"/>
      <c r="Z46" s="117"/>
      <c r="AA46" s="117"/>
      <c r="AB46" s="117"/>
    </row>
    <row r="47" spans="1:28" s="130" customFormat="1" ht="398.25" x14ac:dyDescent="0.3">
      <c r="A47" s="149">
        <v>37</v>
      </c>
      <c r="B47" s="127" t="s">
        <v>519</v>
      </c>
      <c r="C47" s="127" t="s">
        <v>292</v>
      </c>
      <c r="D47" s="165" t="s">
        <v>1004</v>
      </c>
      <c r="E47" s="152" t="s">
        <v>489</v>
      </c>
      <c r="F47" s="161" t="s">
        <v>1011</v>
      </c>
      <c r="G47" s="161" t="s">
        <v>1007</v>
      </c>
      <c r="H47" s="149">
        <v>4</v>
      </c>
      <c r="I47" s="149">
        <v>4</v>
      </c>
      <c r="J47" s="149">
        <v>16</v>
      </c>
      <c r="K47" s="149" t="s">
        <v>1</v>
      </c>
      <c r="L47" s="149" t="s">
        <v>5</v>
      </c>
      <c r="M47" s="149" t="s">
        <v>1206</v>
      </c>
      <c r="N47" s="152" t="s">
        <v>21</v>
      </c>
      <c r="O47" s="161" t="s">
        <v>1023</v>
      </c>
      <c r="P47" s="165" t="s">
        <v>497</v>
      </c>
      <c r="Q47" s="152" t="s">
        <v>503</v>
      </c>
      <c r="R47" s="152" t="s">
        <v>695</v>
      </c>
      <c r="S47" s="159" t="s">
        <v>7</v>
      </c>
      <c r="T47" s="157" t="s">
        <v>502</v>
      </c>
      <c r="U47" s="255"/>
      <c r="V47" s="246"/>
      <c r="W47" s="157"/>
      <c r="X47" s="117"/>
      <c r="Y47" s="117"/>
      <c r="Z47" s="117"/>
      <c r="AA47" s="117"/>
      <c r="AB47" s="117"/>
    </row>
    <row r="48" spans="1:28" ht="393.75" customHeight="1" x14ac:dyDescent="0.3">
      <c r="A48" s="149">
        <v>38</v>
      </c>
      <c r="B48" s="294" t="s">
        <v>519</v>
      </c>
      <c r="C48" s="127" t="s">
        <v>1075</v>
      </c>
      <c r="D48" s="165" t="s">
        <v>1040</v>
      </c>
      <c r="E48" s="152" t="s">
        <v>485</v>
      </c>
      <c r="F48" s="161" t="s">
        <v>1013</v>
      </c>
      <c r="G48" s="161" t="s">
        <v>1014</v>
      </c>
      <c r="H48" s="223">
        <v>1</v>
      </c>
      <c r="I48" s="223">
        <v>4</v>
      </c>
      <c r="J48" s="223">
        <v>4</v>
      </c>
      <c r="K48" s="223" t="s">
        <v>1016</v>
      </c>
      <c r="L48" s="223" t="s">
        <v>5</v>
      </c>
      <c r="M48" s="172" t="s">
        <v>722</v>
      </c>
      <c r="N48" s="152" t="s">
        <v>21</v>
      </c>
      <c r="O48" s="161" t="s">
        <v>1024</v>
      </c>
      <c r="P48" s="165" t="s">
        <v>922</v>
      </c>
      <c r="Q48" s="247" t="s">
        <v>1019</v>
      </c>
      <c r="R48" s="247" t="s">
        <v>463</v>
      </c>
      <c r="S48" s="248" t="s">
        <v>6</v>
      </c>
      <c r="T48" s="157" t="s">
        <v>1062</v>
      </c>
      <c r="U48" s="255"/>
      <c r="V48" s="246"/>
      <c r="W48" s="157"/>
      <c r="X48" s="117"/>
      <c r="Y48" s="117"/>
      <c r="Z48" s="117"/>
      <c r="AA48" s="117"/>
      <c r="AB48" s="117"/>
    </row>
    <row r="49" spans="1:28" ht="150.75" customHeight="1" x14ac:dyDescent="0.3">
      <c r="A49" s="149">
        <v>39</v>
      </c>
      <c r="B49" s="127" t="s">
        <v>1165</v>
      </c>
      <c r="C49" s="127" t="s">
        <v>1076</v>
      </c>
      <c r="D49" s="165" t="s">
        <v>769</v>
      </c>
      <c r="E49" s="152" t="s">
        <v>487</v>
      </c>
      <c r="F49" s="161" t="s">
        <v>1002</v>
      </c>
      <c r="G49" s="161" t="s">
        <v>808</v>
      </c>
      <c r="H49" s="223">
        <v>5</v>
      </c>
      <c r="I49" s="223">
        <v>5</v>
      </c>
      <c r="J49" s="223">
        <v>25</v>
      </c>
      <c r="K49" s="223" t="s">
        <v>11</v>
      </c>
      <c r="L49" s="223" t="s">
        <v>2</v>
      </c>
      <c r="M49" s="172" t="s">
        <v>1206</v>
      </c>
      <c r="N49" s="152" t="s">
        <v>0</v>
      </c>
      <c r="O49" s="161" t="s">
        <v>999</v>
      </c>
      <c r="P49" s="161" t="s">
        <v>1003</v>
      </c>
      <c r="Q49" s="152" t="s">
        <v>1139</v>
      </c>
      <c r="R49" s="152" t="s">
        <v>463</v>
      </c>
      <c r="S49" s="159" t="s">
        <v>8</v>
      </c>
      <c r="T49" s="249" t="s">
        <v>940</v>
      </c>
      <c r="U49" s="255"/>
      <c r="V49" s="246"/>
      <c r="W49" s="157"/>
      <c r="X49" s="117"/>
      <c r="Y49" s="117"/>
      <c r="Z49" s="117"/>
      <c r="AA49" s="117"/>
      <c r="AB49" s="117"/>
    </row>
    <row r="50" spans="1:28" ht="246" x14ac:dyDescent="0.3">
      <c r="A50" s="149">
        <v>40</v>
      </c>
      <c r="B50" s="127" t="s">
        <v>1165</v>
      </c>
      <c r="C50" s="127" t="s">
        <v>974</v>
      </c>
      <c r="D50" s="165" t="s">
        <v>770</v>
      </c>
      <c r="E50" s="152" t="s">
        <v>487</v>
      </c>
      <c r="F50" s="161" t="s">
        <v>1002</v>
      </c>
      <c r="G50" s="161" t="s">
        <v>809</v>
      </c>
      <c r="H50" s="223">
        <v>5</v>
      </c>
      <c r="I50" s="223">
        <v>5</v>
      </c>
      <c r="J50" s="223">
        <v>25</v>
      </c>
      <c r="K50" s="223" t="s">
        <v>11</v>
      </c>
      <c r="L50" s="223" t="s">
        <v>2</v>
      </c>
      <c r="M50" s="172" t="s">
        <v>1206</v>
      </c>
      <c r="N50" s="152" t="s">
        <v>21</v>
      </c>
      <c r="O50" s="161" t="s">
        <v>1141</v>
      </c>
      <c r="P50" s="161" t="s">
        <v>1140</v>
      </c>
      <c r="Q50" s="152" t="s">
        <v>1139</v>
      </c>
      <c r="R50" s="152" t="s">
        <v>462</v>
      </c>
      <c r="S50" s="159" t="s">
        <v>6</v>
      </c>
      <c r="T50" s="250" t="s">
        <v>941</v>
      </c>
      <c r="U50" s="255"/>
      <c r="V50" s="246"/>
      <c r="W50" s="157"/>
      <c r="X50" s="117"/>
      <c r="Y50" s="117"/>
      <c r="Z50" s="117"/>
      <c r="AA50" s="117"/>
      <c r="AB50" s="117"/>
    </row>
    <row r="51" spans="1:28" ht="246" x14ac:dyDescent="0.3">
      <c r="A51" s="149">
        <v>41</v>
      </c>
      <c r="B51" s="127" t="s">
        <v>1165</v>
      </c>
      <c r="C51" s="127" t="s">
        <v>974</v>
      </c>
      <c r="D51" s="165" t="s">
        <v>771</v>
      </c>
      <c r="E51" s="152" t="s">
        <v>487</v>
      </c>
      <c r="F51" s="161" t="s">
        <v>852</v>
      </c>
      <c r="G51" s="161" t="s">
        <v>851</v>
      </c>
      <c r="H51" s="223">
        <v>4</v>
      </c>
      <c r="I51" s="223">
        <v>5</v>
      </c>
      <c r="J51" s="223">
        <v>20</v>
      </c>
      <c r="K51" s="223" t="s">
        <v>1</v>
      </c>
      <c r="L51" s="223" t="s">
        <v>2</v>
      </c>
      <c r="M51" s="172" t="s">
        <v>1206</v>
      </c>
      <c r="N51" s="152" t="s">
        <v>21</v>
      </c>
      <c r="O51" s="161" t="s">
        <v>1142</v>
      </c>
      <c r="P51" s="161" t="s">
        <v>1000</v>
      </c>
      <c r="Q51" s="152" t="s">
        <v>467</v>
      </c>
      <c r="R51" s="152" t="s">
        <v>463</v>
      </c>
      <c r="S51" s="159" t="s">
        <v>8</v>
      </c>
      <c r="T51" s="250" t="s">
        <v>942</v>
      </c>
      <c r="U51" s="255"/>
      <c r="V51" s="246"/>
      <c r="W51" s="157"/>
      <c r="X51" s="117"/>
      <c r="Y51" s="117"/>
      <c r="Z51" s="117"/>
      <c r="AA51" s="117"/>
      <c r="AB51" s="117"/>
    </row>
    <row r="52" spans="1:28" ht="246" x14ac:dyDescent="0.3">
      <c r="A52" s="149">
        <v>42</v>
      </c>
      <c r="B52" s="127" t="s">
        <v>1165</v>
      </c>
      <c r="C52" s="127" t="s">
        <v>974</v>
      </c>
      <c r="D52" s="165" t="s">
        <v>785</v>
      </c>
      <c r="E52" s="152" t="s">
        <v>487</v>
      </c>
      <c r="F52" s="161" t="s">
        <v>850</v>
      </c>
      <c r="G52" s="161" t="s">
        <v>849</v>
      </c>
      <c r="H52" s="223">
        <v>4</v>
      </c>
      <c r="I52" s="223">
        <v>5</v>
      </c>
      <c r="J52" s="223">
        <v>20</v>
      </c>
      <c r="K52" s="223" t="s">
        <v>1</v>
      </c>
      <c r="L52" s="223" t="s">
        <v>2</v>
      </c>
      <c r="M52" s="172" t="s">
        <v>1206</v>
      </c>
      <c r="N52" s="152" t="s">
        <v>21</v>
      </c>
      <c r="O52" s="161" t="s">
        <v>1143</v>
      </c>
      <c r="P52" s="161" t="s">
        <v>1001</v>
      </c>
      <c r="Q52" s="152" t="s">
        <v>503</v>
      </c>
      <c r="R52" s="152" t="s">
        <v>462</v>
      </c>
      <c r="S52" s="159" t="s">
        <v>7</v>
      </c>
      <c r="T52" s="249" t="s">
        <v>943</v>
      </c>
      <c r="U52" s="255"/>
      <c r="V52" s="246"/>
      <c r="W52" s="157"/>
      <c r="X52" s="117"/>
      <c r="Y52" s="117"/>
      <c r="Z52" s="117"/>
      <c r="AA52" s="117"/>
      <c r="AB52" s="117"/>
    </row>
    <row r="53" spans="1:28" ht="246" x14ac:dyDescent="0.3">
      <c r="A53" s="149">
        <v>43</v>
      </c>
      <c r="B53" s="127" t="s">
        <v>1165</v>
      </c>
      <c r="C53" s="127" t="s">
        <v>974</v>
      </c>
      <c r="D53" s="165" t="s">
        <v>772</v>
      </c>
      <c r="E53" s="152" t="s">
        <v>483</v>
      </c>
      <c r="F53" s="161" t="s">
        <v>810</v>
      </c>
      <c r="G53" s="161" t="s">
        <v>564</v>
      </c>
      <c r="H53" s="223">
        <v>4</v>
      </c>
      <c r="I53" s="223">
        <v>5</v>
      </c>
      <c r="J53" s="223">
        <v>20</v>
      </c>
      <c r="K53" s="223" t="s">
        <v>1</v>
      </c>
      <c r="L53" s="223" t="s">
        <v>2</v>
      </c>
      <c r="M53" s="172" t="s">
        <v>1206</v>
      </c>
      <c r="N53" s="152" t="s">
        <v>21</v>
      </c>
      <c r="O53" s="161" t="s">
        <v>1145</v>
      </c>
      <c r="P53" s="161" t="s">
        <v>1144</v>
      </c>
      <c r="Q53" s="152" t="s">
        <v>1139</v>
      </c>
      <c r="R53" s="152" t="s">
        <v>462</v>
      </c>
      <c r="S53" s="159" t="s">
        <v>6</v>
      </c>
      <c r="T53" s="296" t="s">
        <v>940</v>
      </c>
      <c r="U53" s="255"/>
      <c r="V53" s="246"/>
      <c r="W53" s="157"/>
      <c r="X53" s="117"/>
      <c r="Y53" s="117"/>
      <c r="Z53" s="117"/>
      <c r="AA53" s="117"/>
      <c r="AB53" s="117"/>
    </row>
    <row r="54" spans="1:28" ht="296.25" x14ac:dyDescent="0.3">
      <c r="A54" s="149">
        <v>44</v>
      </c>
      <c r="B54" s="127" t="s">
        <v>1165</v>
      </c>
      <c r="C54" s="127" t="s">
        <v>974</v>
      </c>
      <c r="D54" s="165" t="s">
        <v>1191</v>
      </c>
      <c r="E54" s="152" t="s">
        <v>483</v>
      </c>
      <c r="F54" s="161" t="s">
        <v>810</v>
      </c>
      <c r="G54" s="161" t="s">
        <v>809</v>
      </c>
      <c r="H54" s="223">
        <v>4</v>
      </c>
      <c r="I54" s="223">
        <v>5</v>
      </c>
      <c r="J54" s="223">
        <v>20</v>
      </c>
      <c r="K54" s="223" t="s">
        <v>1</v>
      </c>
      <c r="L54" s="223" t="s">
        <v>2</v>
      </c>
      <c r="M54" s="172" t="s">
        <v>1206</v>
      </c>
      <c r="N54" s="152" t="s">
        <v>21</v>
      </c>
      <c r="O54" s="161" t="s">
        <v>1148</v>
      </c>
      <c r="P54" s="161" t="s">
        <v>1147</v>
      </c>
      <c r="Q54" s="152" t="s">
        <v>1146</v>
      </c>
      <c r="R54" s="152" t="s">
        <v>462</v>
      </c>
      <c r="S54" s="159" t="s">
        <v>7</v>
      </c>
      <c r="T54" s="242" t="s">
        <v>944</v>
      </c>
      <c r="U54" s="255"/>
      <c r="V54" s="246"/>
      <c r="W54" s="157"/>
      <c r="X54" s="117"/>
      <c r="Y54" s="117"/>
      <c r="Z54" s="117"/>
      <c r="AA54" s="117"/>
      <c r="AB54" s="117"/>
    </row>
    <row r="55" spans="1:28" ht="114" customHeight="1" x14ac:dyDescent="0.3">
      <c r="A55" s="149">
        <v>45</v>
      </c>
      <c r="B55" s="127" t="s">
        <v>1165</v>
      </c>
      <c r="C55" s="127" t="s">
        <v>714</v>
      </c>
      <c r="D55" s="165" t="s">
        <v>1192</v>
      </c>
      <c r="E55" s="199" t="s">
        <v>484</v>
      </c>
      <c r="F55" s="161" t="s">
        <v>811</v>
      </c>
      <c r="G55" s="161" t="s">
        <v>576</v>
      </c>
      <c r="H55" s="223">
        <v>1</v>
      </c>
      <c r="I55" s="223">
        <v>5</v>
      </c>
      <c r="J55" s="223">
        <v>5</v>
      </c>
      <c r="K55" s="223" t="s">
        <v>9</v>
      </c>
      <c r="L55" s="223" t="s">
        <v>2</v>
      </c>
      <c r="M55" s="172" t="s">
        <v>1206</v>
      </c>
      <c r="N55" s="152" t="s">
        <v>21</v>
      </c>
      <c r="O55" s="161" t="s">
        <v>867</v>
      </c>
      <c r="P55" s="161" t="s">
        <v>866</v>
      </c>
      <c r="Q55" s="152" t="s">
        <v>577</v>
      </c>
      <c r="R55" s="152" t="s">
        <v>462</v>
      </c>
      <c r="S55" s="159" t="s">
        <v>6</v>
      </c>
      <c r="T55" s="242" t="s">
        <v>945</v>
      </c>
      <c r="U55" s="255"/>
      <c r="V55" s="246"/>
      <c r="W55" s="157"/>
      <c r="X55" s="117"/>
      <c r="Y55" s="117"/>
      <c r="Z55" s="117"/>
      <c r="AA55" s="117"/>
      <c r="AB55" s="117"/>
    </row>
    <row r="56" spans="1:28" ht="261" x14ac:dyDescent="0.3">
      <c r="A56" s="149">
        <v>46</v>
      </c>
      <c r="B56" s="127" t="s">
        <v>569</v>
      </c>
      <c r="C56" s="127" t="s">
        <v>586</v>
      </c>
      <c r="D56" s="165" t="s">
        <v>573</v>
      </c>
      <c r="E56" s="152" t="s">
        <v>488</v>
      </c>
      <c r="F56" s="161" t="s">
        <v>812</v>
      </c>
      <c r="G56" s="161" t="s">
        <v>581</v>
      </c>
      <c r="H56" s="223">
        <v>4</v>
      </c>
      <c r="I56" s="223">
        <v>4</v>
      </c>
      <c r="J56" s="223">
        <v>16</v>
      </c>
      <c r="K56" s="223" t="s">
        <v>1</v>
      </c>
      <c r="L56" s="223" t="s">
        <v>5</v>
      </c>
      <c r="M56" s="172" t="s">
        <v>1206</v>
      </c>
      <c r="N56" s="152" t="s">
        <v>0</v>
      </c>
      <c r="O56" s="161" t="s">
        <v>869</v>
      </c>
      <c r="P56" s="161" t="s">
        <v>868</v>
      </c>
      <c r="Q56" s="152" t="s">
        <v>580</v>
      </c>
      <c r="R56" s="152" t="s">
        <v>462</v>
      </c>
      <c r="S56" s="159" t="s">
        <v>8</v>
      </c>
      <c r="T56" s="249" t="s">
        <v>946</v>
      </c>
      <c r="U56" s="255"/>
      <c r="V56" s="246"/>
      <c r="W56" s="157"/>
      <c r="X56" s="117"/>
      <c r="Y56" s="117"/>
      <c r="Z56" s="117"/>
      <c r="AA56" s="117"/>
      <c r="AB56" s="117"/>
    </row>
    <row r="57" spans="1:28" ht="261" x14ac:dyDescent="0.3">
      <c r="A57" s="149">
        <v>47</v>
      </c>
      <c r="B57" s="127" t="s">
        <v>569</v>
      </c>
      <c r="C57" s="127" t="s">
        <v>586</v>
      </c>
      <c r="D57" s="165" t="s">
        <v>848</v>
      </c>
      <c r="E57" s="152" t="s">
        <v>488</v>
      </c>
      <c r="F57" s="161" t="s">
        <v>579</v>
      </c>
      <c r="G57" s="161" t="s">
        <v>582</v>
      </c>
      <c r="H57" s="223">
        <v>4</v>
      </c>
      <c r="I57" s="223">
        <v>4</v>
      </c>
      <c r="J57" s="223">
        <v>16</v>
      </c>
      <c r="K57" s="223" t="s">
        <v>1</v>
      </c>
      <c r="L57" s="223" t="s">
        <v>5</v>
      </c>
      <c r="M57" s="172" t="s">
        <v>1206</v>
      </c>
      <c r="N57" s="152" t="s">
        <v>21</v>
      </c>
      <c r="O57" s="161" t="s">
        <v>869</v>
      </c>
      <c r="P57" s="161" t="s">
        <v>868</v>
      </c>
      <c r="Q57" s="152" t="s">
        <v>580</v>
      </c>
      <c r="R57" s="152" t="s">
        <v>462</v>
      </c>
      <c r="S57" s="159" t="s">
        <v>6</v>
      </c>
      <c r="T57" s="250" t="s">
        <v>730</v>
      </c>
      <c r="U57" s="255"/>
      <c r="V57" s="246"/>
      <c r="W57" s="157"/>
      <c r="X57" s="117"/>
      <c r="Y57" s="117"/>
      <c r="Z57" s="117"/>
      <c r="AA57" s="117"/>
      <c r="AB57" s="117"/>
    </row>
    <row r="58" spans="1:28" ht="261" x14ac:dyDescent="0.3">
      <c r="A58" s="149">
        <v>48</v>
      </c>
      <c r="B58" s="127" t="s">
        <v>569</v>
      </c>
      <c r="C58" s="127" t="s">
        <v>586</v>
      </c>
      <c r="D58" s="165" t="s">
        <v>574</v>
      </c>
      <c r="E58" s="152" t="s">
        <v>488</v>
      </c>
      <c r="F58" s="161" t="s">
        <v>575</v>
      </c>
      <c r="G58" s="161" t="s">
        <v>583</v>
      </c>
      <c r="H58" s="223">
        <v>2</v>
      </c>
      <c r="I58" s="223">
        <v>4</v>
      </c>
      <c r="J58" s="223">
        <v>8</v>
      </c>
      <c r="K58" s="223" t="s">
        <v>4</v>
      </c>
      <c r="L58" s="223" t="s">
        <v>5</v>
      </c>
      <c r="M58" s="172" t="s">
        <v>722</v>
      </c>
      <c r="N58" s="152" t="s">
        <v>21</v>
      </c>
      <c r="O58" s="161" t="s">
        <v>869</v>
      </c>
      <c r="P58" s="161" t="s">
        <v>868</v>
      </c>
      <c r="Q58" s="152" t="s">
        <v>580</v>
      </c>
      <c r="R58" s="152" t="s">
        <v>462</v>
      </c>
      <c r="S58" s="159" t="s">
        <v>8</v>
      </c>
      <c r="T58" s="250" t="s">
        <v>731</v>
      </c>
      <c r="U58" s="255"/>
      <c r="V58" s="246"/>
      <c r="W58" s="157"/>
      <c r="X58" s="117"/>
      <c r="Y58" s="117"/>
      <c r="Z58" s="117"/>
      <c r="AA58" s="117"/>
      <c r="AB58" s="117"/>
    </row>
    <row r="59" spans="1:28" ht="261" x14ac:dyDescent="0.3">
      <c r="A59" s="149">
        <v>49</v>
      </c>
      <c r="B59" s="127" t="s">
        <v>569</v>
      </c>
      <c r="C59" s="127" t="s">
        <v>586</v>
      </c>
      <c r="D59" s="165" t="s">
        <v>773</v>
      </c>
      <c r="E59" s="199" t="s">
        <v>484</v>
      </c>
      <c r="F59" s="161" t="s">
        <v>813</v>
      </c>
      <c r="G59" s="161" t="s">
        <v>584</v>
      </c>
      <c r="H59" s="223">
        <v>1</v>
      </c>
      <c r="I59" s="223">
        <v>4</v>
      </c>
      <c r="J59" s="223">
        <v>4</v>
      </c>
      <c r="K59" s="223" t="s">
        <v>9</v>
      </c>
      <c r="L59" s="223" t="s">
        <v>5</v>
      </c>
      <c r="M59" s="172" t="s">
        <v>722</v>
      </c>
      <c r="N59" s="152" t="s">
        <v>21</v>
      </c>
      <c r="O59" s="161" t="s">
        <v>870</v>
      </c>
      <c r="P59" s="161" t="s">
        <v>868</v>
      </c>
      <c r="Q59" s="152" t="s">
        <v>580</v>
      </c>
      <c r="R59" s="152" t="s">
        <v>462</v>
      </c>
      <c r="S59" s="159" t="s">
        <v>7</v>
      </c>
      <c r="T59" s="249" t="s">
        <v>732</v>
      </c>
      <c r="U59" s="255"/>
      <c r="V59" s="246"/>
      <c r="W59" s="157"/>
      <c r="X59" s="117"/>
      <c r="Y59" s="117"/>
      <c r="Z59" s="117"/>
      <c r="AA59" s="117"/>
      <c r="AB59" s="117"/>
    </row>
    <row r="60" spans="1:28" ht="123.75" customHeight="1" x14ac:dyDescent="0.3">
      <c r="A60" s="149">
        <v>50</v>
      </c>
      <c r="B60" s="127" t="s">
        <v>694</v>
      </c>
      <c r="C60" s="127" t="s">
        <v>1161</v>
      </c>
      <c r="D60" s="165" t="s">
        <v>587</v>
      </c>
      <c r="E60" s="152" t="s">
        <v>487</v>
      </c>
      <c r="F60" s="161" t="s">
        <v>590</v>
      </c>
      <c r="G60" s="161" t="s">
        <v>593</v>
      </c>
      <c r="H60" s="223">
        <v>5</v>
      </c>
      <c r="I60" s="223">
        <v>5</v>
      </c>
      <c r="J60" s="223">
        <v>25</v>
      </c>
      <c r="K60" s="223" t="s">
        <v>11</v>
      </c>
      <c r="L60" s="223" t="s">
        <v>2</v>
      </c>
      <c r="M60" s="172" t="s">
        <v>1206</v>
      </c>
      <c r="N60" s="152" t="s">
        <v>21</v>
      </c>
      <c r="O60" s="161" t="s">
        <v>871</v>
      </c>
      <c r="P60" s="161" t="s">
        <v>600</v>
      </c>
      <c r="Q60" s="152" t="s">
        <v>603</v>
      </c>
      <c r="R60" s="152" t="s">
        <v>543</v>
      </c>
      <c r="S60" s="159" t="s">
        <v>6</v>
      </c>
      <c r="T60" s="242" t="s">
        <v>1033</v>
      </c>
      <c r="U60" s="255"/>
      <c r="V60" s="246"/>
      <c r="W60" s="157"/>
      <c r="X60" s="117"/>
      <c r="Y60" s="117"/>
      <c r="Z60" s="117"/>
      <c r="AA60" s="117"/>
      <c r="AB60" s="117"/>
    </row>
    <row r="61" spans="1:28" ht="304.5" customHeight="1" x14ac:dyDescent="0.3">
      <c r="A61" s="149">
        <v>51</v>
      </c>
      <c r="B61" s="127" t="s">
        <v>694</v>
      </c>
      <c r="C61" s="127" t="s">
        <v>1161</v>
      </c>
      <c r="D61" s="165" t="s">
        <v>588</v>
      </c>
      <c r="E61" s="152" t="s">
        <v>487</v>
      </c>
      <c r="F61" s="161" t="s">
        <v>591</v>
      </c>
      <c r="G61" s="161" t="s">
        <v>593</v>
      </c>
      <c r="H61" s="223">
        <v>4</v>
      </c>
      <c r="I61" s="223">
        <v>5</v>
      </c>
      <c r="J61" s="223">
        <v>20</v>
      </c>
      <c r="K61" s="223" t="s">
        <v>1</v>
      </c>
      <c r="L61" s="223" t="s">
        <v>2</v>
      </c>
      <c r="M61" s="172" t="s">
        <v>1206</v>
      </c>
      <c r="N61" s="152" t="s">
        <v>0</v>
      </c>
      <c r="O61" s="161" t="s">
        <v>1149</v>
      </c>
      <c r="P61" s="161" t="s">
        <v>601</v>
      </c>
      <c r="Q61" s="152" t="s">
        <v>604</v>
      </c>
      <c r="R61" s="152" t="s">
        <v>596</v>
      </c>
      <c r="S61" s="159" t="s">
        <v>8</v>
      </c>
      <c r="T61" s="242" t="s">
        <v>1034</v>
      </c>
      <c r="U61" s="255"/>
      <c r="V61" s="246"/>
      <c r="W61" s="157"/>
      <c r="X61" s="117"/>
      <c r="Y61" s="117"/>
      <c r="Z61" s="117"/>
      <c r="AA61" s="117"/>
      <c r="AB61" s="117"/>
    </row>
    <row r="62" spans="1:28" ht="167.25" customHeight="1" x14ac:dyDescent="0.3">
      <c r="A62" s="149">
        <v>52</v>
      </c>
      <c r="B62" s="127" t="s">
        <v>694</v>
      </c>
      <c r="C62" s="127" t="s">
        <v>1161</v>
      </c>
      <c r="D62" s="165" t="s">
        <v>774</v>
      </c>
      <c r="E62" s="152" t="s">
        <v>487</v>
      </c>
      <c r="F62" s="161" t="s">
        <v>843</v>
      </c>
      <c r="G62" s="161" t="s">
        <v>594</v>
      </c>
      <c r="H62" s="223">
        <v>5</v>
      </c>
      <c r="I62" s="223">
        <v>5</v>
      </c>
      <c r="J62" s="223">
        <v>25</v>
      </c>
      <c r="K62" s="223" t="s">
        <v>11</v>
      </c>
      <c r="L62" s="223" t="s">
        <v>2</v>
      </c>
      <c r="M62" s="172" t="s">
        <v>1206</v>
      </c>
      <c r="N62" s="152" t="s">
        <v>21</v>
      </c>
      <c r="O62" s="161" t="s">
        <v>924</v>
      </c>
      <c r="P62" s="161" t="s">
        <v>923</v>
      </c>
      <c r="Q62" s="152" t="s">
        <v>605</v>
      </c>
      <c r="R62" s="152" t="s">
        <v>597</v>
      </c>
      <c r="S62" s="159" t="s">
        <v>7</v>
      </c>
      <c r="T62" s="242" t="s">
        <v>1035</v>
      </c>
      <c r="U62" s="255"/>
      <c r="V62" s="246"/>
      <c r="W62" s="157"/>
      <c r="X62" s="117"/>
      <c r="Y62" s="117"/>
      <c r="Z62" s="117"/>
      <c r="AA62" s="117"/>
      <c r="AB62" s="117"/>
    </row>
    <row r="63" spans="1:28" ht="327" x14ac:dyDescent="0.3">
      <c r="A63" s="149">
        <v>53</v>
      </c>
      <c r="B63" s="127" t="s">
        <v>694</v>
      </c>
      <c r="C63" s="127" t="s">
        <v>1161</v>
      </c>
      <c r="D63" s="165" t="s">
        <v>589</v>
      </c>
      <c r="E63" s="199" t="s">
        <v>484</v>
      </c>
      <c r="F63" s="161" t="s">
        <v>844</v>
      </c>
      <c r="G63" s="161" t="s">
        <v>814</v>
      </c>
      <c r="H63" s="223">
        <v>2</v>
      </c>
      <c r="I63" s="223">
        <v>5</v>
      </c>
      <c r="J63" s="223">
        <v>10</v>
      </c>
      <c r="K63" s="223" t="s">
        <v>4</v>
      </c>
      <c r="L63" s="223" t="s">
        <v>2</v>
      </c>
      <c r="M63" s="172" t="s">
        <v>1206</v>
      </c>
      <c r="N63" s="152" t="s">
        <v>21</v>
      </c>
      <c r="O63" s="161" t="s">
        <v>872</v>
      </c>
      <c r="P63" s="161" t="s">
        <v>602</v>
      </c>
      <c r="Q63" s="152" t="s">
        <v>606</v>
      </c>
      <c r="R63" s="152" t="s">
        <v>598</v>
      </c>
      <c r="S63" s="159" t="s">
        <v>6</v>
      </c>
      <c r="T63" s="242" t="s">
        <v>1037</v>
      </c>
      <c r="U63" s="255"/>
      <c r="V63" s="246"/>
      <c r="W63" s="157"/>
      <c r="X63" s="117"/>
      <c r="Y63" s="117"/>
      <c r="Z63" s="117"/>
      <c r="AA63" s="117"/>
      <c r="AB63" s="117"/>
    </row>
    <row r="64" spans="1:28" ht="178.5" customHeight="1" x14ac:dyDescent="0.3">
      <c r="A64" s="149">
        <v>54</v>
      </c>
      <c r="B64" s="127" t="s">
        <v>694</v>
      </c>
      <c r="C64" s="127" t="s">
        <v>1161</v>
      </c>
      <c r="D64" s="165" t="s">
        <v>925</v>
      </c>
      <c r="E64" s="199" t="s">
        <v>484</v>
      </c>
      <c r="F64" s="161" t="s">
        <v>1216</v>
      </c>
      <c r="G64" s="161" t="s">
        <v>595</v>
      </c>
      <c r="H64" s="223">
        <v>2</v>
      </c>
      <c r="I64" s="223">
        <v>5</v>
      </c>
      <c r="J64" s="223">
        <v>10</v>
      </c>
      <c r="K64" s="223" t="s">
        <v>4</v>
      </c>
      <c r="L64" s="223" t="s">
        <v>2</v>
      </c>
      <c r="M64" s="172" t="s">
        <v>1206</v>
      </c>
      <c r="N64" s="152" t="s">
        <v>0</v>
      </c>
      <c r="O64" s="161" t="s">
        <v>874</v>
      </c>
      <c r="P64" s="161" t="s">
        <v>873</v>
      </c>
      <c r="Q64" s="152" t="s">
        <v>607</v>
      </c>
      <c r="R64" s="152" t="s">
        <v>599</v>
      </c>
      <c r="S64" s="159" t="s">
        <v>7</v>
      </c>
      <c r="T64" s="242" t="s">
        <v>1036</v>
      </c>
      <c r="U64" s="255"/>
      <c r="V64" s="246"/>
      <c r="W64" s="157"/>
      <c r="X64" s="117"/>
      <c r="Y64" s="117"/>
      <c r="Z64" s="117"/>
      <c r="AA64" s="117"/>
      <c r="AB64" s="117"/>
    </row>
    <row r="65" spans="1:28" ht="189.75" customHeight="1" x14ac:dyDescent="0.3">
      <c r="A65" s="149">
        <v>55</v>
      </c>
      <c r="B65" s="127" t="s">
        <v>693</v>
      </c>
      <c r="C65" s="127" t="s">
        <v>693</v>
      </c>
      <c r="D65" s="165" t="s">
        <v>1193</v>
      </c>
      <c r="E65" s="152" t="s">
        <v>488</v>
      </c>
      <c r="F65" s="161" t="s">
        <v>845</v>
      </c>
      <c r="G65" s="161" t="s">
        <v>847</v>
      </c>
      <c r="H65" s="223">
        <v>5</v>
      </c>
      <c r="I65" s="223">
        <v>5</v>
      </c>
      <c r="J65" s="223">
        <v>25</v>
      </c>
      <c r="K65" s="223" t="s">
        <v>11</v>
      </c>
      <c r="L65" s="223" t="s">
        <v>2</v>
      </c>
      <c r="M65" s="172" t="s">
        <v>1206</v>
      </c>
      <c r="N65" s="152" t="s">
        <v>0</v>
      </c>
      <c r="O65" s="161" t="s">
        <v>1223</v>
      </c>
      <c r="P65" s="161" t="s">
        <v>875</v>
      </c>
      <c r="Q65" s="152" t="s">
        <v>616</v>
      </c>
      <c r="R65" s="152" t="s">
        <v>618</v>
      </c>
      <c r="S65" s="159" t="s">
        <v>8</v>
      </c>
      <c r="T65" s="251" t="s">
        <v>363</v>
      </c>
      <c r="U65" s="255"/>
      <c r="V65" s="246"/>
      <c r="W65" s="157"/>
      <c r="X65" s="117"/>
      <c r="Y65" s="117"/>
      <c r="Z65" s="117"/>
      <c r="AA65" s="117"/>
      <c r="AB65" s="117"/>
    </row>
    <row r="66" spans="1:28" ht="354.75" customHeight="1" x14ac:dyDescent="0.3">
      <c r="A66" s="149">
        <v>56</v>
      </c>
      <c r="B66" s="127" t="s">
        <v>693</v>
      </c>
      <c r="C66" s="127" t="s">
        <v>693</v>
      </c>
      <c r="D66" s="165" t="s">
        <v>592</v>
      </c>
      <c r="E66" s="152" t="s">
        <v>488</v>
      </c>
      <c r="F66" s="161" t="s">
        <v>1125</v>
      </c>
      <c r="G66" s="161" t="s">
        <v>614</v>
      </c>
      <c r="H66" s="223">
        <v>5</v>
      </c>
      <c r="I66" s="223">
        <v>5</v>
      </c>
      <c r="J66" s="223">
        <v>25</v>
      </c>
      <c r="K66" s="223" t="s">
        <v>11</v>
      </c>
      <c r="L66" s="223" t="s">
        <v>2</v>
      </c>
      <c r="M66" s="172" t="s">
        <v>1206</v>
      </c>
      <c r="N66" s="152" t="s">
        <v>455</v>
      </c>
      <c r="O66" s="161" t="s">
        <v>1217</v>
      </c>
      <c r="P66" s="161" t="s">
        <v>876</v>
      </c>
      <c r="Q66" s="152" t="s">
        <v>617</v>
      </c>
      <c r="R66" s="152" t="s">
        <v>618</v>
      </c>
      <c r="S66" s="159" t="s">
        <v>6</v>
      </c>
      <c r="T66" s="251" t="s">
        <v>953</v>
      </c>
      <c r="U66" s="255"/>
      <c r="V66" s="246"/>
      <c r="W66" s="157"/>
      <c r="X66" s="117"/>
      <c r="Y66" s="117"/>
      <c r="Z66" s="117"/>
      <c r="AA66" s="117"/>
      <c r="AB66" s="117"/>
    </row>
    <row r="67" spans="1:28" ht="135.75" customHeight="1" x14ac:dyDescent="0.3">
      <c r="A67" s="149">
        <v>57</v>
      </c>
      <c r="B67" s="127" t="s">
        <v>693</v>
      </c>
      <c r="C67" s="127" t="s">
        <v>693</v>
      </c>
      <c r="D67" s="165" t="s">
        <v>1194</v>
      </c>
      <c r="E67" s="152" t="s">
        <v>483</v>
      </c>
      <c r="F67" s="161" t="s">
        <v>846</v>
      </c>
      <c r="G67" s="161" t="s">
        <v>815</v>
      </c>
      <c r="H67" s="223">
        <v>5</v>
      </c>
      <c r="I67" s="223">
        <v>5</v>
      </c>
      <c r="J67" s="223">
        <v>25</v>
      </c>
      <c r="K67" s="223" t="s">
        <v>11</v>
      </c>
      <c r="L67" s="223" t="s">
        <v>2</v>
      </c>
      <c r="M67" s="172" t="s">
        <v>1206</v>
      </c>
      <c r="N67" s="152" t="s">
        <v>0</v>
      </c>
      <c r="O67" s="161" t="s">
        <v>879</v>
      </c>
      <c r="P67" s="161" t="s">
        <v>878</v>
      </c>
      <c r="Q67" s="152" t="s">
        <v>877</v>
      </c>
      <c r="R67" s="152" t="s">
        <v>618</v>
      </c>
      <c r="S67" s="159" t="s">
        <v>8</v>
      </c>
      <c r="T67" s="251" t="s">
        <v>947</v>
      </c>
      <c r="U67" s="255"/>
      <c r="V67" s="246"/>
      <c r="W67" s="157"/>
      <c r="X67" s="117"/>
      <c r="Y67" s="117"/>
      <c r="Z67" s="117"/>
      <c r="AA67" s="117"/>
      <c r="AB67" s="117"/>
    </row>
    <row r="68" spans="1:28" ht="135.75" customHeight="1" x14ac:dyDescent="0.3">
      <c r="A68" s="149">
        <v>58</v>
      </c>
      <c r="B68" s="127" t="s">
        <v>693</v>
      </c>
      <c r="C68" s="127" t="s">
        <v>693</v>
      </c>
      <c r="D68" s="165" t="s">
        <v>775</v>
      </c>
      <c r="E68" s="152" t="s">
        <v>487</v>
      </c>
      <c r="F68" s="161" t="s">
        <v>613</v>
      </c>
      <c r="G68" s="161" t="s">
        <v>842</v>
      </c>
      <c r="H68" s="223">
        <v>4</v>
      </c>
      <c r="I68" s="223">
        <v>5</v>
      </c>
      <c r="J68" s="223">
        <v>20</v>
      </c>
      <c r="K68" s="223" t="s">
        <v>1</v>
      </c>
      <c r="L68" s="223" t="s">
        <v>2</v>
      </c>
      <c r="M68" s="172" t="s">
        <v>1206</v>
      </c>
      <c r="N68" s="152" t="s">
        <v>0</v>
      </c>
      <c r="O68" s="161" t="s">
        <v>881</v>
      </c>
      <c r="P68" s="161" t="s">
        <v>880</v>
      </c>
      <c r="Q68" s="152" t="s">
        <v>877</v>
      </c>
      <c r="R68" s="152" t="s">
        <v>618</v>
      </c>
      <c r="S68" s="159" t="s">
        <v>7</v>
      </c>
      <c r="T68" s="251" t="s">
        <v>948</v>
      </c>
      <c r="U68" s="255"/>
      <c r="V68" s="246"/>
      <c r="W68" s="157"/>
      <c r="X68" s="117"/>
      <c r="Y68" s="117"/>
      <c r="Z68" s="117"/>
      <c r="AA68" s="117"/>
      <c r="AB68" s="117"/>
    </row>
    <row r="69" spans="1:28" ht="135.75" customHeight="1" x14ac:dyDescent="0.3">
      <c r="A69" s="149">
        <v>59</v>
      </c>
      <c r="B69" s="127" t="s">
        <v>693</v>
      </c>
      <c r="C69" s="127" t="s">
        <v>693</v>
      </c>
      <c r="D69" s="165" t="s">
        <v>776</v>
      </c>
      <c r="E69" s="152" t="s">
        <v>487</v>
      </c>
      <c r="F69" s="161" t="s">
        <v>1072</v>
      </c>
      <c r="G69" s="161" t="s">
        <v>615</v>
      </c>
      <c r="H69" s="223">
        <v>3</v>
      </c>
      <c r="I69" s="223">
        <v>5</v>
      </c>
      <c r="J69" s="223">
        <v>15</v>
      </c>
      <c r="K69" s="223" t="s">
        <v>3</v>
      </c>
      <c r="L69" s="223" t="s">
        <v>2</v>
      </c>
      <c r="M69" s="172" t="s">
        <v>1206</v>
      </c>
      <c r="N69" s="152" t="s">
        <v>21</v>
      </c>
      <c r="O69" s="161" t="s">
        <v>883</v>
      </c>
      <c r="P69" s="161" t="s">
        <v>882</v>
      </c>
      <c r="Q69" s="152" t="s">
        <v>877</v>
      </c>
      <c r="R69" s="152" t="s">
        <v>618</v>
      </c>
      <c r="S69" s="159" t="s">
        <v>6</v>
      </c>
      <c r="T69" s="251" t="s">
        <v>949</v>
      </c>
      <c r="U69" s="255"/>
      <c r="V69" s="246"/>
      <c r="W69" s="157"/>
      <c r="X69" s="117"/>
      <c r="Y69" s="117"/>
      <c r="Z69" s="117"/>
      <c r="AA69" s="117"/>
      <c r="AB69" s="117"/>
    </row>
    <row r="70" spans="1:28" ht="233.25" x14ac:dyDescent="0.3">
      <c r="A70" s="149">
        <v>60</v>
      </c>
      <c r="B70" s="127" t="s">
        <v>619</v>
      </c>
      <c r="C70" s="243" t="s">
        <v>640</v>
      </c>
      <c r="D70" s="165" t="s">
        <v>621</v>
      </c>
      <c r="E70" s="199" t="s">
        <v>484</v>
      </c>
      <c r="F70" s="161" t="s">
        <v>816</v>
      </c>
      <c r="G70" s="161" t="s">
        <v>626</v>
      </c>
      <c r="H70" s="223">
        <v>5</v>
      </c>
      <c r="I70" s="223">
        <v>5</v>
      </c>
      <c r="J70" s="223">
        <v>25</v>
      </c>
      <c r="K70" s="223" t="s">
        <v>11</v>
      </c>
      <c r="L70" s="223" t="s">
        <v>2</v>
      </c>
      <c r="M70" s="172" t="s">
        <v>1206</v>
      </c>
      <c r="N70" s="152" t="s">
        <v>21</v>
      </c>
      <c r="O70" s="161" t="s">
        <v>884</v>
      </c>
      <c r="P70" s="161" t="s">
        <v>633</v>
      </c>
      <c r="Q70" s="152" t="s">
        <v>632</v>
      </c>
      <c r="R70" s="152" t="s">
        <v>463</v>
      </c>
      <c r="S70" s="159" t="s">
        <v>7</v>
      </c>
      <c r="T70" s="242" t="s">
        <v>641</v>
      </c>
      <c r="U70" s="255"/>
      <c r="V70" s="246"/>
      <c r="W70" s="157"/>
      <c r="X70" s="117"/>
      <c r="Y70" s="117"/>
      <c r="Z70" s="117"/>
      <c r="AA70" s="117"/>
      <c r="AB70" s="117"/>
    </row>
    <row r="71" spans="1:28" ht="372" x14ac:dyDescent="0.3">
      <c r="A71" s="149">
        <v>61</v>
      </c>
      <c r="B71" s="127" t="s">
        <v>619</v>
      </c>
      <c r="C71" s="243" t="s">
        <v>640</v>
      </c>
      <c r="D71" s="165" t="s">
        <v>622</v>
      </c>
      <c r="E71" s="152" t="s">
        <v>489</v>
      </c>
      <c r="F71" s="161" t="s">
        <v>817</v>
      </c>
      <c r="G71" s="161" t="s">
        <v>628</v>
      </c>
      <c r="H71" s="223">
        <v>5</v>
      </c>
      <c r="I71" s="223">
        <v>4</v>
      </c>
      <c r="J71" s="223">
        <v>20</v>
      </c>
      <c r="K71" s="223" t="s">
        <v>11</v>
      </c>
      <c r="L71" s="223" t="s">
        <v>5</v>
      </c>
      <c r="M71" s="172" t="s">
        <v>1206</v>
      </c>
      <c r="N71" s="152" t="s">
        <v>0</v>
      </c>
      <c r="O71" s="161" t="s">
        <v>1150</v>
      </c>
      <c r="P71" s="161" t="s">
        <v>1065</v>
      </c>
      <c r="Q71" s="152" t="s">
        <v>1067</v>
      </c>
      <c r="R71" s="152" t="s">
        <v>1066</v>
      </c>
      <c r="S71" s="159" t="s">
        <v>6</v>
      </c>
      <c r="T71" s="242" t="s">
        <v>642</v>
      </c>
      <c r="U71" s="255"/>
      <c r="V71" s="246"/>
      <c r="W71" s="157"/>
      <c r="X71" s="117"/>
      <c r="Y71" s="117"/>
      <c r="Z71" s="117"/>
      <c r="AA71" s="117"/>
      <c r="AB71" s="117"/>
    </row>
    <row r="72" spans="1:28" ht="273" customHeight="1" x14ac:dyDescent="0.3">
      <c r="A72" s="149">
        <v>62</v>
      </c>
      <c r="B72" s="127" t="s">
        <v>619</v>
      </c>
      <c r="C72" s="243" t="s">
        <v>640</v>
      </c>
      <c r="D72" s="165" t="s">
        <v>623</v>
      </c>
      <c r="E72" s="152" t="s">
        <v>485</v>
      </c>
      <c r="F72" s="161" t="s">
        <v>818</v>
      </c>
      <c r="G72" s="161" t="s">
        <v>628</v>
      </c>
      <c r="H72" s="223">
        <v>5</v>
      </c>
      <c r="I72" s="223">
        <v>4</v>
      </c>
      <c r="J72" s="223">
        <v>20</v>
      </c>
      <c r="K72" s="223" t="s">
        <v>11</v>
      </c>
      <c r="L72" s="223" t="s">
        <v>5</v>
      </c>
      <c r="M72" s="172" t="s">
        <v>1206</v>
      </c>
      <c r="N72" s="152" t="s">
        <v>21</v>
      </c>
      <c r="O72" s="161" t="s">
        <v>637</v>
      </c>
      <c r="P72" s="161" t="s">
        <v>636</v>
      </c>
      <c r="Q72" s="152" t="s">
        <v>634</v>
      </c>
      <c r="R72" s="152" t="s">
        <v>635</v>
      </c>
      <c r="S72" s="159" t="s">
        <v>8</v>
      </c>
      <c r="T72" s="249" t="s">
        <v>643</v>
      </c>
      <c r="U72" s="255"/>
      <c r="V72" s="246"/>
      <c r="W72" s="157"/>
      <c r="X72" s="117"/>
      <c r="Y72" s="117"/>
      <c r="Z72" s="117"/>
      <c r="AA72" s="117"/>
      <c r="AB72" s="117"/>
    </row>
    <row r="73" spans="1:28" ht="287.25" customHeight="1" x14ac:dyDescent="0.25">
      <c r="A73" s="149">
        <v>63</v>
      </c>
      <c r="B73" s="127" t="s">
        <v>619</v>
      </c>
      <c r="C73" s="243" t="s">
        <v>640</v>
      </c>
      <c r="D73" s="165" t="s">
        <v>624</v>
      </c>
      <c r="E73" s="152" t="s">
        <v>68</v>
      </c>
      <c r="F73" s="161" t="s">
        <v>819</v>
      </c>
      <c r="G73" s="161" t="s">
        <v>631</v>
      </c>
      <c r="H73" s="223">
        <v>5</v>
      </c>
      <c r="I73" s="223">
        <v>4</v>
      </c>
      <c r="J73" s="223">
        <v>20</v>
      </c>
      <c r="K73" s="223" t="s">
        <v>11</v>
      </c>
      <c r="L73" s="223" t="s">
        <v>5</v>
      </c>
      <c r="M73" s="172" t="s">
        <v>1206</v>
      </c>
      <c r="N73" s="152" t="s">
        <v>0</v>
      </c>
      <c r="O73" s="161" t="s">
        <v>639</v>
      </c>
      <c r="P73" s="161" t="s">
        <v>1068</v>
      </c>
      <c r="Q73" s="152" t="s">
        <v>634</v>
      </c>
      <c r="R73" s="152" t="s">
        <v>638</v>
      </c>
      <c r="S73" s="159" t="s">
        <v>6</v>
      </c>
      <c r="T73" s="250" t="s">
        <v>644</v>
      </c>
      <c r="U73" s="159"/>
      <c r="V73" s="159"/>
      <c r="W73" s="177"/>
      <c r="X73" s="177"/>
      <c r="Y73" s="177"/>
      <c r="Z73" s="177"/>
      <c r="AA73" s="177"/>
      <c r="AB73" s="177"/>
    </row>
    <row r="74" spans="1:28" ht="270.75" customHeight="1" x14ac:dyDescent="0.25">
      <c r="A74" s="270">
        <v>64</v>
      </c>
      <c r="B74" s="127" t="s">
        <v>619</v>
      </c>
      <c r="C74" s="243" t="s">
        <v>640</v>
      </c>
      <c r="D74" s="165" t="s">
        <v>1069</v>
      </c>
      <c r="E74" s="287" t="s">
        <v>489</v>
      </c>
      <c r="F74" s="161" t="s">
        <v>1070</v>
      </c>
      <c r="G74" s="161" t="s">
        <v>1063</v>
      </c>
      <c r="H74" s="223">
        <v>4</v>
      </c>
      <c r="I74" s="223">
        <v>4</v>
      </c>
      <c r="J74" s="223">
        <v>16</v>
      </c>
      <c r="K74" s="223" t="s">
        <v>1</v>
      </c>
      <c r="L74" s="223" t="s">
        <v>5</v>
      </c>
      <c r="M74" s="172" t="s">
        <v>1206</v>
      </c>
      <c r="N74" s="152" t="s">
        <v>0</v>
      </c>
      <c r="O74" s="161" t="s">
        <v>1153</v>
      </c>
      <c r="P74" s="161" t="s">
        <v>1152</v>
      </c>
      <c r="Q74" s="152" t="s">
        <v>1151</v>
      </c>
      <c r="R74" s="152" t="s">
        <v>1071</v>
      </c>
      <c r="S74" s="271" t="s">
        <v>6</v>
      </c>
      <c r="T74" s="283" t="s">
        <v>1064</v>
      </c>
      <c r="U74" s="271"/>
      <c r="V74" s="271"/>
      <c r="W74" s="272"/>
      <c r="X74" s="272"/>
      <c r="Y74" s="272"/>
      <c r="Z74" s="272"/>
      <c r="AA74" s="272"/>
      <c r="AB74" s="272"/>
    </row>
    <row r="75" spans="1:28" ht="256.5" x14ac:dyDescent="0.25">
      <c r="A75" s="149">
        <v>65</v>
      </c>
      <c r="B75" s="127" t="s">
        <v>620</v>
      </c>
      <c r="C75" s="243" t="s">
        <v>652</v>
      </c>
      <c r="D75" s="165" t="s">
        <v>777</v>
      </c>
      <c r="E75" s="152" t="s">
        <v>483</v>
      </c>
      <c r="F75" s="161" t="s">
        <v>820</v>
      </c>
      <c r="G75" s="161" t="s">
        <v>821</v>
      </c>
      <c r="H75" s="223">
        <v>4</v>
      </c>
      <c r="I75" s="223">
        <v>5</v>
      </c>
      <c r="J75" s="223">
        <v>20</v>
      </c>
      <c r="K75" s="223" t="s">
        <v>1</v>
      </c>
      <c r="L75" s="223" t="s">
        <v>2</v>
      </c>
      <c r="M75" s="172" t="s">
        <v>1206</v>
      </c>
      <c r="N75" s="152" t="s">
        <v>0</v>
      </c>
      <c r="O75" s="161" t="s">
        <v>886</v>
      </c>
      <c r="P75" s="161" t="s">
        <v>646</v>
      </c>
      <c r="Q75" s="152" t="s">
        <v>885</v>
      </c>
      <c r="R75" s="152" t="s">
        <v>645</v>
      </c>
      <c r="S75" s="159" t="s">
        <v>8</v>
      </c>
      <c r="T75" s="250" t="s">
        <v>950</v>
      </c>
      <c r="U75" s="159"/>
      <c r="V75" s="159"/>
      <c r="W75" s="177"/>
      <c r="X75" s="177"/>
      <c r="Y75" s="177"/>
      <c r="Z75" s="177"/>
      <c r="AA75" s="177"/>
      <c r="AB75" s="177"/>
    </row>
    <row r="76" spans="1:28" ht="354" customHeight="1" x14ac:dyDescent="0.25">
      <c r="A76" s="149">
        <v>66</v>
      </c>
      <c r="B76" s="127" t="s">
        <v>620</v>
      </c>
      <c r="C76" s="243" t="s">
        <v>652</v>
      </c>
      <c r="D76" s="165" t="s">
        <v>778</v>
      </c>
      <c r="E76" s="152" t="s">
        <v>488</v>
      </c>
      <c r="F76" s="161" t="s">
        <v>841</v>
      </c>
      <c r="G76" s="161" t="s">
        <v>822</v>
      </c>
      <c r="H76" s="223">
        <v>5</v>
      </c>
      <c r="I76" s="223">
        <v>5</v>
      </c>
      <c r="J76" s="223">
        <v>25</v>
      </c>
      <c r="K76" s="223" t="s">
        <v>11</v>
      </c>
      <c r="L76" s="223" t="s">
        <v>2</v>
      </c>
      <c r="M76" s="172" t="s">
        <v>1206</v>
      </c>
      <c r="N76" s="152" t="s">
        <v>0</v>
      </c>
      <c r="O76" s="161" t="s">
        <v>889</v>
      </c>
      <c r="P76" s="161" t="s">
        <v>888</v>
      </c>
      <c r="Q76" s="152" t="s">
        <v>887</v>
      </c>
      <c r="R76" s="152" t="s">
        <v>647</v>
      </c>
      <c r="S76" s="159" t="s">
        <v>7</v>
      </c>
      <c r="T76" s="249" t="s">
        <v>653</v>
      </c>
      <c r="U76" s="159"/>
      <c r="V76" s="159"/>
      <c r="W76" s="177"/>
      <c r="X76" s="177"/>
      <c r="Y76" s="177"/>
      <c r="Z76" s="177"/>
      <c r="AA76" s="177"/>
      <c r="AB76" s="177"/>
    </row>
    <row r="77" spans="1:28" ht="256.5" x14ac:dyDescent="0.25">
      <c r="A77" s="149">
        <v>67</v>
      </c>
      <c r="B77" s="127" t="s">
        <v>620</v>
      </c>
      <c r="C77" s="243" t="s">
        <v>652</v>
      </c>
      <c r="D77" s="165" t="s">
        <v>779</v>
      </c>
      <c r="E77" s="152" t="s">
        <v>487</v>
      </c>
      <c r="F77" s="161" t="s">
        <v>823</v>
      </c>
      <c r="G77" s="161" t="s">
        <v>840</v>
      </c>
      <c r="H77" s="223">
        <v>5</v>
      </c>
      <c r="I77" s="223">
        <v>5</v>
      </c>
      <c r="J77" s="223">
        <v>25</v>
      </c>
      <c r="K77" s="223" t="s">
        <v>11</v>
      </c>
      <c r="L77" s="223" t="s">
        <v>2</v>
      </c>
      <c r="M77" s="172" t="s">
        <v>1206</v>
      </c>
      <c r="N77" s="152" t="s">
        <v>0</v>
      </c>
      <c r="O77" s="161" t="s">
        <v>650</v>
      </c>
      <c r="P77" s="161" t="s">
        <v>890</v>
      </c>
      <c r="Q77" s="152" t="s">
        <v>648</v>
      </c>
      <c r="R77" s="152" t="s">
        <v>649</v>
      </c>
      <c r="S77" s="159" t="s">
        <v>6</v>
      </c>
      <c r="T77" s="242" t="s">
        <v>654</v>
      </c>
      <c r="U77" s="159"/>
      <c r="V77" s="159"/>
      <c r="W77" s="177"/>
      <c r="X77" s="177"/>
      <c r="Y77" s="177"/>
      <c r="Z77" s="177"/>
      <c r="AA77" s="177"/>
      <c r="AB77" s="177"/>
    </row>
    <row r="78" spans="1:28" ht="256.5" x14ac:dyDescent="0.25">
      <c r="A78" s="149">
        <v>68</v>
      </c>
      <c r="B78" s="127" t="s">
        <v>620</v>
      </c>
      <c r="C78" s="243" t="s">
        <v>652</v>
      </c>
      <c r="D78" s="165" t="s">
        <v>839</v>
      </c>
      <c r="E78" s="200" t="s">
        <v>484</v>
      </c>
      <c r="F78" s="161" t="s">
        <v>824</v>
      </c>
      <c r="G78" s="161" t="s">
        <v>825</v>
      </c>
      <c r="H78" s="223">
        <v>1</v>
      </c>
      <c r="I78" s="223">
        <v>5</v>
      </c>
      <c r="J78" s="223">
        <v>5</v>
      </c>
      <c r="K78" s="223" t="s">
        <v>9</v>
      </c>
      <c r="L78" s="223" t="s">
        <v>2</v>
      </c>
      <c r="M78" s="172" t="s">
        <v>1206</v>
      </c>
      <c r="N78" s="152" t="s">
        <v>21</v>
      </c>
      <c r="O78" s="161" t="s">
        <v>893</v>
      </c>
      <c r="P78" s="161" t="s">
        <v>892</v>
      </c>
      <c r="Q78" s="152" t="s">
        <v>891</v>
      </c>
      <c r="R78" s="152" t="s">
        <v>651</v>
      </c>
      <c r="S78" s="159" t="s">
        <v>7</v>
      </c>
      <c r="T78" s="242" t="s">
        <v>951</v>
      </c>
      <c r="U78" s="159"/>
      <c r="V78" s="159"/>
      <c r="W78" s="177"/>
      <c r="X78" s="177"/>
      <c r="Y78" s="177"/>
      <c r="Z78" s="177"/>
      <c r="AA78" s="177"/>
      <c r="AB78" s="177"/>
    </row>
    <row r="79" spans="1:28" ht="409.5" x14ac:dyDescent="0.25">
      <c r="A79" s="149">
        <v>69</v>
      </c>
      <c r="B79" s="127" t="s">
        <v>655</v>
      </c>
      <c r="C79" s="127" t="s">
        <v>697</v>
      </c>
      <c r="D79" s="165" t="s">
        <v>661</v>
      </c>
      <c r="E79" s="152" t="s">
        <v>486</v>
      </c>
      <c r="F79" s="161" t="s">
        <v>826</v>
      </c>
      <c r="G79" s="161" t="s">
        <v>670</v>
      </c>
      <c r="H79" s="223">
        <v>3</v>
      </c>
      <c r="I79" s="223">
        <v>4</v>
      </c>
      <c r="J79" s="223">
        <v>12</v>
      </c>
      <c r="K79" s="223" t="s">
        <v>3</v>
      </c>
      <c r="L79" s="223" t="s">
        <v>5</v>
      </c>
      <c r="M79" s="172" t="s">
        <v>1206</v>
      </c>
      <c r="N79" s="152" t="s">
        <v>0</v>
      </c>
      <c r="O79" s="161" t="s">
        <v>909</v>
      </c>
      <c r="P79" s="161" t="s">
        <v>684</v>
      </c>
      <c r="Q79" s="152" t="s">
        <v>908</v>
      </c>
      <c r="R79" s="152" t="s">
        <v>651</v>
      </c>
      <c r="S79" s="159" t="s">
        <v>6</v>
      </c>
      <c r="T79" s="252" t="s">
        <v>952</v>
      </c>
      <c r="U79" s="159"/>
      <c r="V79" s="159"/>
      <c r="W79" s="177"/>
      <c r="X79" s="177"/>
      <c r="Y79" s="177"/>
      <c r="Z79" s="177"/>
      <c r="AA79" s="177"/>
      <c r="AB79" s="177"/>
    </row>
    <row r="80" spans="1:28" ht="409.5" x14ac:dyDescent="0.25">
      <c r="A80" s="149">
        <v>70</v>
      </c>
      <c r="B80" s="127" t="s">
        <v>655</v>
      </c>
      <c r="C80" s="127" t="s">
        <v>697</v>
      </c>
      <c r="D80" s="165" t="s">
        <v>662</v>
      </c>
      <c r="E80" s="152" t="s">
        <v>488</v>
      </c>
      <c r="F80" s="161" t="s">
        <v>665</v>
      </c>
      <c r="G80" s="161" t="s">
        <v>827</v>
      </c>
      <c r="H80" s="223">
        <v>2</v>
      </c>
      <c r="I80" s="223">
        <v>4</v>
      </c>
      <c r="J80" s="223">
        <v>8</v>
      </c>
      <c r="K80" s="223" t="s">
        <v>4</v>
      </c>
      <c r="L80" s="223" t="s">
        <v>5</v>
      </c>
      <c r="M80" s="172" t="s">
        <v>722</v>
      </c>
      <c r="N80" s="152" t="s">
        <v>21</v>
      </c>
      <c r="O80" s="161" t="s">
        <v>911</v>
      </c>
      <c r="P80" s="161" t="s">
        <v>910</v>
      </c>
      <c r="Q80" s="152" t="s">
        <v>908</v>
      </c>
      <c r="R80" s="152" t="s">
        <v>651</v>
      </c>
      <c r="S80" s="152" t="e">
        <v>#REF!</v>
      </c>
      <c r="T80" s="252" t="s">
        <v>975</v>
      </c>
      <c r="U80" s="159"/>
      <c r="V80" s="159"/>
      <c r="W80" s="177"/>
      <c r="X80" s="177"/>
      <c r="Y80" s="177"/>
      <c r="Z80" s="177"/>
      <c r="AA80" s="177"/>
      <c r="AB80" s="177"/>
    </row>
    <row r="81" spans="1:28" ht="409.5" x14ac:dyDescent="0.25">
      <c r="A81" s="149">
        <v>71</v>
      </c>
      <c r="B81" s="127" t="s">
        <v>655</v>
      </c>
      <c r="C81" s="127" t="s">
        <v>697</v>
      </c>
      <c r="D81" s="165" t="s">
        <v>1201</v>
      </c>
      <c r="E81" s="199" t="s">
        <v>484</v>
      </c>
      <c r="F81" s="161" t="s">
        <v>666</v>
      </c>
      <c r="G81" s="161" t="s">
        <v>671</v>
      </c>
      <c r="H81" s="223">
        <v>4</v>
      </c>
      <c r="I81" s="223">
        <v>4</v>
      </c>
      <c r="J81" s="223">
        <v>16</v>
      </c>
      <c r="K81" s="223" t="s">
        <v>1</v>
      </c>
      <c r="L81" s="223" t="s">
        <v>5</v>
      </c>
      <c r="M81" s="172" t="s">
        <v>1206</v>
      </c>
      <c r="N81" s="152" t="s">
        <v>21</v>
      </c>
      <c r="O81" s="161" t="s">
        <v>969</v>
      </c>
      <c r="P81" s="161" t="s">
        <v>685</v>
      </c>
      <c r="Q81" s="152" t="s">
        <v>690</v>
      </c>
      <c r="R81" s="152" t="s">
        <v>651</v>
      </c>
      <c r="S81" s="159" t="s">
        <v>6</v>
      </c>
      <c r="T81" s="252" t="s">
        <v>701</v>
      </c>
      <c r="U81" s="159"/>
      <c r="V81" s="159"/>
      <c r="W81" s="177"/>
      <c r="X81" s="177"/>
      <c r="Y81" s="177"/>
      <c r="Z81" s="177"/>
      <c r="AA81" s="177"/>
      <c r="AB81" s="177"/>
    </row>
    <row r="82" spans="1:28" ht="243.75" x14ac:dyDescent="0.25">
      <c r="A82" s="149">
        <v>72</v>
      </c>
      <c r="B82" s="127" t="s">
        <v>655</v>
      </c>
      <c r="C82" s="127" t="s">
        <v>698</v>
      </c>
      <c r="D82" s="165" t="s">
        <v>663</v>
      </c>
      <c r="E82" s="152" t="s">
        <v>486</v>
      </c>
      <c r="F82" s="161" t="s">
        <v>828</v>
      </c>
      <c r="G82" s="161" t="s">
        <v>672</v>
      </c>
      <c r="H82" s="223">
        <v>4</v>
      </c>
      <c r="I82" s="223">
        <v>5</v>
      </c>
      <c r="J82" s="223">
        <v>20</v>
      </c>
      <c r="K82" s="223" t="s">
        <v>1</v>
      </c>
      <c r="L82" s="223" t="s">
        <v>2</v>
      </c>
      <c r="M82" s="172" t="s">
        <v>1206</v>
      </c>
      <c r="N82" s="152" t="s">
        <v>21</v>
      </c>
      <c r="O82" s="161" t="s">
        <v>913</v>
      </c>
      <c r="P82" s="161" t="s">
        <v>686</v>
      </c>
      <c r="Q82" s="152" t="s">
        <v>912</v>
      </c>
      <c r="R82" s="152" t="s">
        <v>651</v>
      </c>
      <c r="S82" s="159" t="s">
        <v>8</v>
      </c>
      <c r="T82" s="252" t="s">
        <v>702</v>
      </c>
      <c r="U82" s="159"/>
      <c r="V82" s="159"/>
      <c r="W82" s="177"/>
      <c r="X82" s="177"/>
      <c r="Y82" s="177"/>
      <c r="Z82" s="177"/>
      <c r="AA82" s="177"/>
      <c r="AB82" s="177"/>
    </row>
    <row r="83" spans="1:28" ht="168.75" x14ac:dyDescent="0.25">
      <c r="A83" s="149">
        <v>73</v>
      </c>
      <c r="B83" s="127" t="s">
        <v>655</v>
      </c>
      <c r="C83" s="127" t="s">
        <v>698</v>
      </c>
      <c r="D83" s="165" t="s">
        <v>664</v>
      </c>
      <c r="E83" s="152" t="s">
        <v>485</v>
      </c>
      <c r="F83" s="161" t="s">
        <v>667</v>
      </c>
      <c r="G83" s="161" t="s">
        <v>829</v>
      </c>
      <c r="H83" s="223">
        <v>4</v>
      </c>
      <c r="I83" s="223">
        <v>5</v>
      </c>
      <c r="J83" s="223">
        <v>20</v>
      </c>
      <c r="K83" s="223" t="s">
        <v>1</v>
      </c>
      <c r="L83" s="223" t="s">
        <v>2</v>
      </c>
      <c r="M83" s="172" t="s">
        <v>1206</v>
      </c>
      <c r="N83" s="152" t="s">
        <v>21</v>
      </c>
      <c r="O83" s="161" t="s">
        <v>968</v>
      </c>
      <c r="P83" s="161" t="s">
        <v>687</v>
      </c>
      <c r="Q83" s="152" t="s">
        <v>691</v>
      </c>
      <c r="R83" s="152" t="s">
        <v>651</v>
      </c>
      <c r="S83" s="159" t="s">
        <v>7</v>
      </c>
      <c r="T83" s="252" t="s">
        <v>703</v>
      </c>
      <c r="U83" s="159"/>
      <c r="V83" s="159"/>
      <c r="W83" s="177"/>
      <c r="X83" s="177"/>
      <c r="Y83" s="177"/>
      <c r="Z83" s="177"/>
      <c r="AA83" s="177"/>
      <c r="AB83" s="177"/>
    </row>
    <row r="84" spans="1:28" ht="162.75" customHeight="1" x14ac:dyDescent="0.25">
      <c r="A84" s="149">
        <v>74</v>
      </c>
      <c r="B84" s="127" t="s">
        <v>655</v>
      </c>
      <c r="C84" s="127" t="s">
        <v>698</v>
      </c>
      <c r="D84" s="165" t="s">
        <v>780</v>
      </c>
      <c r="E84" s="152" t="s">
        <v>486</v>
      </c>
      <c r="F84" s="161" t="s">
        <v>830</v>
      </c>
      <c r="G84" s="161" t="s">
        <v>831</v>
      </c>
      <c r="H84" s="223">
        <v>4</v>
      </c>
      <c r="I84" s="223">
        <v>5</v>
      </c>
      <c r="J84" s="223">
        <v>20</v>
      </c>
      <c r="K84" s="223" t="s">
        <v>1</v>
      </c>
      <c r="L84" s="223" t="s">
        <v>2</v>
      </c>
      <c r="M84" s="172" t="s">
        <v>1206</v>
      </c>
      <c r="N84" s="152" t="s">
        <v>21</v>
      </c>
      <c r="O84" s="161" t="s">
        <v>966</v>
      </c>
      <c r="P84" s="161" t="s">
        <v>688</v>
      </c>
      <c r="Q84" s="152" t="s">
        <v>912</v>
      </c>
      <c r="R84" s="152" t="s">
        <v>651</v>
      </c>
      <c r="S84" s="159" t="s">
        <v>7</v>
      </c>
      <c r="T84" s="252" t="s">
        <v>704</v>
      </c>
      <c r="U84" s="159"/>
      <c r="V84" s="159"/>
      <c r="W84" s="177"/>
      <c r="X84" s="177"/>
      <c r="Y84" s="177"/>
      <c r="Z84" s="177"/>
      <c r="AA84" s="177"/>
      <c r="AB84" s="177"/>
    </row>
    <row r="85" spans="1:28" ht="187.5" customHeight="1" x14ac:dyDescent="0.25">
      <c r="A85" s="289">
        <v>75</v>
      </c>
      <c r="B85" s="295" t="s">
        <v>655</v>
      </c>
      <c r="C85" s="295" t="s">
        <v>698</v>
      </c>
      <c r="D85" s="289" t="s">
        <v>781</v>
      </c>
      <c r="E85" s="291" t="s">
        <v>486</v>
      </c>
      <c r="F85" s="292" t="s">
        <v>832</v>
      </c>
      <c r="G85" s="292" t="s">
        <v>833</v>
      </c>
      <c r="H85" s="293">
        <v>4</v>
      </c>
      <c r="I85" s="293">
        <v>5</v>
      </c>
      <c r="J85" s="293">
        <v>20</v>
      </c>
      <c r="K85" s="293" t="s">
        <v>1</v>
      </c>
      <c r="L85" s="293" t="s">
        <v>2</v>
      </c>
      <c r="M85" s="288" t="s">
        <v>1206</v>
      </c>
      <c r="N85" s="297" t="s">
        <v>21</v>
      </c>
      <c r="O85" s="161" t="s">
        <v>967</v>
      </c>
      <c r="P85" s="161" t="s">
        <v>689</v>
      </c>
      <c r="Q85" s="152" t="s">
        <v>912</v>
      </c>
      <c r="R85" s="152" t="s">
        <v>651</v>
      </c>
      <c r="S85" s="298" t="s">
        <v>7</v>
      </c>
      <c r="T85" s="299" t="s">
        <v>705</v>
      </c>
      <c r="U85" s="159"/>
      <c r="V85" s="159"/>
      <c r="W85" s="177"/>
      <c r="X85" s="177"/>
      <c r="Y85" s="177"/>
      <c r="Z85" s="177"/>
      <c r="AA85" s="177"/>
      <c r="AB85" s="177"/>
    </row>
    <row r="86" spans="1:28" ht="392.25" x14ac:dyDescent="0.25">
      <c r="A86" s="149">
        <v>76</v>
      </c>
      <c r="B86" s="127" t="s">
        <v>655</v>
      </c>
      <c r="C86" s="127" t="s">
        <v>697</v>
      </c>
      <c r="D86" s="165" t="s">
        <v>838</v>
      </c>
      <c r="E86" s="199" t="s">
        <v>484</v>
      </c>
      <c r="F86" s="161" t="s">
        <v>834</v>
      </c>
      <c r="G86" s="161" t="s">
        <v>673</v>
      </c>
      <c r="H86" s="223">
        <v>4</v>
      </c>
      <c r="I86" s="223">
        <v>5</v>
      </c>
      <c r="J86" s="223">
        <v>20</v>
      </c>
      <c r="K86" s="223" t="s">
        <v>1</v>
      </c>
      <c r="L86" s="223" t="s">
        <v>2</v>
      </c>
      <c r="M86" s="172" t="s">
        <v>1206</v>
      </c>
      <c r="N86" s="152" t="s">
        <v>0</v>
      </c>
      <c r="O86" s="161" t="s">
        <v>1155</v>
      </c>
      <c r="P86" s="161" t="s">
        <v>689</v>
      </c>
      <c r="Q86" s="152" t="s">
        <v>692</v>
      </c>
      <c r="R86" s="152" t="s">
        <v>651</v>
      </c>
      <c r="S86" s="159" t="s">
        <v>7</v>
      </c>
      <c r="T86" s="124" t="s">
        <v>975</v>
      </c>
      <c r="U86" s="159"/>
      <c r="V86" s="159"/>
      <c r="W86" s="177"/>
      <c r="X86" s="177"/>
      <c r="Y86" s="177"/>
      <c r="Z86" s="177"/>
      <c r="AA86" s="177"/>
      <c r="AB86" s="177"/>
    </row>
    <row r="87" spans="1:28" ht="315.75" customHeight="1" x14ac:dyDescent="0.25">
      <c r="A87" s="149">
        <v>77</v>
      </c>
      <c r="B87" s="127" t="s">
        <v>657</v>
      </c>
      <c r="C87" s="127" t="s">
        <v>699</v>
      </c>
      <c r="D87" s="165" t="s">
        <v>782</v>
      </c>
      <c r="E87" s="199" t="s">
        <v>484</v>
      </c>
      <c r="F87" s="161" t="s">
        <v>754</v>
      </c>
      <c r="G87" s="161" t="s">
        <v>756</v>
      </c>
      <c r="H87" s="260">
        <v>2</v>
      </c>
      <c r="I87" s="260">
        <v>5</v>
      </c>
      <c r="J87" s="223">
        <v>10</v>
      </c>
      <c r="K87" s="260" t="s">
        <v>4</v>
      </c>
      <c r="L87" s="260" t="s">
        <v>2</v>
      </c>
      <c r="M87" s="257" t="s">
        <v>1206</v>
      </c>
      <c r="N87" s="152" t="s">
        <v>0</v>
      </c>
      <c r="O87" s="246" t="s">
        <v>895</v>
      </c>
      <c r="P87" s="246" t="s">
        <v>755</v>
      </c>
      <c r="Q87" s="300" t="s">
        <v>894</v>
      </c>
      <c r="R87" s="284" t="s">
        <v>651</v>
      </c>
      <c r="S87" s="285" t="s">
        <v>7</v>
      </c>
      <c r="T87" s="252" t="s">
        <v>706</v>
      </c>
      <c r="U87" s="159"/>
      <c r="V87" s="159"/>
      <c r="W87" s="177"/>
      <c r="X87" s="177"/>
      <c r="Y87" s="177"/>
      <c r="Z87" s="177"/>
      <c r="AA87" s="177"/>
      <c r="AB87" s="177"/>
    </row>
    <row r="88" spans="1:28" ht="198" x14ac:dyDescent="0.25">
      <c r="A88" s="149">
        <v>78</v>
      </c>
      <c r="B88" s="127" t="s">
        <v>657</v>
      </c>
      <c r="C88" s="127" t="s">
        <v>700</v>
      </c>
      <c r="D88" s="165" t="s">
        <v>1126</v>
      </c>
      <c r="E88" s="152" t="s">
        <v>489</v>
      </c>
      <c r="F88" s="161" t="s">
        <v>1088</v>
      </c>
      <c r="G88" s="161" t="s">
        <v>758</v>
      </c>
      <c r="H88" s="260">
        <v>3</v>
      </c>
      <c r="I88" s="260">
        <v>5</v>
      </c>
      <c r="J88" s="223">
        <v>15</v>
      </c>
      <c r="K88" s="260" t="s">
        <v>3</v>
      </c>
      <c r="L88" s="260" t="s">
        <v>2</v>
      </c>
      <c r="M88" s="257" t="s">
        <v>1206</v>
      </c>
      <c r="N88" s="152" t="s">
        <v>21</v>
      </c>
      <c r="O88" s="246" t="s">
        <v>1089</v>
      </c>
      <c r="P88" s="246" t="s">
        <v>1154</v>
      </c>
      <c r="Q88" s="284" t="s">
        <v>896</v>
      </c>
      <c r="R88" s="284" t="s">
        <v>651</v>
      </c>
      <c r="S88" s="285" t="s">
        <v>7</v>
      </c>
      <c r="T88" s="280" t="s">
        <v>1090</v>
      </c>
      <c r="U88" s="159"/>
      <c r="V88" s="159"/>
      <c r="W88" s="177"/>
      <c r="X88" s="177"/>
      <c r="Y88" s="177"/>
      <c r="Z88" s="177"/>
      <c r="AA88" s="177"/>
      <c r="AB88" s="177"/>
    </row>
    <row r="89" spans="1:28" ht="268.5" customHeight="1" x14ac:dyDescent="0.25">
      <c r="A89" s="149">
        <v>79</v>
      </c>
      <c r="B89" s="127" t="s">
        <v>657</v>
      </c>
      <c r="C89" s="127" t="s">
        <v>700</v>
      </c>
      <c r="D89" s="165" t="s">
        <v>658</v>
      </c>
      <c r="E89" s="152" t="s">
        <v>489</v>
      </c>
      <c r="F89" s="161" t="s">
        <v>757</v>
      </c>
      <c r="G89" s="161" t="s">
        <v>835</v>
      </c>
      <c r="H89" s="260">
        <v>3</v>
      </c>
      <c r="I89" s="260">
        <v>4</v>
      </c>
      <c r="J89" s="223">
        <v>12</v>
      </c>
      <c r="K89" s="260" t="s">
        <v>3</v>
      </c>
      <c r="L89" s="260" t="s">
        <v>5</v>
      </c>
      <c r="M89" s="257" t="s">
        <v>1206</v>
      </c>
      <c r="N89" s="152" t="s">
        <v>21</v>
      </c>
      <c r="O89" s="246" t="s">
        <v>1187</v>
      </c>
      <c r="P89" s="246" t="s">
        <v>1188</v>
      </c>
      <c r="Q89" s="284" t="s">
        <v>897</v>
      </c>
      <c r="R89" s="284" t="s">
        <v>1091</v>
      </c>
      <c r="S89" s="285" t="s">
        <v>7</v>
      </c>
      <c r="T89" s="280" t="s">
        <v>1158</v>
      </c>
      <c r="U89" s="159"/>
      <c r="V89" s="159"/>
      <c r="W89" s="177"/>
      <c r="X89" s="177"/>
      <c r="Y89" s="177"/>
      <c r="Z89" s="177"/>
      <c r="AA89" s="177"/>
      <c r="AB89" s="177"/>
    </row>
    <row r="90" spans="1:28" ht="252" customHeight="1" x14ac:dyDescent="0.25">
      <c r="A90" s="149">
        <v>80</v>
      </c>
      <c r="B90" s="127" t="s">
        <v>657</v>
      </c>
      <c r="C90" s="127" t="s">
        <v>700</v>
      </c>
      <c r="D90" s="165" t="s">
        <v>1093</v>
      </c>
      <c r="E90" s="199" t="s">
        <v>484</v>
      </c>
      <c r="F90" s="161" t="s">
        <v>1094</v>
      </c>
      <c r="G90" s="161" t="s">
        <v>1092</v>
      </c>
      <c r="H90" s="260">
        <v>2</v>
      </c>
      <c r="I90" s="260">
        <v>5</v>
      </c>
      <c r="J90" s="223">
        <v>10</v>
      </c>
      <c r="K90" s="260" t="s">
        <v>4</v>
      </c>
      <c r="L90" s="260" t="s">
        <v>2</v>
      </c>
      <c r="M90" s="257" t="s">
        <v>1206</v>
      </c>
      <c r="N90" s="152" t="s">
        <v>21</v>
      </c>
      <c r="O90" s="246" t="s">
        <v>1095</v>
      </c>
      <c r="P90" s="246" t="s">
        <v>1096</v>
      </c>
      <c r="Q90" s="284" t="s">
        <v>898</v>
      </c>
      <c r="R90" s="284" t="s">
        <v>651</v>
      </c>
      <c r="S90" s="285" t="s">
        <v>7</v>
      </c>
      <c r="T90" s="281" t="s">
        <v>1097</v>
      </c>
      <c r="U90" s="159"/>
      <c r="V90" s="159"/>
      <c r="W90" s="177"/>
      <c r="X90" s="177"/>
      <c r="Y90" s="177"/>
      <c r="Z90" s="177"/>
      <c r="AA90" s="177"/>
      <c r="AB90" s="177"/>
    </row>
    <row r="91" spans="1:28" ht="216.75" x14ac:dyDescent="0.25">
      <c r="A91" s="149">
        <v>81</v>
      </c>
      <c r="B91" s="127" t="s">
        <v>656</v>
      </c>
      <c r="C91" s="127" t="s">
        <v>1166</v>
      </c>
      <c r="D91" s="165" t="s">
        <v>659</v>
      </c>
      <c r="E91" s="152" t="s">
        <v>67</v>
      </c>
      <c r="F91" s="161" t="s">
        <v>668</v>
      </c>
      <c r="G91" s="161" t="s">
        <v>760</v>
      </c>
      <c r="H91" s="260">
        <v>2</v>
      </c>
      <c r="I91" s="260">
        <v>5</v>
      </c>
      <c r="J91" s="223">
        <v>10</v>
      </c>
      <c r="K91" s="260" t="s">
        <v>4</v>
      </c>
      <c r="L91" s="260" t="s">
        <v>2</v>
      </c>
      <c r="M91" s="257" t="s">
        <v>1206</v>
      </c>
      <c r="N91" s="152" t="s">
        <v>0</v>
      </c>
      <c r="O91" s="246" t="s">
        <v>899</v>
      </c>
      <c r="P91" s="246" t="s">
        <v>677</v>
      </c>
      <c r="Q91" s="284" t="s">
        <v>682</v>
      </c>
      <c r="R91" s="284" t="s">
        <v>651</v>
      </c>
      <c r="S91" s="285" t="s">
        <v>7</v>
      </c>
      <c r="T91" s="254" t="s">
        <v>710</v>
      </c>
      <c r="U91" s="159"/>
      <c r="V91" s="159"/>
      <c r="W91" s="177"/>
      <c r="X91" s="177"/>
      <c r="Y91" s="177"/>
      <c r="Z91" s="177"/>
      <c r="AA91" s="177"/>
      <c r="AB91" s="177"/>
    </row>
    <row r="92" spans="1:28" ht="365.25" x14ac:dyDescent="0.25">
      <c r="A92" s="149">
        <v>82</v>
      </c>
      <c r="B92" s="127" t="s">
        <v>656</v>
      </c>
      <c r="C92" s="127" t="s">
        <v>1166</v>
      </c>
      <c r="D92" s="165" t="s">
        <v>783</v>
      </c>
      <c r="E92" s="199" t="s">
        <v>484</v>
      </c>
      <c r="F92" s="161" t="s">
        <v>669</v>
      </c>
      <c r="G92" s="161" t="s">
        <v>674</v>
      </c>
      <c r="H92" s="260">
        <v>2</v>
      </c>
      <c r="I92" s="260">
        <v>5</v>
      </c>
      <c r="J92" s="223">
        <v>10</v>
      </c>
      <c r="K92" s="260" t="s">
        <v>4</v>
      </c>
      <c r="L92" s="260" t="s">
        <v>2</v>
      </c>
      <c r="M92" s="257" t="s">
        <v>1206</v>
      </c>
      <c r="N92" s="152" t="s">
        <v>21</v>
      </c>
      <c r="O92" s="246" t="s">
        <v>902</v>
      </c>
      <c r="P92" s="246" t="s">
        <v>901</v>
      </c>
      <c r="Q92" s="284" t="s">
        <v>900</v>
      </c>
      <c r="R92" s="284" t="s">
        <v>651</v>
      </c>
      <c r="S92" s="285" t="s">
        <v>7</v>
      </c>
      <c r="T92" s="254" t="s">
        <v>957</v>
      </c>
      <c r="U92" s="159"/>
      <c r="V92" s="159"/>
      <c r="W92" s="177"/>
      <c r="X92" s="177"/>
      <c r="Y92" s="177"/>
      <c r="Z92" s="177"/>
      <c r="AA92" s="177"/>
      <c r="AB92" s="177"/>
    </row>
    <row r="93" spans="1:28" ht="269.25" x14ac:dyDescent="0.25">
      <c r="A93" s="149">
        <v>83</v>
      </c>
      <c r="B93" s="127" t="s">
        <v>656</v>
      </c>
      <c r="C93" s="127" t="s">
        <v>1166</v>
      </c>
      <c r="D93" s="165" t="s">
        <v>784</v>
      </c>
      <c r="E93" s="152" t="s">
        <v>485</v>
      </c>
      <c r="F93" s="161" t="s">
        <v>1200</v>
      </c>
      <c r="G93" s="161" t="s">
        <v>836</v>
      </c>
      <c r="H93" s="260">
        <v>3</v>
      </c>
      <c r="I93" s="260">
        <v>4</v>
      </c>
      <c r="J93" s="223">
        <v>12</v>
      </c>
      <c r="K93" s="260" t="s">
        <v>3</v>
      </c>
      <c r="L93" s="260" t="s">
        <v>5</v>
      </c>
      <c r="M93" s="257" t="s">
        <v>1206</v>
      </c>
      <c r="N93" s="152" t="s">
        <v>21</v>
      </c>
      <c r="O93" s="161" t="s">
        <v>905</v>
      </c>
      <c r="P93" s="161" t="s">
        <v>904</v>
      </c>
      <c r="Q93" s="152" t="s">
        <v>903</v>
      </c>
      <c r="R93" s="152" t="s">
        <v>651</v>
      </c>
      <c r="S93" s="159" t="s">
        <v>7</v>
      </c>
      <c r="T93" s="253" t="s">
        <v>713</v>
      </c>
      <c r="U93" s="159"/>
      <c r="V93" s="159"/>
      <c r="W93" s="177"/>
      <c r="X93" s="177"/>
      <c r="Y93" s="177"/>
      <c r="Z93" s="177"/>
      <c r="AA93" s="177"/>
      <c r="AB93" s="177"/>
    </row>
    <row r="94" spans="1:28" ht="228" customHeight="1" x14ac:dyDescent="0.25">
      <c r="A94" s="149">
        <v>84</v>
      </c>
      <c r="B94" s="127" t="s">
        <v>656</v>
      </c>
      <c r="C94" s="127" t="s">
        <v>717</v>
      </c>
      <c r="D94" s="165" t="s">
        <v>660</v>
      </c>
      <c r="E94" s="152" t="s">
        <v>485</v>
      </c>
      <c r="F94" s="161" t="s">
        <v>761</v>
      </c>
      <c r="G94" s="161" t="s">
        <v>675</v>
      </c>
      <c r="H94" s="260">
        <v>2</v>
      </c>
      <c r="I94" s="260">
        <v>5</v>
      </c>
      <c r="J94" s="223">
        <v>10</v>
      </c>
      <c r="K94" s="260" t="s">
        <v>4</v>
      </c>
      <c r="L94" s="260" t="s">
        <v>2</v>
      </c>
      <c r="M94" s="257" t="s">
        <v>1206</v>
      </c>
      <c r="N94" s="152" t="s">
        <v>21</v>
      </c>
      <c r="O94" s="161" t="s">
        <v>680</v>
      </c>
      <c r="P94" s="161" t="s">
        <v>678</v>
      </c>
      <c r="Q94" s="152" t="s">
        <v>906</v>
      </c>
      <c r="R94" s="152" t="s">
        <v>651</v>
      </c>
      <c r="S94" s="159" t="s">
        <v>7</v>
      </c>
      <c r="T94" s="253" t="s">
        <v>711</v>
      </c>
      <c r="U94" s="159"/>
      <c r="V94" s="159"/>
      <c r="W94" s="177"/>
      <c r="X94" s="177"/>
      <c r="Y94" s="177"/>
      <c r="Z94" s="177"/>
      <c r="AA94" s="177"/>
      <c r="AB94" s="177"/>
    </row>
    <row r="95" spans="1:28" ht="253.5" customHeight="1" x14ac:dyDescent="0.25">
      <c r="A95" s="149">
        <v>85</v>
      </c>
      <c r="B95" s="127" t="s">
        <v>656</v>
      </c>
      <c r="C95" s="127" t="s">
        <v>718</v>
      </c>
      <c r="D95" s="165" t="s">
        <v>762</v>
      </c>
      <c r="E95" s="152" t="s">
        <v>485</v>
      </c>
      <c r="F95" s="161" t="s">
        <v>763</v>
      </c>
      <c r="G95" s="161" t="s">
        <v>676</v>
      </c>
      <c r="H95" s="260">
        <v>3</v>
      </c>
      <c r="I95" s="260">
        <v>4</v>
      </c>
      <c r="J95" s="223">
        <v>12</v>
      </c>
      <c r="K95" s="260" t="s">
        <v>3</v>
      </c>
      <c r="L95" s="260" t="s">
        <v>5</v>
      </c>
      <c r="M95" s="257" t="s">
        <v>1206</v>
      </c>
      <c r="N95" s="152" t="s">
        <v>21</v>
      </c>
      <c r="O95" s="161" t="s">
        <v>681</v>
      </c>
      <c r="P95" s="161" t="s">
        <v>679</v>
      </c>
      <c r="Q95" s="152" t="s">
        <v>907</v>
      </c>
      <c r="R95" s="152" t="s">
        <v>651</v>
      </c>
      <c r="S95" s="159" t="s">
        <v>7</v>
      </c>
      <c r="T95" s="253" t="s">
        <v>712</v>
      </c>
      <c r="U95" s="159"/>
      <c r="V95" s="159"/>
      <c r="W95" s="177"/>
      <c r="X95" s="177"/>
      <c r="Y95" s="177"/>
      <c r="Z95" s="177"/>
      <c r="AA95" s="177"/>
      <c r="AB95" s="177"/>
    </row>
    <row r="96" spans="1:28" ht="277.5" customHeight="1" x14ac:dyDescent="0.25">
      <c r="A96" s="149">
        <v>86</v>
      </c>
      <c r="B96" s="127" t="s">
        <v>729</v>
      </c>
      <c r="C96" s="127" t="s">
        <v>728</v>
      </c>
      <c r="D96" s="165" t="s">
        <v>733</v>
      </c>
      <c r="E96" s="152" t="s">
        <v>68</v>
      </c>
      <c r="F96" s="161" t="s">
        <v>837</v>
      </c>
      <c r="G96" s="161" t="s">
        <v>734</v>
      </c>
      <c r="H96" s="260">
        <v>2</v>
      </c>
      <c r="I96" s="260">
        <v>5</v>
      </c>
      <c r="J96" s="223">
        <v>10</v>
      </c>
      <c r="K96" s="260" t="s">
        <v>4</v>
      </c>
      <c r="L96" s="260" t="s">
        <v>2</v>
      </c>
      <c r="M96" s="257" t="s">
        <v>1206</v>
      </c>
      <c r="N96" s="152" t="s">
        <v>456</v>
      </c>
      <c r="O96" s="161" t="s">
        <v>1224</v>
      </c>
      <c r="P96" s="161" t="s">
        <v>914</v>
      </c>
      <c r="Q96" s="161" t="s">
        <v>1112</v>
      </c>
      <c r="R96" s="161" t="s">
        <v>651</v>
      </c>
      <c r="S96" s="159" t="s">
        <v>7</v>
      </c>
      <c r="T96" s="253" t="s">
        <v>956</v>
      </c>
      <c r="U96" s="159"/>
      <c r="V96" s="159"/>
      <c r="W96" s="177"/>
      <c r="X96" s="177"/>
      <c r="Y96" s="177"/>
      <c r="Z96" s="177"/>
      <c r="AA96" s="177"/>
      <c r="AB96" s="177"/>
    </row>
    <row r="97" spans="1:28" ht="243.75" x14ac:dyDescent="0.25">
      <c r="A97" s="149">
        <v>87</v>
      </c>
      <c r="B97" s="258" t="s">
        <v>977</v>
      </c>
      <c r="C97" s="127" t="s">
        <v>991</v>
      </c>
      <c r="D97" s="165" t="s">
        <v>976</v>
      </c>
      <c r="E97" s="152" t="s">
        <v>489</v>
      </c>
      <c r="F97" s="161" t="s">
        <v>1099</v>
      </c>
      <c r="G97" s="161" t="s">
        <v>1171</v>
      </c>
      <c r="H97" s="260">
        <v>3</v>
      </c>
      <c r="I97" s="260">
        <v>4</v>
      </c>
      <c r="J97" s="223">
        <v>12</v>
      </c>
      <c r="K97" s="260" t="s">
        <v>3</v>
      </c>
      <c r="L97" s="260" t="s">
        <v>5</v>
      </c>
      <c r="M97" s="257" t="s">
        <v>1206</v>
      </c>
      <c r="N97" s="259" t="s">
        <v>456</v>
      </c>
      <c r="O97" s="256" t="s">
        <v>989</v>
      </c>
      <c r="P97" s="256" t="s">
        <v>984</v>
      </c>
      <c r="Q97" s="256" t="s">
        <v>1111</v>
      </c>
      <c r="R97" s="256" t="s">
        <v>464</v>
      </c>
      <c r="S97" s="261" t="s">
        <v>7</v>
      </c>
      <c r="T97" s="275" t="s">
        <v>992</v>
      </c>
      <c r="U97" s="261"/>
      <c r="V97" s="261"/>
      <c r="W97" s="262"/>
      <c r="X97" s="262"/>
      <c r="Y97" s="262"/>
      <c r="Z97" s="262"/>
      <c r="AA97" s="262"/>
      <c r="AB97" s="262"/>
    </row>
    <row r="98" spans="1:28" ht="243.75" x14ac:dyDescent="0.25">
      <c r="A98" s="149">
        <v>88</v>
      </c>
      <c r="B98" s="258" t="s">
        <v>977</v>
      </c>
      <c r="C98" s="127" t="s">
        <v>985</v>
      </c>
      <c r="D98" s="165" t="s">
        <v>1189</v>
      </c>
      <c r="E98" s="152" t="s">
        <v>71</v>
      </c>
      <c r="F98" s="161" t="s">
        <v>1172</v>
      </c>
      <c r="G98" s="161" t="s">
        <v>979</v>
      </c>
      <c r="H98" s="260">
        <v>5</v>
      </c>
      <c r="I98" s="260">
        <v>5</v>
      </c>
      <c r="J98" s="223">
        <v>25</v>
      </c>
      <c r="K98" s="260" t="s">
        <v>11</v>
      </c>
      <c r="L98" s="260" t="s">
        <v>2</v>
      </c>
      <c r="M98" s="257" t="s">
        <v>1206</v>
      </c>
      <c r="N98" s="259" t="s">
        <v>456</v>
      </c>
      <c r="O98" s="256" t="s">
        <v>1105</v>
      </c>
      <c r="P98" s="256" t="s">
        <v>986</v>
      </c>
      <c r="Q98" s="256" t="s">
        <v>1110</v>
      </c>
      <c r="R98" s="256" t="s">
        <v>543</v>
      </c>
      <c r="S98" s="261" t="s">
        <v>6</v>
      </c>
      <c r="T98" s="275" t="s">
        <v>993</v>
      </c>
      <c r="U98" s="261"/>
      <c r="V98" s="261"/>
      <c r="W98" s="262"/>
      <c r="X98" s="262"/>
      <c r="Y98" s="262"/>
      <c r="Z98" s="262"/>
      <c r="AA98" s="262"/>
      <c r="AB98" s="262"/>
    </row>
    <row r="99" spans="1:28" ht="210" customHeight="1" x14ac:dyDescent="0.25">
      <c r="A99" s="149">
        <v>89</v>
      </c>
      <c r="B99" s="258" t="s">
        <v>977</v>
      </c>
      <c r="C99" s="127" t="s">
        <v>985</v>
      </c>
      <c r="D99" s="165" t="s">
        <v>1101</v>
      </c>
      <c r="E99" s="152" t="s">
        <v>71</v>
      </c>
      <c r="F99" s="161" t="s">
        <v>1102</v>
      </c>
      <c r="G99" s="161" t="s">
        <v>982</v>
      </c>
      <c r="H99" s="260">
        <v>1</v>
      </c>
      <c r="I99" s="260">
        <v>4</v>
      </c>
      <c r="J99" s="223">
        <v>4</v>
      </c>
      <c r="K99" s="260" t="s">
        <v>983</v>
      </c>
      <c r="L99" s="260" t="s">
        <v>5</v>
      </c>
      <c r="M99" s="257" t="s">
        <v>722</v>
      </c>
      <c r="N99" s="259" t="s">
        <v>456</v>
      </c>
      <c r="O99" s="256" t="s">
        <v>1106</v>
      </c>
      <c r="P99" s="256" t="s">
        <v>990</v>
      </c>
      <c r="Q99" s="256" t="s">
        <v>1110</v>
      </c>
      <c r="R99" s="256" t="s">
        <v>464</v>
      </c>
      <c r="S99" s="261" t="s">
        <v>7</v>
      </c>
      <c r="T99" s="275" t="s">
        <v>994</v>
      </c>
      <c r="U99" s="261"/>
      <c r="V99" s="261"/>
      <c r="W99" s="262"/>
      <c r="X99" s="262"/>
      <c r="Y99" s="262"/>
      <c r="Z99" s="262"/>
      <c r="AA99" s="262"/>
      <c r="AB99" s="262"/>
    </row>
    <row r="100" spans="1:28" ht="169.5" x14ac:dyDescent="0.25">
      <c r="A100" s="149">
        <v>90</v>
      </c>
      <c r="B100" s="258" t="s">
        <v>977</v>
      </c>
      <c r="C100" s="127" t="s">
        <v>985</v>
      </c>
      <c r="D100" s="165" t="s">
        <v>1127</v>
      </c>
      <c r="E100" s="152" t="s">
        <v>71</v>
      </c>
      <c r="F100" s="161" t="s">
        <v>1103</v>
      </c>
      <c r="G100" s="161" t="s">
        <v>980</v>
      </c>
      <c r="H100" s="260">
        <v>5</v>
      </c>
      <c r="I100" s="260">
        <v>5</v>
      </c>
      <c r="J100" s="223">
        <v>25</v>
      </c>
      <c r="K100" s="260" t="s">
        <v>11</v>
      </c>
      <c r="L100" s="260" t="s">
        <v>2</v>
      </c>
      <c r="M100" s="257" t="s">
        <v>1206</v>
      </c>
      <c r="N100" s="259" t="s">
        <v>456</v>
      </c>
      <c r="O100" s="256" t="s">
        <v>1107</v>
      </c>
      <c r="P100" s="256" t="s">
        <v>987</v>
      </c>
      <c r="Q100" s="256" t="s">
        <v>1110</v>
      </c>
      <c r="R100" s="256" t="s">
        <v>537</v>
      </c>
      <c r="S100" s="261" t="s">
        <v>7</v>
      </c>
      <c r="T100" s="275" t="s">
        <v>995</v>
      </c>
      <c r="U100" s="261"/>
      <c r="V100" s="261"/>
      <c r="W100" s="262"/>
      <c r="X100" s="262"/>
      <c r="Y100" s="262"/>
      <c r="Z100" s="262"/>
      <c r="AA100" s="262"/>
      <c r="AB100" s="262"/>
    </row>
    <row r="101" spans="1:28" ht="225" x14ac:dyDescent="0.25">
      <c r="A101" s="149">
        <v>91</v>
      </c>
      <c r="B101" s="258" t="s">
        <v>977</v>
      </c>
      <c r="C101" s="127" t="s">
        <v>985</v>
      </c>
      <c r="D101" s="165" t="s">
        <v>1100</v>
      </c>
      <c r="E101" s="152" t="s">
        <v>71</v>
      </c>
      <c r="F101" s="161" t="s">
        <v>978</v>
      </c>
      <c r="G101" s="161" t="s">
        <v>981</v>
      </c>
      <c r="H101" s="260">
        <v>5</v>
      </c>
      <c r="I101" s="260">
        <v>5</v>
      </c>
      <c r="J101" s="223">
        <v>25</v>
      </c>
      <c r="K101" s="260" t="s">
        <v>11</v>
      </c>
      <c r="L101" s="260" t="s">
        <v>2</v>
      </c>
      <c r="M101" s="257" t="s">
        <v>1206</v>
      </c>
      <c r="N101" s="259" t="s">
        <v>456</v>
      </c>
      <c r="O101" s="256" t="s">
        <v>1108</v>
      </c>
      <c r="P101" s="256" t="s">
        <v>1084</v>
      </c>
      <c r="Q101" s="256" t="s">
        <v>1109</v>
      </c>
      <c r="R101" s="256" t="s">
        <v>543</v>
      </c>
      <c r="S101" s="261" t="s">
        <v>7</v>
      </c>
      <c r="T101" s="275" t="s">
        <v>996</v>
      </c>
      <c r="U101" s="261"/>
      <c r="V101" s="261"/>
      <c r="W101" s="262"/>
      <c r="X101" s="262"/>
      <c r="Y101" s="262"/>
      <c r="Z101" s="262"/>
      <c r="AA101" s="262"/>
      <c r="AB101" s="262"/>
    </row>
    <row r="102" spans="1:28" ht="326.25" customHeight="1" x14ac:dyDescent="0.25">
      <c r="A102" s="149">
        <v>92</v>
      </c>
      <c r="B102" s="258" t="s">
        <v>977</v>
      </c>
      <c r="C102" s="127" t="s">
        <v>988</v>
      </c>
      <c r="D102" s="165" t="s">
        <v>1170</v>
      </c>
      <c r="E102" s="152" t="s">
        <v>489</v>
      </c>
      <c r="F102" s="161" t="s">
        <v>1104</v>
      </c>
      <c r="G102" s="161" t="s">
        <v>1173</v>
      </c>
      <c r="H102" s="260">
        <v>3</v>
      </c>
      <c r="I102" s="260">
        <v>4</v>
      </c>
      <c r="J102" s="223">
        <v>12</v>
      </c>
      <c r="K102" s="260" t="s">
        <v>3</v>
      </c>
      <c r="L102" s="260" t="s">
        <v>5</v>
      </c>
      <c r="M102" s="257" t="s">
        <v>1206</v>
      </c>
      <c r="N102" s="259" t="s">
        <v>456</v>
      </c>
      <c r="O102" s="256" t="s">
        <v>1175</v>
      </c>
      <c r="P102" s="256" t="s">
        <v>1085</v>
      </c>
      <c r="Q102" s="256" t="s">
        <v>1174</v>
      </c>
      <c r="R102" s="256" t="s">
        <v>543</v>
      </c>
      <c r="S102" s="261" t="s">
        <v>7</v>
      </c>
      <c r="T102" s="286" t="s">
        <v>1180</v>
      </c>
      <c r="U102" s="261"/>
      <c r="V102" s="261"/>
      <c r="W102" s="262"/>
      <c r="X102" s="262"/>
      <c r="Y102" s="262"/>
      <c r="Z102" s="262"/>
      <c r="AA102" s="262"/>
      <c r="AB102" s="262"/>
    </row>
    <row r="103" spans="1:28" x14ac:dyDescent="0.25">
      <c r="A103" s="149"/>
      <c r="B103" s="127"/>
      <c r="C103" s="127"/>
      <c r="D103" s="165"/>
      <c r="E103" s="152"/>
      <c r="F103" s="161"/>
      <c r="G103" s="161"/>
      <c r="H103" s="223"/>
      <c r="I103" s="223"/>
      <c r="J103" s="223"/>
      <c r="K103" s="223"/>
      <c r="L103" s="223"/>
      <c r="M103" s="242"/>
      <c r="N103" s="152"/>
      <c r="O103" s="161"/>
      <c r="P103" s="173"/>
      <c r="Q103" s="152"/>
      <c r="R103" s="152"/>
      <c r="S103" s="159"/>
      <c r="T103" s="174"/>
      <c r="U103" s="177"/>
      <c r="V103" s="177"/>
      <c r="W103" s="177"/>
      <c r="X103" s="177"/>
      <c r="Y103" s="177"/>
      <c r="Z103" s="177"/>
      <c r="AA103" s="177"/>
      <c r="AB103" s="177"/>
    </row>
    <row r="104" spans="1:28" x14ac:dyDescent="0.25">
      <c r="A104" s="131"/>
      <c r="B104" s="131"/>
      <c r="C104" s="180"/>
      <c r="D104" s="131"/>
      <c r="E104" s="131"/>
      <c r="F104" s="181"/>
      <c r="G104" s="181"/>
      <c r="H104" s="181"/>
      <c r="I104" s="181"/>
      <c r="J104" s="181"/>
      <c r="K104" s="181"/>
      <c r="L104" s="181"/>
      <c r="M104" s="181"/>
      <c r="N104" s="181"/>
      <c r="O104" s="181"/>
      <c r="P104" s="181"/>
      <c r="Q104" s="181"/>
      <c r="R104" s="181"/>
      <c r="S104" s="181"/>
      <c r="T104" s="181"/>
    </row>
    <row r="105" spans="1:28" x14ac:dyDescent="0.25">
      <c r="A105" s="131"/>
      <c r="B105" s="131"/>
      <c r="C105" s="180"/>
      <c r="D105" s="131"/>
      <c r="E105" s="131"/>
      <c r="F105" s="181"/>
      <c r="G105" s="181"/>
      <c r="H105" s="181"/>
      <c r="I105" s="181"/>
      <c r="J105" s="181"/>
      <c r="K105" s="181"/>
      <c r="L105" s="181"/>
      <c r="M105" s="181"/>
      <c r="N105" s="181"/>
      <c r="O105" s="181"/>
      <c r="P105" s="181"/>
      <c r="Q105" s="181"/>
      <c r="R105" s="181"/>
      <c r="S105" s="181"/>
      <c r="T105" s="181"/>
    </row>
    <row r="106" spans="1:28" x14ac:dyDescent="0.25">
      <c r="A106" s="131"/>
      <c r="B106" s="131"/>
      <c r="C106" s="180"/>
      <c r="D106" s="131"/>
      <c r="E106" s="131"/>
      <c r="F106" s="181"/>
      <c r="G106" s="181"/>
      <c r="H106" s="181"/>
      <c r="I106" s="181"/>
      <c r="J106" s="181"/>
      <c r="K106" s="181"/>
      <c r="L106" s="181"/>
      <c r="M106" s="181"/>
      <c r="N106" s="181"/>
      <c r="O106" s="181"/>
      <c r="P106" s="181"/>
      <c r="Q106" s="181"/>
      <c r="R106" s="181"/>
      <c r="S106" s="181"/>
      <c r="T106" s="181"/>
    </row>
    <row r="107" spans="1:28" x14ac:dyDescent="0.25">
      <c r="A107" s="131"/>
      <c r="B107" s="131"/>
      <c r="C107" s="180"/>
      <c r="D107" s="131"/>
      <c r="E107" s="131"/>
      <c r="F107" s="181"/>
      <c r="G107" s="181"/>
      <c r="H107" s="181"/>
      <c r="I107" s="181"/>
      <c r="J107" s="181"/>
      <c r="K107" s="181"/>
      <c r="L107" s="181"/>
      <c r="M107" s="181"/>
      <c r="N107" s="181"/>
      <c r="O107" s="181"/>
      <c r="P107" s="181"/>
      <c r="Q107" s="181"/>
      <c r="R107" s="181"/>
      <c r="S107" s="181"/>
      <c r="T107" s="181"/>
    </row>
    <row r="108" spans="1:28" x14ac:dyDescent="0.3">
      <c r="A108" s="367"/>
      <c r="B108" s="368"/>
      <c r="C108" s="369"/>
      <c r="D108" s="361" t="s">
        <v>471</v>
      </c>
      <c r="E108" s="363"/>
      <c r="F108" s="181"/>
      <c r="G108" s="181"/>
      <c r="H108" s="181"/>
      <c r="I108" s="181"/>
      <c r="J108" s="181"/>
      <c r="K108" s="181"/>
      <c r="L108" s="181"/>
      <c r="M108" s="181"/>
      <c r="N108" s="181"/>
      <c r="O108" s="181"/>
      <c r="P108" s="181"/>
      <c r="Q108" s="181"/>
      <c r="R108" s="181"/>
      <c r="S108" s="181"/>
      <c r="T108" s="181"/>
    </row>
    <row r="109" spans="1:28" x14ac:dyDescent="0.25">
      <c r="A109" s="361" t="s">
        <v>472</v>
      </c>
      <c r="B109" s="362"/>
      <c r="C109" s="363"/>
      <c r="D109" s="361" t="s">
        <v>1179</v>
      </c>
      <c r="E109" s="363"/>
      <c r="F109" s="181"/>
      <c r="G109" s="181"/>
      <c r="H109" s="181"/>
      <c r="I109" s="181"/>
      <c r="J109" s="181"/>
      <c r="K109" s="181"/>
      <c r="L109" s="181"/>
      <c r="M109" s="181"/>
      <c r="N109" s="181"/>
      <c r="O109" s="181"/>
      <c r="P109" s="181"/>
      <c r="Q109" s="181"/>
      <c r="R109" s="181"/>
      <c r="S109" s="181"/>
      <c r="T109" s="181"/>
    </row>
    <row r="110" spans="1:28" ht="71.25" customHeight="1" x14ac:dyDescent="0.25">
      <c r="A110" s="361" t="s">
        <v>1178</v>
      </c>
      <c r="B110" s="362"/>
      <c r="C110" s="363"/>
      <c r="D110" s="361" t="s">
        <v>1176</v>
      </c>
      <c r="E110" s="363"/>
      <c r="F110" s="181"/>
      <c r="G110" s="181"/>
      <c r="H110" s="181"/>
      <c r="I110" s="181"/>
      <c r="J110" s="181"/>
      <c r="K110" s="181"/>
      <c r="L110" s="181"/>
      <c r="M110" s="181"/>
      <c r="N110" s="181"/>
      <c r="O110" s="181"/>
      <c r="P110" s="181"/>
      <c r="Q110" s="181"/>
      <c r="R110" s="181"/>
      <c r="S110" s="181"/>
      <c r="T110" s="181"/>
    </row>
    <row r="111" spans="1:28" ht="48.75" customHeight="1" x14ac:dyDescent="0.25">
      <c r="A111" s="361" t="s">
        <v>474</v>
      </c>
      <c r="B111" s="362"/>
      <c r="C111" s="363"/>
      <c r="D111" s="361" t="s">
        <v>1177</v>
      </c>
      <c r="E111" s="363"/>
      <c r="F111" s="181"/>
      <c r="G111" s="181"/>
      <c r="H111" s="181"/>
      <c r="I111" s="181"/>
      <c r="J111" s="181"/>
      <c r="K111" s="181"/>
      <c r="L111" s="181"/>
      <c r="M111" s="181"/>
      <c r="N111" s="181"/>
      <c r="O111" s="181"/>
      <c r="P111" s="181"/>
      <c r="Q111" s="181"/>
      <c r="R111" s="181"/>
      <c r="S111" s="181"/>
      <c r="T111" s="181"/>
    </row>
    <row r="112" spans="1:28" x14ac:dyDescent="0.25">
      <c r="A112" s="131"/>
      <c r="B112" s="131"/>
      <c r="C112" s="180"/>
      <c r="D112" s="131"/>
      <c r="E112" s="131"/>
      <c r="F112" s="181"/>
      <c r="G112" s="181"/>
      <c r="H112" s="181"/>
      <c r="I112" s="181"/>
      <c r="J112" s="181"/>
      <c r="K112" s="181"/>
      <c r="L112" s="181"/>
      <c r="M112" s="181"/>
      <c r="N112" s="181"/>
      <c r="O112" s="181"/>
      <c r="P112" s="181"/>
      <c r="Q112" s="181"/>
      <c r="R112" s="181"/>
      <c r="S112" s="181"/>
      <c r="T112" s="181"/>
    </row>
    <row r="113" spans="1:20" x14ac:dyDescent="0.25">
      <c r="A113" s="131"/>
      <c r="B113" s="131"/>
      <c r="C113" s="180"/>
      <c r="D113" s="131"/>
      <c r="E113" s="131"/>
      <c r="F113" s="181"/>
      <c r="G113" s="181"/>
      <c r="H113" s="181"/>
      <c r="I113" s="181"/>
      <c r="J113" s="181"/>
      <c r="K113" s="181"/>
      <c r="L113" s="181"/>
      <c r="M113" s="181"/>
      <c r="N113" s="181"/>
      <c r="O113" s="181"/>
      <c r="P113" s="181"/>
      <c r="Q113" s="181"/>
      <c r="R113" s="181"/>
      <c r="S113" s="181"/>
      <c r="T113" s="181"/>
    </row>
    <row r="114" spans="1:20" x14ac:dyDescent="0.25">
      <c r="A114" s="131"/>
      <c r="B114" s="131"/>
      <c r="C114" s="180"/>
      <c r="D114" s="131"/>
      <c r="E114" s="131"/>
      <c r="F114" s="181"/>
      <c r="G114" s="181"/>
      <c r="H114" s="181"/>
      <c r="I114" s="181"/>
      <c r="J114" s="181"/>
      <c r="K114" s="181"/>
      <c r="L114" s="181"/>
      <c r="M114" s="181"/>
      <c r="N114" s="181"/>
      <c r="O114" s="181"/>
      <c r="P114" s="181"/>
      <c r="Q114" s="181"/>
      <c r="R114" s="181"/>
      <c r="S114" s="181"/>
      <c r="T114" s="181"/>
    </row>
    <row r="115" spans="1:20" x14ac:dyDescent="0.25">
      <c r="A115" s="131"/>
      <c r="B115" s="131"/>
      <c r="C115" s="180"/>
      <c r="D115" s="131"/>
      <c r="E115" s="131"/>
      <c r="F115" s="181"/>
      <c r="G115" s="181"/>
      <c r="H115" s="181"/>
      <c r="I115" s="181"/>
      <c r="J115" s="181"/>
      <c r="K115" s="181"/>
      <c r="L115" s="181"/>
      <c r="M115" s="181"/>
      <c r="N115" s="181"/>
      <c r="O115" s="181"/>
      <c r="P115" s="181"/>
      <c r="Q115" s="181"/>
      <c r="R115" s="181"/>
      <c r="S115" s="181"/>
      <c r="T115" s="181"/>
    </row>
    <row r="116" spans="1:20" x14ac:dyDescent="0.25">
      <c r="A116" s="131"/>
      <c r="B116" s="131"/>
      <c r="C116" s="180"/>
      <c r="D116" s="131"/>
      <c r="E116" s="131"/>
      <c r="F116" s="181"/>
      <c r="G116" s="181"/>
      <c r="H116" s="181"/>
      <c r="I116" s="181"/>
      <c r="J116" s="181"/>
      <c r="K116" s="181"/>
      <c r="L116" s="181"/>
      <c r="M116" s="181"/>
      <c r="N116" s="181"/>
      <c r="O116" s="181"/>
      <c r="P116" s="181"/>
      <c r="Q116" s="181"/>
      <c r="R116" s="181"/>
      <c r="S116" s="181"/>
      <c r="T116" s="181"/>
    </row>
    <row r="117" spans="1:20" x14ac:dyDescent="0.25">
      <c r="A117" s="131"/>
      <c r="B117" s="131"/>
      <c r="C117" s="180"/>
      <c r="D117" s="131"/>
      <c r="E117" s="131"/>
      <c r="F117" s="181"/>
      <c r="G117" s="181"/>
      <c r="H117" s="181"/>
      <c r="I117" s="181"/>
      <c r="J117" s="181"/>
      <c r="K117" s="181"/>
      <c r="L117" s="181"/>
      <c r="M117" s="181"/>
      <c r="N117" s="181"/>
      <c r="O117" s="181"/>
      <c r="P117" s="181"/>
      <c r="Q117" s="181"/>
      <c r="R117" s="181"/>
      <c r="S117" s="181"/>
      <c r="T117" s="181"/>
    </row>
    <row r="118" spans="1:20" x14ac:dyDescent="0.25">
      <c r="A118" s="131"/>
      <c r="B118" s="131"/>
      <c r="C118" s="180"/>
      <c r="D118" s="131"/>
      <c r="E118" s="131"/>
      <c r="F118" s="181"/>
      <c r="G118" s="181"/>
      <c r="H118" s="181"/>
      <c r="I118" s="181"/>
      <c r="J118" s="181"/>
      <c r="K118" s="181"/>
      <c r="L118" s="181"/>
      <c r="M118" s="181"/>
      <c r="N118" s="181"/>
      <c r="O118" s="181"/>
      <c r="P118" s="181"/>
      <c r="Q118" s="181"/>
      <c r="R118" s="181"/>
      <c r="S118" s="181"/>
      <c r="T118" s="181"/>
    </row>
    <row r="119" spans="1:20" x14ac:dyDescent="0.25">
      <c r="A119" s="131"/>
      <c r="B119" s="131"/>
      <c r="C119" s="180"/>
      <c r="D119" s="131"/>
      <c r="E119" s="131"/>
      <c r="F119" s="181"/>
      <c r="G119" s="181"/>
      <c r="H119" s="181"/>
      <c r="I119" s="181"/>
      <c r="J119" s="181"/>
      <c r="K119" s="181"/>
      <c r="L119" s="181"/>
      <c r="M119" s="181"/>
      <c r="N119" s="181"/>
      <c r="O119" s="181"/>
      <c r="P119" s="181"/>
      <c r="Q119" s="181"/>
      <c r="R119" s="181"/>
      <c r="S119" s="181"/>
      <c r="T119" s="181"/>
    </row>
    <row r="120" spans="1:20" x14ac:dyDescent="0.25">
      <c r="A120" s="131"/>
      <c r="B120" s="131"/>
      <c r="C120" s="180"/>
      <c r="D120" s="131"/>
      <c r="E120" s="131"/>
      <c r="F120" s="181"/>
      <c r="G120" s="181"/>
      <c r="H120" s="181"/>
      <c r="I120" s="181"/>
      <c r="J120" s="181"/>
      <c r="K120" s="181"/>
      <c r="L120" s="181"/>
      <c r="M120" s="181"/>
      <c r="N120" s="181"/>
      <c r="O120" s="181"/>
      <c r="P120" s="181"/>
      <c r="Q120" s="181"/>
      <c r="R120" s="181"/>
      <c r="S120" s="181"/>
      <c r="T120" s="181"/>
    </row>
    <row r="121" spans="1:20" x14ac:dyDescent="0.25">
      <c r="A121" s="131"/>
      <c r="B121" s="131"/>
      <c r="C121" s="180"/>
      <c r="D121" s="131"/>
      <c r="E121" s="131"/>
      <c r="F121" s="181"/>
      <c r="G121" s="181"/>
      <c r="H121" s="181"/>
      <c r="I121" s="181"/>
      <c r="J121" s="181"/>
      <c r="K121" s="181"/>
      <c r="L121" s="181"/>
      <c r="M121" s="181"/>
      <c r="N121" s="181"/>
      <c r="O121" s="181"/>
      <c r="P121" s="181"/>
      <c r="Q121" s="181"/>
      <c r="R121" s="181"/>
      <c r="S121" s="181"/>
      <c r="T121" s="181"/>
    </row>
    <row r="122" spans="1:20" x14ac:dyDescent="0.25">
      <c r="A122" s="131"/>
      <c r="B122" s="131"/>
      <c r="C122" s="180"/>
      <c r="D122" s="131"/>
      <c r="E122" s="131"/>
      <c r="F122" s="181"/>
      <c r="G122" s="181"/>
      <c r="H122" s="181"/>
      <c r="I122" s="181"/>
      <c r="J122" s="181"/>
      <c r="K122" s="181"/>
      <c r="L122" s="181"/>
      <c r="M122" s="181"/>
      <c r="N122" s="181"/>
      <c r="O122" s="181"/>
      <c r="P122" s="181"/>
      <c r="Q122" s="181"/>
      <c r="R122" s="181"/>
      <c r="S122" s="181"/>
      <c r="T122" s="181"/>
    </row>
    <row r="123" spans="1:20" x14ac:dyDescent="0.25">
      <c r="A123" s="131"/>
      <c r="B123" s="131"/>
      <c r="C123" s="180"/>
      <c r="D123" s="131"/>
      <c r="E123" s="131"/>
      <c r="F123" s="181"/>
      <c r="G123" s="181"/>
      <c r="H123" s="181"/>
      <c r="I123" s="181"/>
      <c r="J123" s="181"/>
      <c r="K123" s="181"/>
      <c r="L123" s="181"/>
      <c r="M123" s="181"/>
      <c r="N123" s="181"/>
      <c r="O123" s="181"/>
      <c r="P123" s="181"/>
      <c r="Q123" s="181"/>
      <c r="R123" s="181"/>
      <c r="S123" s="181"/>
      <c r="T123" s="181"/>
    </row>
  </sheetData>
  <mergeCells count="26">
    <mergeCell ref="A5:B5"/>
    <mergeCell ref="C5:R5"/>
    <mergeCell ref="A1:C2"/>
    <mergeCell ref="D1:S1"/>
    <mergeCell ref="D2:T3"/>
    <mergeCell ref="A4:B4"/>
    <mergeCell ref="C4:R4"/>
    <mergeCell ref="A6:B6"/>
    <mergeCell ref="C6:R6"/>
    <mergeCell ref="S7:T7"/>
    <mergeCell ref="U7:AB7"/>
    <mergeCell ref="A8:C9"/>
    <mergeCell ref="D8:N9"/>
    <mergeCell ref="O8:T9"/>
    <mergeCell ref="U8:W9"/>
    <mergeCell ref="X8:X9"/>
    <mergeCell ref="Y8:Y9"/>
    <mergeCell ref="A111:C111"/>
    <mergeCell ref="D111:E111"/>
    <mergeCell ref="Z8:AB9"/>
    <mergeCell ref="A108:C108"/>
    <mergeCell ref="D108:E108"/>
    <mergeCell ref="A109:C109"/>
    <mergeCell ref="D109:E109"/>
    <mergeCell ref="A110:C110"/>
    <mergeCell ref="D110:E110"/>
  </mergeCells>
  <conditionalFormatting sqref="M60:M86 M11:M55">
    <cfRule type="containsText" dxfId="60" priority="13" operator="containsText" text="EXTREMO">
      <formula>NOT(ISERROR(SEARCH("EXTREMO",M11)))</formula>
    </cfRule>
    <cfRule type="containsText" dxfId="59" priority="14" operator="containsText" text="ALTO">
      <formula>NOT(ISERROR(SEARCH("ALTO",M11)))</formula>
    </cfRule>
    <cfRule type="containsText" dxfId="58" priority="15" operator="containsText" text="MODERADO">
      <formula>NOT(ISERROR(SEARCH("MODERADO",M11)))</formula>
    </cfRule>
    <cfRule type="containsText" dxfId="57" priority="16" operator="containsText" text="BAJO">
      <formula>NOT(ISERROR(SEARCH("BAJO",M11)))</formula>
    </cfRule>
  </conditionalFormatting>
  <conditionalFormatting sqref="M56:M59">
    <cfRule type="containsText" dxfId="56" priority="9" operator="containsText" text="EXTREMO">
      <formula>NOT(ISERROR(SEARCH("EXTREMO",M56)))</formula>
    </cfRule>
    <cfRule type="containsText" dxfId="55" priority="10" operator="containsText" text="ALTO">
      <formula>NOT(ISERROR(SEARCH("ALTO",M56)))</formula>
    </cfRule>
    <cfRule type="containsText" dxfId="54" priority="11" operator="containsText" text="MODERADO">
      <formula>NOT(ISERROR(SEARCH("MODERADO",M56)))</formula>
    </cfRule>
    <cfRule type="containsText" dxfId="53" priority="12" operator="containsText" text="BAJO">
      <formula>NOT(ISERROR(SEARCH("BAJO",M56)))</formula>
    </cfRule>
  </conditionalFormatting>
  <conditionalFormatting sqref="M103">
    <cfRule type="containsText" dxfId="52" priority="5" operator="containsText" text="EXTREMO">
      <formula>NOT(ISERROR(SEARCH("EXTREMO",M103)))</formula>
    </cfRule>
    <cfRule type="containsText" dxfId="51" priority="6" operator="containsText" text="ALTO">
      <formula>NOT(ISERROR(SEARCH("ALTO",M103)))</formula>
    </cfRule>
    <cfRule type="containsText" dxfId="50" priority="7" operator="containsText" text="MODERADO">
      <formula>NOT(ISERROR(SEARCH("MODERADO",M103)))</formula>
    </cfRule>
    <cfRule type="containsText" dxfId="49" priority="8" operator="containsText" text="BAJO">
      <formula>NOT(ISERROR(SEARCH("BAJO",M103)))</formula>
    </cfRule>
  </conditionalFormatting>
  <conditionalFormatting sqref="M87:M102">
    <cfRule type="containsText" dxfId="48" priority="1" operator="containsText" text="EXTREMO">
      <formula>NOT(ISERROR(SEARCH("EXTREMO",M87)))</formula>
    </cfRule>
    <cfRule type="containsText" dxfId="47" priority="2" operator="containsText" text="ALTO">
      <formula>NOT(ISERROR(SEARCH("ALTO",M87)))</formula>
    </cfRule>
    <cfRule type="containsText" dxfId="46" priority="3" operator="containsText" text="MODERADO">
      <formula>NOT(ISERROR(SEARCH("MODERADO",M87)))</formula>
    </cfRule>
    <cfRule type="containsText" dxfId="45" priority="4" operator="containsText" text="BAJO">
      <formula>NOT(ISERROR(SEARCH("BAJO",M87)))</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4"/>
      <c r="C4" s="4"/>
      <c r="D4" s="4"/>
      <c r="E4" s="4"/>
      <c r="F4" s="4"/>
      <c r="G4" s="4"/>
    </row>
    <row r="5" spans="2:14" x14ac:dyDescent="0.25">
      <c r="B5" s="5" t="s">
        <v>69</v>
      </c>
    </row>
    <row r="6" spans="2:14" x14ac:dyDescent="0.25">
      <c r="B6" s="5" t="s">
        <v>450</v>
      </c>
    </row>
    <row r="7" spans="2:14" x14ac:dyDescent="0.25">
      <c r="B7" s="5" t="s">
        <v>70</v>
      </c>
      <c r="D7" t="s">
        <v>14</v>
      </c>
    </row>
    <row r="8" spans="2:14" x14ac:dyDescent="0.25">
      <c r="B8" s="5" t="s">
        <v>71</v>
      </c>
      <c r="D8" t="s">
        <v>19</v>
      </c>
    </row>
    <row r="9" spans="2:14" x14ac:dyDescent="0.25">
      <c r="B9" s="5" t="s">
        <v>72</v>
      </c>
    </row>
    <row r="10" spans="2:14" ht="63.75" customHeight="1" x14ac:dyDescent="0.25">
      <c r="B10" s="5" t="s">
        <v>73</v>
      </c>
      <c r="G10" s="394" t="s">
        <v>63</v>
      </c>
      <c r="H10" s="394"/>
      <c r="I10" s="394"/>
      <c r="J10" s="394"/>
      <c r="K10" s="394"/>
      <c r="L10" s="394"/>
    </row>
    <row r="11" spans="2:14" x14ac:dyDescent="0.25">
      <c r="B11" s="5" t="s">
        <v>74</v>
      </c>
    </row>
    <row r="12" spans="2:14" x14ac:dyDescent="0.25">
      <c r="B12" s="5" t="s">
        <v>75</v>
      </c>
    </row>
    <row r="13" spans="2:14" x14ac:dyDescent="0.25">
      <c r="B13" s="5" t="s">
        <v>76</v>
      </c>
      <c r="N13" s="116" t="s">
        <v>482</v>
      </c>
    </row>
    <row r="14" spans="2:14" x14ac:dyDescent="0.25">
      <c r="B14" s="5" t="s">
        <v>67</v>
      </c>
      <c r="N14" s="116" t="s">
        <v>483</v>
      </c>
    </row>
    <row r="15" spans="2:14" x14ac:dyDescent="0.25">
      <c r="B15" s="5" t="s">
        <v>77</v>
      </c>
      <c r="G15" t="s">
        <v>455</v>
      </c>
      <c r="N15" s="116" t="s">
        <v>484</v>
      </c>
    </row>
    <row r="16" spans="2:14" x14ac:dyDescent="0.25">
      <c r="B16" s="5" t="s">
        <v>78</v>
      </c>
      <c r="G16" t="s">
        <v>456</v>
      </c>
      <c r="N16" s="116" t="s">
        <v>485</v>
      </c>
    </row>
    <row r="17" spans="2:14" x14ac:dyDescent="0.25">
      <c r="B17" s="5" t="s">
        <v>79</v>
      </c>
      <c r="G17" t="s">
        <v>457</v>
      </c>
      <c r="N17" s="116" t="s">
        <v>486</v>
      </c>
    </row>
    <row r="18" spans="2:14" x14ac:dyDescent="0.25">
      <c r="B18" s="5" t="s">
        <v>68</v>
      </c>
      <c r="G18" t="s">
        <v>458</v>
      </c>
      <c r="N18" s="116" t="s">
        <v>487</v>
      </c>
    </row>
    <row r="19" spans="2:14" x14ac:dyDescent="0.25">
      <c r="B19" s="5" t="s">
        <v>449</v>
      </c>
      <c r="N19" s="116" t="s">
        <v>67</v>
      </c>
    </row>
    <row r="20" spans="2:14" x14ac:dyDescent="0.25">
      <c r="B20" s="5" t="s">
        <v>80</v>
      </c>
      <c r="N20" s="116" t="s">
        <v>488</v>
      </c>
    </row>
    <row r="21" spans="2:14" x14ac:dyDescent="0.25">
      <c r="N21" s="116" t="s">
        <v>489</v>
      </c>
    </row>
    <row r="22" spans="2:14" x14ac:dyDescent="0.25">
      <c r="N22" s="116" t="s">
        <v>490</v>
      </c>
    </row>
    <row r="23" spans="2:14" x14ac:dyDescent="0.25">
      <c r="N23" s="116" t="s">
        <v>491</v>
      </c>
    </row>
    <row r="24" spans="2:14" x14ac:dyDescent="0.25">
      <c r="N24" s="116" t="s">
        <v>492</v>
      </c>
    </row>
    <row r="25" spans="2:14" x14ac:dyDescent="0.25">
      <c r="N25" s="116" t="s">
        <v>68</v>
      </c>
    </row>
    <row r="26" spans="2:14" x14ac:dyDescent="0.25">
      <c r="N26" s="116" t="s">
        <v>71</v>
      </c>
    </row>
  </sheetData>
  <mergeCells count="1">
    <mergeCell ref="G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W121"/>
  <sheetViews>
    <sheetView zoomScale="50" zoomScaleNormal="50" zoomScalePageLayoutView="70" workbookViewId="0">
      <pane xSplit="4" ySplit="10" topLeftCell="M39" activePane="bottomRight" state="frozen"/>
      <selection pane="topRight" activeCell="E1" sqref="E1"/>
      <selection pane="bottomLeft" activeCell="A11" sqref="A11"/>
      <selection pane="bottomRight" activeCell="P39" sqref="P39"/>
    </sheetView>
  </sheetViews>
  <sheetFormatPr baseColWidth="10" defaultColWidth="9.140625" defaultRowHeight="18.75" x14ac:dyDescent="0.25"/>
  <cols>
    <col min="1" max="1" width="10.7109375" style="182" bestFit="1" customWidth="1"/>
    <col min="2" max="2" width="19.5703125" style="182" customWidth="1"/>
    <col min="3" max="3" width="17.85546875" style="183" bestFit="1" customWidth="1"/>
    <col min="4" max="4" width="48.85546875" style="182" customWidth="1"/>
    <col min="5" max="5" width="13.5703125" style="182" customWidth="1"/>
    <col min="6" max="6" width="84.5703125" style="182" customWidth="1"/>
    <col min="7" max="7" width="64.5703125" style="182" customWidth="1"/>
    <col min="8" max="8" width="17" style="182" customWidth="1"/>
    <col min="9" max="9" width="19" style="182" customWidth="1"/>
    <col min="10" max="10" width="17.140625" style="182" customWidth="1"/>
    <col min="11" max="11" width="21.140625" style="182" customWidth="1"/>
    <col min="12" max="12" width="19.140625" style="182" customWidth="1"/>
    <col min="13" max="13" width="18" style="182" customWidth="1"/>
    <col min="14" max="14" width="18.85546875" style="182" customWidth="1"/>
    <col min="15" max="15" width="106.7109375" style="182" customWidth="1"/>
    <col min="16" max="16" width="71.42578125" style="182" customWidth="1"/>
    <col min="17" max="17" width="21.28515625" style="182" customWidth="1"/>
    <col min="18" max="19" width="17.7109375" style="182" customWidth="1"/>
    <col min="20" max="20" width="15.42578125" style="182" customWidth="1"/>
    <col min="21" max="21" width="46" style="182" customWidth="1"/>
    <col min="22" max="22" width="13.7109375" style="182" customWidth="1"/>
    <col min="23" max="23" width="60.85546875" style="182" customWidth="1"/>
    <col min="24" max="24" width="28.42578125" style="182" customWidth="1"/>
    <col min="25" max="25" width="84" style="182" customWidth="1"/>
    <col min="26" max="26" width="20.28515625" style="182" customWidth="1"/>
    <col min="27" max="28" width="17.7109375" style="182" customWidth="1"/>
    <col min="29" max="29" width="22.5703125" style="182" customWidth="1"/>
    <col min="30" max="35" width="9.140625" style="131" customWidth="1"/>
    <col min="36" max="16384" width="9.140625" style="131"/>
  </cols>
  <sheetData>
    <row r="1" spans="1:101" ht="19.5" customHeight="1" x14ac:dyDescent="0.3">
      <c r="A1" s="377"/>
      <c r="B1" s="378"/>
      <c r="C1" s="379"/>
      <c r="D1" s="386" t="s">
        <v>24</v>
      </c>
      <c r="E1" s="387"/>
      <c r="F1" s="387"/>
      <c r="G1" s="387"/>
      <c r="H1" s="387"/>
      <c r="I1" s="387"/>
      <c r="J1" s="387"/>
      <c r="K1" s="387"/>
      <c r="L1" s="387"/>
      <c r="M1" s="387"/>
      <c r="N1" s="387"/>
      <c r="O1" s="387"/>
      <c r="P1" s="387"/>
      <c r="Q1" s="387"/>
      <c r="R1" s="387"/>
      <c r="S1" s="387"/>
      <c r="T1" s="388"/>
      <c r="U1" s="186" t="s">
        <v>25</v>
      </c>
      <c r="V1" s="128"/>
      <c r="W1" s="128"/>
      <c r="X1" s="128"/>
      <c r="Y1" s="128"/>
      <c r="Z1" s="129"/>
      <c r="AA1" s="129"/>
      <c r="AB1" s="129"/>
      <c r="AC1" s="129"/>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row>
    <row r="2" spans="1:101" ht="19.5" customHeight="1" thickBot="1" x14ac:dyDescent="0.35">
      <c r="A2" s="380"/>
      <c r="B2" s="381"/>
      <c r="C2" s="382"/>
      <c r="D2" s="389" t="s">
        <v>477</v>
      </c>
      <c r="E2" s="389"/>
      <c r="F2" s="389"/>
      <c r="G2" s="389"/>
      <c r="H2" s="389"/>
      <c r="I2" s="389"/>
      <c r="J2" s="389"/>
      <c r="K2" s="389"/>
      <c r="L2" s="389"/>
      <c r="M2" s="389"/>
      <c r="N2" s="389"/>
      <c r="O2" s="389"/>
      <c r="P2" s="389"/>
      <c r="Q2" s="389"/>
      <c r="R2" s="389"/>
      <c r="S2" s="389"/>
      <c r="T2" s="389"/>
      <c r="U2" s="389"/>
      <c r="V2" s="128"/>
      <c r="W2" s="128"/>
      <c r="X2" s="128"/>
      <c r="Y2" s="128"/>
      <c r="Z2" s="129"/>
      <c r="AA2" s="129"/>
      <c r="AB2" s="129"/>
      <c r="AC2" s="129"/>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row>
    <row r="3" spans="1:101" ht="19.5" thickBot="1" x14ac:dyDescent="0.35">
      <c r="A3" s="132"/>
      <c r="B3" s="133"/>
      <c r="C3" s="133"/>
      <c r="D3" s="389"/>
      <c r="E3" s="389"/>
      <c r="F3" s="389"/>
      <c r="G3" s="389"/>
      <c r="H3" s="389"/>
      <c r="I3" s="389"/>
      <c r="J3" s="389"/>
      <c r="K3" s="389"/>
      <c r="L3" s="389"/>
      <c r="M3" s="389"/>
      <c r="N3" s="389"/>
      <c r="O3" s="389"/>
      <c r="P3" s="389"/>
      <c r="Q3" s="389"/>
      <c r="R3" s="389"/>
      <c r="S3" s="389"/>
      <c r="T3" s="389"/>
      <c r="U3" s="389"/>
      <c r="V3" s="133"/>
      <c r="W3" s="133"/>
      <c r="X3" s="133"/>
      <c r="Y3" s="133"/>
      <c r="Z3" s="129"/>
      <c r="AA3" s="129"/>
      <c r="AB3" s="129"/>
      <c r="AC3" s="129"/>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row>
    <row r="4" spans="1:101" ht="37.5" customHeight="1" thickBot="1" x14ac:dyDescent="0.35">
      <c r="A4" s="370" t="s">
        <v>26</v>
      </c>
      <c r="B4" s="371"/>
      <c r="C4" s="383" t="s">
        <v>725</v>
      </c>
      <c r="D4" s="384"/>
      <c r="E4" s="384"/>
      <c r="F4" s="384"/>
      <c r="G4" s="384"/>
      <c r="H4" s="384"/>
      <c r="I4" s="384"/>
      <c r="J4" s="384"/>
      <c r="K4" s="384"/>
      <c r="L4" s="384"/>
      <c r="M4" s="384"/>
      <c r="N4" s="384"/>
      <c r="O4" s="384"/>
      <c r="P4" s="384"/>
      <c r="Q4" s="384"/>
      <c r="R4" s="385"/>
      <c r="S4" s="233"/>
      <c r="U4" s="187" t="s">
        <v>28</v>
      </c>
      <c r="V4" s="128"/>
      <c r="W4" s="128"/>
      <c r="X4" s="128"/>
      <c r="Y4" s="128"/>
      <c r="Z4" s="129"/>
      <c r="AA4" s="129"/>
      <c r="AB4" s="129"/>
      <c r="AC4" s="129"/>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row>
    <row r="5" spans="1:101" ht="34.5" customHeight="1" thickBot="1" x14ac:dyDescent="0.35">
      <c r="A5" s="370" t="s">
        <v>29</v>
      </c>
      <c r="B5" s="371"/>
      <c r="C5" s="383" t="s">
        <v>726</v>
      </c>
      <c r="D5" s="384"/>
      <c r="E5" s="384"/>
      <c r="F5" s="384"/>
      <c r="G5" s="384"/>
      <c r="H5" s="384"/>
      <c r="I5" s="384"/>
      <c r="J5" s="384"/>
      <c r="K5" s="384"/>
      <c r="L5" s="384"/>
      <c r="M5" s="384"/>
      <c r="N5" s="384"/>
      <c r="O5" s="384"/>
      <c r="P5" s="384"/>
      <c r="Q5" s="384"/>
      <c r="R5" s="385"/>
      <c r="S5" s="233"/>
      <c r="T5" s="128"/>
      <c r="U5" s="128"/>
      <c r="V5" s="128"/>
      <c r="W5" s="128"/>
      <c r="X5" s="128"/>
      <c r="Y5" s="128"/>
      <c r="Z5" s="129"/>
      <c r="AA5" s="129"/>
      <c r="AB5" s="129"/>
      <c r="AC5" s="129"/>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row>
    <row r="6" spans="1:101" ht="204" customHeight="1" thickBot="1" x14ac:dyDescent="0.35">
      <c r="A6" s="370" t="s">
        <v>31</v>
      </c>
      <c r="B6" s="371"/>
      <c r="C6" s="372" t="s">
        <v>727</v>
      </c>
      <c r="D6" s="373"/>
      <c r="E6" s="373"/>
      <c r="F6" s="373"/>
      <c r="G6" s="373"/>
      <c r="H6" s="373"/>
      <c r="I6" s="373"/>
      <c r="J6" s="373"/>
      <c r="K6" s="373"/>
      <c r="L6" s="373"/>
      <c r="M6" s="373"/>
      <c r="N6" s="373"/>
      <c r="O6" s="373"/>
      <c r="P6" s="373"/>
      <c r="Q6" s="373"/>
      <c r="R6" s="374"/>
      <c r="S6" s="222"/>
      <c r="T6" s="187"/>
      <c r="U6" s="187" t="s">
        <v>33</v>
      </c>
      <c r="V6" s="128"/>
      <c r="W6" s="128"/>
      <c r="X6" s="128"/>
      <c r="Y6" s="128"/>
      <c r="Z6" s="129"/>
      <c r="AA6" s="129"/>
      <c r="AB6" s="129"/>
      <c r="AC6" s="129"/>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row>
    <row r="7" spans="1:101" ht="19.5" thickBot="1" x14ac:dyDescent="0.35">
      <c r="A7" s="221"/>
      <c r="B7" s="221"/>
      <c r="C7" s="134"/>
      <c r="D7" s="134"/>
      <c r="E7" s="134"/>
      <c r="F7" s="134"/>
      <c r="G7" s="134"/>
      <c r="H7" s="134"/>
      <c r="I7" s="134"/>
      <c r="J7" s="134"/>
      <c r="K7" s="134"/>
      <c r="L7" s="135"/>
      <c r="M7" s="135"/>
      <c r="N7" s="134"/>
      <c r="O7" s="134"/>
      <c r="P7" s="134"/>
      <c r="Q7" s="134"/>
      <c r="R7" s="134"/>
      <c r="S7" s="134"/>
      <c r="T7" s="375"/>
      <c r="U7" s="376"/>
      <c r="V7" s="343" t="s">
        <v>37</v>
      </c>
      <c r="W7" s="344"/>
      <c r="X7" s="344"/>
      <c r="Y7" s="345"/>
      <c r="Z7" s="345"/>
      <c r="AA7" s="345"/>
      <c r="AB7" s="345"/>
      <c r="AC7" s="345"/>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row>
    <row r="8" spans="1:101" s="130" customFormat="1" x14ac:dyDescent="0.3">
      <c r="A8" s="353" t="s">
        <v>34</v>
      </c>
      <c r="B8" s="354"/>
      <c r="C8" s="355"/>
      <c r="D8" s="353" t="s">
        <v>459</v>
      </c>
      <c r="E8" s="354"/>
      <c r="F8" s="354"/>
      <c r="G8" s="354"/>
      <c r="H8" s="354"/>
      <c r="I8" s="354"/>
      <c r="J8" s="354"/>
      <c r="K8" s="354"/>
      <c r="L8" s="354"/>
      <c r="M8" s="354"/>
      <c r="N8" s="355"/>
      <c r="O8" s="353" t="s">
        <v>17</v>
      </c>
      <c r="P8" s="354"/>
      <c r="Q8" s="354"/>
      <c r="R8" s="354"/>
      <c r="S8" s="354"/>
      <c r="T8" s="354"/>
      <c r="U8" s="355"/>
      <c r="V8" s="346" t="s">
        <v>493</v>
      </c>
      <c r="W8" s="347"/>
      <c r="X8" s="348"/>
      <c r="Y8" s="352" t="s">
        <v>494</v>
      </c>
      <c r="Z8" s="359" t="s">
        <v>82</v>
      </c>
      <c r="AA8" s="359" t="s">
        <v>20</v>
      </c>
      <c r="AB8" s="359"/>
      <c r="AC8" s="359"/>
    </row>
    <row r="9" spans="1:101" s="130" customFormat="1" ht="19.5" thickBot="1" x14ac:dyDescent="0.35">
      <c r="A9" s="364"/>
      <c r="B9" s="365"/>
      <c r="C9" s="366"/>
      <c r="D9" s="364"/>
      <c r="E9" s="365"/>
      <c r="F9" s="365"/>
      <c r="G9" s="365"/>
      <c r="H9" s="365"/>
      <c r="I9" s="365"/>
      <c r="J9" s="365"/>
      <c r="K9" s="365"/>
      <c r="L9" s="365"/>
      <c r="M9" s="365"/>
      <c r="N9" s="366"/>
      <c r="O9" s="356"/>
      <c r="P9" s="357"/>
      <c r="Q9" s="357"/>
      <c r="R9" s="357"/>
      <c r="S9" s="357"/>
      <c r="T9" s="357"/>
      <c r="U9" s="358"/>
      <c r="V9" s="349"/>
      <c r="W9" s="350"/>
      <c r="X9" s="351"/>
      <c r="Y9" s="352"/>
      <c r="Z9" s="360"/>
      <c r="AA9" s="360"/>
      <c r="AB9" s="359"/>
      <c r="AC9" s="359"/>
    </row>
    <row r="10" spans="1:101" s="130" customFormat="1" ht="99.75" customHeight="1" x14ac:dyDescent="0.3">
      <c r="A10" s="136" t="s">
        <v>481</v>
      </c>
      <c r="B10" s="137" t="s">
        <v>10</v>
      </c>
      <c r="C10" s="138" t="s">
        <v>39</v>
      </c>
      <c r="D10" s="139" t="s">
        <v>40</v>
      </c>
      <c r="E10" s="140" t="s">
        <v>41</v>
      </c>
      <c r="F10" s="141" t="s">
        <v>42</v>
      </c>
      <c r="G10" s="141" t="s">
        <v>43</v>
      </c>
      <c r="H10" s="141" t="s">
        <v>13</v>
      </c>
      <c r="I10" s="141" t="s">
        <v>12</v>
      </c>
      <c r="J10" s="141" t="s">
        <v>516</v>
      </c>
      <c r="K10" s="141" t="s">
        <v>517</v>
      </c>
      <c r="L10" s="141" t="s">
        <v>518</v>
      </c>
      <c r="M10" s="141" t="s">
        <v>15</v>
      </c>
      <c r="N10" s="142" t="s">
        <v>16</v>
      </c>
      <c r="O10" s="143" t="s">
        <v>496</v>
      </c>
      <c r="P10" s="141" t="s">
        <v>18</v>
      </c>
      <c r="Q10" s="141" t="s">
        <v>480</v>
      </c>
      <c r="R10" s="144" t="s">
        <v>460</v>
      </c>
      <c r="S10" s="237" t="s">
        <v>961</v>
      </c>
      <c r="T10" s="145" t="s">
        <v>50</v>
      </c>
      <c r="U10" s="141" t="s">
        <v>461</v>
      </c>
      <c r="V10" s="143" t="s">
        <v>23</v>
      </c>
      <c r="W10" s="146" t="s">
        <v>451</v>
      </c>
      <c r="X10" s="141" t="s">
        <v>53</v>
      </c>
      <c r="Y10" s="147" t="s">
        <v>453</v>
      </c>
      <c r="Z10" s="148" t="s">
        <v>81</v>
      </c>
      <c r="AA10" s="185" t="s">
        <v>475</v>
      </c>
      <c r="AB10" s="145" t="s">
        <v>476</v>
      </c>
      <c r="AC10" s="141" t="s">
        <v>479</v>
      </c>
    </row>
    <row r="11" spans="1:101" s="130" customFormat="1" ht="128.25" customHeight="1" x14ac:dyDescent="0.3">
      <c r="A11" s="149">
        <v>1</v>
      </c>
      <c r="B11" s="127" t="s">
        <v>523</v>
      </c>
      <c r="C11" s="150" t="s">
        <v>524</v>
      </c>
      <c r="D11" s="151" t="e">
        <f>#REF!</f>
        <v>#REF!</v>
      </c>
      <c r="E11" s="152" t="s">
        <v>489</v>
      </c>
      <c r="F11" s="121" t="e">
        <f>#REF!</f>
        <v>#REF!</v>
      </c>
      <c r="G11" s="153" t="e">
        <f>#REF!</f>
        <v>#REF!</v>
      </c>
      <c r="H11" s="154" t="e">
        <f>#REF!</f>
        <v>#REF!</v>
      </c>
      <c r="I11" s="154" t="e">
        <f>#REF!</f>
        <v>#REF!</v>
      </c>
      <c r="J11" s="155" t="e">
        <f>+MATRIZ_RIESGOS45[[#This Row],[IMPACTO]]*MATRIZ_RIESGOS45[[#This Row],[PROBABILIDAD]]</f>
        <v>#REF!</v>
      </c>
      <c r="K11" s="149" t="e">
        <f>#REF!</f>
        <v>#REF!</v>
      </c>
      <c r="L11" s="149" t="e">
        <f>#REF!</f>
        <v>#REF!</v>
      </c>
      <c r="M11" s="155" t="e">
        <f>#REF!</f>
        <v>#REF!</v>
      </c>
      <c r="N11" s="154" t="e">
        <f>#REF!</f>
        <v>#REF!</v>
      </c>
      <c r="O11" s="156" t="e">
        <f>#REF!</f>
        <v>#REF!</v>
      </c>
      <c r="P11" s="158" t="e">
        <f>#REF!</f>
        <v>#REF!</v>
      </c>
      <c r="Q11" s="158" t="e">
        <f>#REF!</f>
        <v>#REF!</v>
      </c>
      <c r="R11" s="158" t="e">
        <f>#REF!</f>
        <v>#REF!</v>
      </c>
      <c r="S11" s="224" t="e">
        <f>+#REF!</f>
        <v>#REF!</v>
      </c>
      <c r="T11" s="177" t="s">
        <v>7</v>
      </c>
      <c r="U11" s="151" t="s">
        <v>927</v>
      </c>
      <c r="V11" s="189"/>
      <c r="W11" s="184"/>
      <c r="X11" s="157"/>
      <c r="Y11" s="117"/>
      <c r="Z11" s="117"/>
      <c r="AA11" s="117"/>
      <c r="AB11" s="117"/>
      <c r="AC11" s="117"/>
    </row>
    <row r="12" spans="1:101" s="130" customFormat="1" ht="90.75" customHeight="1" x14ac:dyDescent="0.3">
      <c r="A12" s="149">
        <v>2</v>
      </c>
      <c r="B12" s="127" t="s">
        <v>523</v>
      </c>
      <c r="C12" s="127" t="s">
        <v>525</v>
      </c>
      <c r="D12" s="151" t="e">
        <f>#REF!</f>
        <v>#REF!</v>
      </c>
      <c r="E12" s="152" t="s">
        <v>489</v>
      </c>
      <c r="F12" s="121" t="e">
        <f>#REF!</f>
        <v>#REF!</v>
      </c>
      <c r="G12" s="153" t="e">
        <f>#REF!</f>
        <v>#REF!</v>
      </c>
      <c r="H12" s="154" t="e">
        <f>#REF!</f>
        <v>#REF!</v>
      </c>
      <c r="I12" s="154" t="e">
        <f>#REF!</f>
        <v>#REF!</v>
      </c>
      <c r="J12" s="155" t="e">
        <f>+MATRIZ_RIESGOS45[[#This Row],[IMPACTO]]*MATRIZ_RIESGOS45[[#This Row],[PROBABILIDAD]]</f>
        <v>#REF!</v>
      </c>
      <c r="K12" s="149" t="e">
        <f>#REF!</f>
        <v>#REF!</v>
      </c>
      <c r="L12" s="149" t="e">
        <f>#REF!</f>
        <v>#REF!</v>
      </c>
      <c r="M12" s="155" t="e">
        <f>#REF!</f>
        <v>#REF!</v>
      </c>
      <c r="N12" s="154" t="e">
        <f>#REF!</f>
        <v>#REF!</v>
      </c>
      <c r="O12" s="156" t="e">
        <f>#REF!</f>
        <v>#REF!</v>
      </c>
      <c r="P12" s="158" t="e">
        <f>#REF!</f>
        <v>#REF!</v>
      </c>
      <c r="Q12" s="158" t="e">
        <f>#REF!</f>
        <v>#REF!</v>
      </c>
      <c r="R12" s="158" t="e">
        <f>#REF!</f>
        <v>#REF!</v>
      </c>
      <c r="S12" s="224" t="e">
        <f>+#REF!</f>
        <v>#REF!</v>
      </c>
      <c r="T12" s="177" t="s">
        <v>7</v>
      </c>
      <c r="U12" s="151" t="s">
        <v>526</v>
      </c>
      <c r="V12" s="189"/>
      <c r="W12" s="184"/>
      <c r="X12" s="157"/>
      <c r="Y12" s="117"/>
      <c r="Z12" s="117"/>
      <c r="AA12" s="117"/>
      <c r="AB12" s="117"/>
      <c r="AC12" s="117"/>
    </row>
    <row r="13" spans="1:101" s="130" customFormat="1" ht="81.75" customHeight="1" x14ac:dyDescent="0.3">
      <c r="A13" s="149">
        <v>3</v>
      </c>
      <c r="B13" s="127" t="s">
        <v>523</v>
      </c>
      <c r="C13" s="127" t="s">
        <v>237</v>
      </c>
      <c r="D13" s="151" t="e">
        <f>#REF!</f>
        <v>#REF!</v>
      </c>
      <c r="E13" s="199" t="s">
        <v>484</v>
      </c>
      <c r="F13" s="121" t="e">
        <f>#REF!</f>
        <v>#REF!</v>
      </c>
      <c r="G13" s="153" t="e">
        <f>#REF!</f>
        <v>#REF!</v>
      </c>
      <c r="H13" s="154" t="e">
        <f>#REF!</f>
        <v>#REF!</v>
      </c>
      <c r="I13" s="154" t="e">
        <f>#REF!</f>
        <v>#REF!</v>
      </c>
      <c r="J13" s="155" t="e">
        <f>+MATRIZ_RIESGOS45[[#This Row],[IMPACTO]]*MATRIZ_RIESGOS45[[#This Row],[PROBABILIDAD]]</f>
        <v>#REF!</v>
      </c>
      <c r="K13" s="149" t="e">
        <f>#REF!</f>
        <v>#REF!</v>
      </c>
      <c r="L13" s="149" t="e">
        <f>#REF!</f>
        <v>#REF!</v>
      </c>
      <c r="M13" s="155" t="e">
        <f>#REF!</f>
        <v>#REF!</v>
      </c>
      <c r="N13" s="154" t="e">
        <f>#REF!</f>
        <v>#REF!</v>
      </c>
      <c r="O13" s="156" t="e">
        <f>#REF!</f>
        <v>#REF!</v>
      </c>
      <c r="P13" s="158" t="e">
        <f>#REF!</f>
        <v>#REF!</v>
      </c>
      <c r="Q13" s="158" t="e">
        <f>#REF!</f>
        <v>#REF!</v>
      </c>
      <c r="R13" s="158" t="e">
        <f>#REF!</f>
        <v>#REF!</v>
      </c>
      <c r="S13" s="224" t="e">
        <f>+#REF!</f>
        <v>#REF!</v>
      </c>
      <c r="T13" s="177" t="s">
        <v>6</v>
      </c>
      <c r="U13" s="151" t="s">
        <v>527</v>
      </c>
      <c r="V13" s="189"/>
      <c r="W13" s="184"/>
      <c r="X13" s="157"/>
      <c r="Y13" s="117"/>
      <c r="Z13" s="117"/>
      <c r="AA13" s="117"/>
      <c r="AB13" s="117"/>
      <c r="AC13" s="117"/>
    </row>
    <row r="14" spans="1:101" s="130" customFormat="1" ht="123" customHeight="1" x14ac:dyDescent="0.3">
      <c r="A14" s="149">
        <f t="shared" ref="A14:A19" si="0">1+A13</f>
        <v>4</v>
      </c>
      <c r="B14" s="150" t="s">
        <v>83</v>
      </c>
      <c r="C14" s="127" t="s">
        <v>514</v>
      </c>
      <c r="D14" s="158" t="e">
        <f>#REF!</f>
        <v>#REF!</v>
      </c>
      <c r="E14" s="152" t="s">
        <v>491</v>
      </c>
      <c r="F14" s="121" t="e">
        <f>#REF!</f>
        <v>#REF!</v>
      </c>
      <c r="G14" s="153" t="e">
        <f>#REF!</f>
        <v>#REF!</v>
      </c>
      <c r="H14" s="154" t="e">
        <f>#REF!</f>
        <v>#REF!</v>
      </c>
      <c r="I14" s="154" t="e">
        <f>#REF!</f>
        <v>#REF!</v>
      </c>
      <c r="J14" s="155" t="e">
        <f>+MATRIZ_RIESGOS45[[#This Row],[IMPACTO]]*MATRIZ_RIESGOS45[[#This Row],[PROBABILIDAD]]</f>
        <v>#REF!</v>
      </c>
      <c r="K14" s="149" t="e">
        <f>#REF!</f>
        <v>#REF!</v>
      </c>
      <c r="L14" s="149" t="e">
        <f>#REF!</f>
        <v>#REF!</v>
      </c>
      <c r="M14" s="155" t="e">
        <f>#REF!</f>
        <v>#REF!</v>
      </c>
      <c r="N14" s="154" t="e">
        <f>#REF!</f>
        <v>#REF!</v>
      </c>
      <c r="O14" s="121" t="e">
        <f>#REF!</f>
        <v>#REF!</v>
      </c>
      <c r="P14" s="158" t="e">
        <f>#REF!</f>
        <v>#REF!</v>
      </c>
      <c r="Q14" s="158" t="e">
        <f>#REF!</f>
        <v>#REF!</v>
      </c>
      <c r="R14" s="158" t="e">
        <f>#REF!</f>
        <v>#REF!</v>
      </c>
      <c r="S14" s="224" t="e">
        <f>+#REF!</f>
        <v>#REF!</v>
      </c>
      <c r="T14" s="177" t="s">
        <v>6</v>
      </c>
      <c r="U14" s="151" t="s">
        <v>928</v>
      </c>
      <c r="V14" s="189"/>
      <c r="W14" s="184"/>
      <c r="X14" s="157"/>
      <c r="Y14" s="117"/>
      <c r="Z14" s="117"/>
      <c r="AA14" s="117"/>
      <c r="AB14" s="117"/>
      <c r="AC14" s="117"/>
    </row>
    <row r="15" spans="1:101" s="130" customFormat="1" ht="131.25" customHeight="1" x14ac:dyDescent="0.3">
      <c r="A15" s="149">
        <f t="shared" si="0"/>
        <v>5</v>
      </c>
      <c r="B15" s="150" t="s">
        <v>83</v>
      </c>
      <c r="C15" s="127" t="s">
        <v>269</v>
      </c>
      <c r="D15" s="158" t="e">
        <f>#REF!</f>
        <v>#REF!</v>
      </c>
      <c r="E15" s="152" t="s">
        <v>485</v>
      </c>
      <c r="F15" s="121" t="e">
        <f>#REF!</f>
        <v>#REF!</v>
      </c>
      <c r="G15" s="153" t="e">
        <f>#REF!</f>
        <v>#REF!</v>
      </c>
      <c r="H15" s="154" t="e">
        <f>#REF!</f>
        <v>#REF!</v>
      </c>
      <c r="I15" s="154" t="e">
        <f>#REF!</f>
        <v>#REF!</v>
      </c>
      <c r="J15" s="155" t="e">
        <f>+MATRIZ_RIESGOS45[[#This Row],[IMPACTO]]*MATRIZ_RIESGOS45[[#This Row],[PROBABILIDAD]]</f>
        <v>#REF!</v>
      </c>
      <c r="K15" s="149" t="e">
        <f>#REF!</f>
        <v>#REF!</v>
      </c>
      <c r="L15" s="149" t="e">
        <f>#REF!</f>
        <v>#REF!</v>
      </c>
      <c r="M15" s="155" t="e">
        <f>#REF!</f>
        <v>#REF!</v>
      </c>
      <c r="N15" s="154" t="e">
        <f>#REF!</f>
        <v>#REF!</v>
      </c>
      <c r="O15" s="121" t="e">
        <f>#REF!</f>
        <v>#REF!</v>
      </c>
      <c r="P15" s="158" t="e">
        <f>#REF!</f>
        <v>#REF!</v>
      </c>
      <c r="Q15" s="158" t="e">
        <f>#REF!</f>
        <v>#REF!</v>
      </c>
      <c r="R15" s="158" t="e">
        <f>#REF!</f>
        <v>#REF!</v>
      </c>
      <c r="S15" s="224" t="e">
        <f>+#REF!</f>
        <v>#REF!</v>
      </c>
      <c r="T15" s="177" t="s">
        <v>6</v>
      </c>
      <c r="U15" s="151" t="s">
        <v>536</v>
      </c>
      <c r="V15" s="189"/>
      <c r="W15" s="184"/>
      <c r="X15" s="157"/>
      <c r="Y15" s="117"/>
      <c r="Z15" s="117"/>
      <c r="AA15" s="117"/>
      <c r="AB15" s="117"/>
      <c r="AC15" s="117"/>
    </row>
    <row r="16" spans="1:101" s="130" customFormat="1" ht="132" customHeight="1" x14ac:dyDescent="0.3">
      <c r="A16" s="149">
        <f t="shared" si="0"/>
        <v>6</v>
      </c>
      <c r="B16" s="150" t="s">
        <v>83</v>
      </c>
      <c r="C16" s="127" t="s">
        <v>515</v>
      </c>
      <c r="D16" s="158" t="e">
        <f>#REF!</f>
        <v>#REF!</v>
      </c>
      <c r="E16" s="199" t="s">
        <v>484</v>
      </c>
      <c r="F16" s="121" t="e">
        <f>#REF!</f>
        <v>#REF!</v>
      </c>
      <c r="G16" s="153" t="e">
        <f>#REF!</f>
        <v>#REF!</v>
      </c>
      <c r="H16" s="154" t="e">
        <f>#REF!</f>
        <v>#REF!</v>
      </c>
      <c r="I16" s="154" t="e">
        <f>#REF!</f>
        <v>#REF!</v>
      </c>
      <c r="J16" s="155" t="e">
        <f>+MATRIZ_RIESGOS45[[#This Row],[IMPACTO]]*MATRIZ_RIESGOS45[[#This Row],[PROBABILIDAD]]</f>
        <v>#REF!</v>
      </c>
      <c r="K16" s="149" t="e">
        <f>#REF!</f>
        <v>#REF!</v>
      </c>
      <c r="L16" s="149" t="e">
        <f>#REF!</f>
        <v>#REF!</v>
      </c>
      <c r="M16" s="155" t="e">
        <f>#REF!</f>
        <v>#REF!</v>
      </c>
      <c r="N16" s="154" t="e">
        <f>#REF!</f>
        <v>#REF!</v>
      </c>
      <c r="O16" s="121" t="e">
        <f>#REF!</f>
        <v>#REF!</v>
      </c>
      <c r="P16" s="158" t="e">
        <f>#REF!</f>
        <v>#REF!</v>
      </c>
      <c r="Q16" s="158" t="e">
        <f>#REF!</f>
        <v>#REF!</v>
      </c>
      <c r="R16" s="158" t="e">
        <f>#REF!</f>
        <v>#REF!</v>
      </c>
      <c r="S16" s="224" t="e">
        <f>+#REF!</f>
        <v>#REF!</v>
      </c>
      <c r="T16" s="177" t="s">
        <v>6</v>
      </c>
      <c r="U16" s="151" t="s">
        <v>959</v>
      </c>
      <c r="V16" s="189"/>
      <c r="W16" s="184"/>
      <c r="X16" s="157"/>
      <c r="Y16" s="117"/>
      <c r="Z16" s="117"/>
      <c r="AA16" s="117"/>
      <c r="AB16" s="117"/>
      <c r="AC16" s="117"/>
    </row>
    <row r="17" spans="1:29" s="130" customFormat="1" ht="280.5" customHeight="1" x14ac:dyDescent="0.3">
      <c r="A17" s="149">
        <f t="shared" si="0"/>
        <v>7</v>
      </c>
      <c r="B17" s="150" t="s">
        <v>150</v>
      </c>
      <c r="C17" s="127" t="s">
        <v>159</v>
      </c>
      <c r="D17" s="158" t="e">
        <f>#REF!</f>
        <v>#REF!</v>
      </c>
      <c r="E17" s="152" t="s">
        <v>492</v>
      </c>
      <c r="F17" s="121" t="e">
        <f>#REF!</f>
        <v>#REF!</v>
      </c>
      <c r="G17" s="153" t="e">
        <f>#REF!</f>
        <v>#REF!</v>
      </c>
      <c r="H17" s="154" t="e">
        <f>#REF!</f>
        <v>#REF!</v>
      </c>
      <c r="I17" s="154" t="e">
        <f>#REF!</f>
        <v>#REF!</v>
      </c>
      <c r="J17" s="155" t="e">
        <f>+MATRIZ_RIESGOS45[[#This Row],[IMPACTO]]*MATRIZ_RIESGOS45[[#This Row],[PROBABILIDAD]]</f>
        <v>#REF!</v>
      </c>
      <c r="K17" s="149" t="e">
        <f>#REF!</f>
        <v>#REF!</v>
      </c>
      <c r="L17" s="149" t="e">
        <f>#REF!</f>
        <v>#REF!</v>
      </c>
      <c r="M17" s="155" t="e">
        <f>#REF!</f>
        <v>#REF!</v>
      </c>
      <c r="N17" s="154" t="e">
        <f>#REF!</f>
        <v>#REF!</v>
      </c>
      <c r="O17" s="121" t="e">
        <f>CONCATENATE(#REF!,               ,#REF!)</f>
        <v>#REF!</v>
      </c>
      <c r="P17" s="121" t="e">
        <f>CONCATENATE(#REF!,"                                                                             ",#REF!)</f>
        <v>#REF!</v>
      </c>
      <c r="Q17" s="121" t="e">
        <f>CONCATENATE(#REF!,"                                                                             ",#REF!)</f>
        <v>#REF!</v>
      </c>
      <c r="R17" s="238" t="e">
        <f>CONCATENATE(#REF!,"                                                                             ",#REF!)</f>
        <v>#REF!</v>
      </c>
      <c r="S17" s="224" t="e">
        <f>+#REF!</f>
        <v>#REF!</v>
      </c>
      <c r="T17" s="177" t="s">
        <v>6</v>
      </c>
      <c r="U17" s="158" t="s">
        <v>958</v>
      </c>
      <c r="V17" s="189"/>
      <c r="W17" s="184"/>
      <c r="X17" s="157"/>
      <c r="Y17" s="117"/>
      <c r="Z17" s="117"/>
      <c r="AA17" s="117"/>
      <c r="AB17" s="117"/>
      <c r="AC17" s="117"/>
    </row>
    <row r="18" spans="1:29" s="130" customFormat="1" ht="145.5" customHeight="1" x14ac:dyDescent="0.3">
      <c r="A18" s="149">
        <f t="shared" si="0"/>
        <v>8</v>
      </c>
      <c r="B18" s="150" t="s">
        <v>150</v>
      </c>
      <c r="C18" s="127" t="s">
        <v>159</v>
      </c>
      <c r="D18" s="158" t="e">
        <f>#REF!</f>
        <v>#REF!</v>
      </c>
      <c r="E18" s="152" t="s">
        <v>492</v>
      </c>
      <c r="F18" s="121" t="e">
        <f>#REF!</f>
        <v>#REF!</v>
      </c>
      <c r="G18" s="153" t="e">
        <f>#REF!</f>
        <v>#REF!</v>
      </c>
      <c r="H18" s="154" t="e">
        <f>#REF!</f>
        <v>#REF!</v>
      </c>
      <c r="I18" s="154" t="e">
        <f>#REF!</f>
        <v>#REF!</v>
      </c>
      <c r="J18" s="155" t="e">
        <f>+MATRIZ_RIESGOS45[[#This Row],[IMPACTO]]*MATRIZ_RIESGOS45[[#This Row],[PROBABILIDAD]]</f>
        <v>#REF!</v>
      </c>
      <c r="K18" s="149" t="e">
        <f>#REF!</f>
        <v>#REF!</v>
      </c>
      <c r="L18" s="149" t="e">
        <f>#REF!</f>
        <v>#REF!</v>
      </c>
      <c r="M18" s="155" t="e">
        <f>#REF!</f>
        <v>#REF!</v>
      </c>
      <c r="N18" s="154" t="e">
        <f>#REF!</f>
        <v>#REF!</v>
      </c>
      <c r="O18" s="216" t="e">
        <f>#REF!</f>
        <v>#REF!</v>
      </c>
      <c r="P18" s="217" t="e">
        <f>#REF!</f>
        <v>#REF!</v>
      </c>
      <c r="Q18" s="217" t="e">
        <f>#REF!</f>
        <v>#REF!</v>
      </c>
      <c r="R18" s="217" t="e">
        <f>#REF!</f>
        <v>#REF!</v>
      </c>
      <c r="S18" s="227" t="e">
        <f>+#REF!</f>
        <v>#REF!</v>
      </c>
      <c r="T18" s="177" t="s">
        <v>6</v>
      </c>
      <c r="U18" s="217" t="s">
        <v>539</v>
      </c>
      <c r="V18" s="189"/>
      <c r="W18" s="184"/>
      <c r="X18" s="157"/>
      <c r="Y18" s="117"/>
      <c r="Z18" s="117"/>
      <c r="AA18" s="117"/>
      <c r="AB18" s="117"/>
      <c r="AC18" s="117"/>
    </row>
    <row r="19" spans="1:29" s="130" customFormat="1" ht="145.5" customHeight="1" x14ac:dyDescent="0.3">
      <c r="A19" s="149">
        <f t="shared" si="0"/>
        <v>9</v>
      </c>
      <c r="B19" s="150" t="s">
        <v>150</v>
      </c>
      <c r="C19" s="127" t="s">
        <v>166</v>
      </c>
      <c r="D19" s="158" t="e">
        <f>#REF!</f>
        <v>#REF!</v>
      </c>
      <c r="E19" s="199" t="s">
        <v>484</v>
      </c>
      <c r="F19" s="121" t="e">
        <f>#REF!</f>
        <v>#REF!</v>
      </c>
      <c r="G19" s="153" t="e">
        <f>#REF!</f>
        <v>#REF!</v>
      </c>
      <c r="H19" s="154" t="e">
        <f>#REF!</f>
        <v>#REF!</v>
      </c>
      <c r="I19" s="154" t="e">
        <f>#REF!</f>
        <v>#REF!</v>
      </c>
      <c r="J19" s="155" t="e">
        <f>+MATRIZ_RIESGOS45[[#This Row],[IMPACTO]]*MATRIZ_RIESGOS45[[#This Row],[PROBABILIDAD]]</f>
        <v>#REF!</v>
      </c>
      <c r="K19" s="149" t="e">
        <f>#REF!</f>
        <v>#REF!</v>
      </c>
      <c r="L19" s="149" t="e">
        <f>#REF!</f>
        <v>#REF!</v>
      </c>
      <c r="M19" s="155" t="e">
        <f>#REF!</f>
        <v>#REF!</v>
      </c>
      <c r="N19" s="154" t="e">
        <f>#REF!</f>
        <v>#REF!</v>
      </c>
      <c r="O19" s="216" t="e">
        <f>#REF!</f>
        <v>#REF!</v>
      </c>
      <c r="P19" s="217" t="e">
        <f>#REF!</f>
        <v>#REF!</v>
      </c>
      <c r="Q19" s="217" t="e">
        <f>#REF!</f>
        <v>#REF!</v>
      </c>
      <c r="R19" s="217" t="e">
        <f>#REF!</f>
        <v>#REF!</v>
      </c>
      <c r="S19" s="224" t="e">
        <f>+#REF!</f>
        <v>#REF!</v>
      </c>
      <c r="T19" s="177" t="s">
        <v>6</v>
      </c>
      <c r="U19" s="151" t="s">
        <v>539</v>
      </c>
      <c r="V19" s="189"/>
      <c r="W19" s="184"/>
      <c r="X19" s="157"/>
      <c r="Y19" s="117"/>
      <c r="Z19" s="117"/>
      <c r="AA19" s="117"/>
      <c r="AB19" s="117"/>
      <c r="AC19" s="117"/>
    </row>
    <row r="20" spans="1:29" s="130" customFormat="1" ht="123" customHeight="1" x14ac:dyDescent="0.3">
      <c r="A20" s="149">
        <v>10</v>
      </c>
      <c r="B20" s="150" t="s">
        <v>313</v>
      </c>
      <c r="C20" s="150" t="s">
        <v>313</v>
      </c>
      <c r="D20" s="158" t="e">
        <f>#REF!</f>
        <v>#REF!</v>
      </c>
      <c r="E20" s="199" t="s">
        <v>484</v>
      </c>
      <c r="F20" s="121" t="e">
        <f>#REF!</f>
        <v>#REF!</v>
      </c>
      <c r="G20" s="153" t="e">
        <f>#REF!</f>
        <v>#REF!</v>
      </c>
      <c r="H20" s="154" t="e">
        <f>#REF!</f>
        <v>#REF!</v>
      </c>
      <c r="I20" s="154" t="e">
        <f>#REF!</f>
        <v>#REF!</v>
      </c>
      <c r="J20" s="155" t="e">
        <f>+MATRIZ_RIESGOS45[[#This Row],[IMPACTO]]*MATRIZ_RIESGOS45[[#This Row],[PROBABILIDAD]]</f>
        <v>#REF!</v>
      </c>
      <c r="K20" s="149" t="e">
        <f>#REF!</f>
        <v>#REF!</v>
      </c>
      <c r="L20" s="149" t="e">
        <f>#REF!</f>
        <v>#REF!</v>
      </c>
      <c r="M20" s="155" t="e">
        <f>#REF!</f>
        <v>#REF!</v>
      </c>
      <c r="N20" s="154" t="e">
        <f>#REF!</f>
        <v>#REF!</v>
      </c>
      <c r="O20" s="216" t="e">
        <f>#REF!</f>
        <v>#REF!</v>
      </c>
      <c r="P20" s="217" t="e">
        <f>#REF!</f>
        <v>#REF!</v>
      </c>
      <c r="Q20" s="217" t="e">
        <f>#REF!</f>
        <v>#REF!</v>
      </c>
      <c r="R20" s="217" t="e">
        <f>#REF!</f>
        <v>#REF!</v>
      </c>
      <c r="S20" s="224" t="e">
        <f>+#REF!</f>
        <v>#REF!</v>
      </c>
      <c r="T20" s="177" t="s">
        <v>6</v>
      </c>
      <c r="U20" s="151" t="s">
        <v>318</v>
      </c>
      <c r="V20" s="189"/>
      <c r="W20" s="184"/>
      <c r="X20" s="157"/>
      <c r="Y20" s="117"/>
      <c r="Z20" s="117"/>
      <c r="AA20" s="117"/>
      <c r="AB20" s="117"/>
      <c r="AC20" s="117"/>
    </row>
    <row r="21" spans="1:29" s="130" customFormat="1" ht="123" customHeight="1" x14ac:dyDescent="0.3">
      <c r="A21" s="149">
        <f>1+A20</f>
        <v>11</v>
      </c>
      <c r="B21" s="150" t="s">
        <v>313</v>
      </c>
      <c r="C21" s="150" t="s">
        <v>313</v>
      </c>
      <c r="D21" s="158" t="e">
        <f>#REF!</f>
        <v>#REF!</v>
      </c>
      <c r="E21" s="152" t="s">
        <v>489</v>
      </c>
      <c r="F21" s="121" t="e">
        <f>#REF!</f>
        <v>#REF!</v>
      </c>
      <c r="G21" s="153" t="e">
        <f>#REF!</f>
        <v>#REF!</v>
      </c>
      <c r="H21" s="154" t="e">
        <f>#REF!</f>
        <v>#REF!</v>
      </c>
      <c r="I21" s="154" t="e">
        <f>#REF!</f>
        <v>#REF!</v>
      </c>
      <c r="J21" s="155" t="e">
        <f>+MATRIZ_RIESGOS45[[#This Row],[IMPACTO]]*MATRIZ_RIESGOS45[[#This Row],[PROBABILIDAD]]</f>
        <v>#REF!</v>
      </c>
      <c r="K21" s="149" t="e">
        <f>#REF!</f>
        <v>#REF!</v>
      </c>
      <c r="L21" s="149" t="e">
        <f>#REF!</f>
        <v>#REF!</v>
      </c>
      <c r="M21" s="155" t="e">
        <f>#REF!</f>
        <v>#REF!</v>
      </c>
      <c r="N21" s="154" t="e">
        <f>#REF!</f>
        <v>#REF!</v>
      </c>
      <c r="O21" s="216" t="e">
        <f>#REF!</f>
        <v>#REF!</v>
      </c>
      <c r="P21" s="217" t="e">
        <f>#REF!</f>
        <v>#REF!</v>
      </c>
      <c r="Q21" s="217" t="e">
        <f>#REF!</f>
        <v>#REF!</v>
      </c>
      <c r="R21" s="217" t="e">
        <f>#REF!</f>
        <v>#REF!</v>
      </c>
      <c r="S21" s="224" t="e">
        <f>+#REF!</f>
        <v>#REF!</v>
      </c>
      <c r="T21" s="177" t="s">
        <v>7</v>
      </c>
      <c r="U21" s="151" t="s">
        <v>929</v>
      </c>
      <c r="V21" s="189"/>
      <c r="W21" s="184"/>
      <c r="X21" s="157"/>
      <c r="Y21" s="117"/>
      <c r="Z21" s="117"/>
      <c r="AA21" s="117"/>
      <c r="AB21" s="117"/>
      <c r="AC21" s="117"/>
    </row>
    <row r="22" spans="1:29" s="130" customFormat="1" ht="123" customHeight="1" x14ac:dyDescent="0.3">
      <c r="A22" s="149">
        <f t="shared" ref="A22:A49" si="1">1+A21</f>
        <v>12</v>
      </c>
      <c r="B22" s="150" t="s">
        <v>313</v>
      </c>
      <c r="C22" s="150" t="s">
        <v>313</v>
      </c>
      <c r="D22" s="158" t="e">
        <f>#REF!</f>
        <v>#REF!</v>
      </c>
      <c r="E22" s="152" t="s">
        <v>491</v>
      </c>
      <c r="F22" s="121" t="e">
        <f>#REF!</f>
        <v>#REF!</v>
      </c>
      <c r="G22" s="153" t="e">
        <f>#REF!</f>
        <v>#REF!</v>
      </c>
      <c r="H22" s="154" t="e">
        <f>#REF!</f>
        <v>#REF!</v>
      </c>
      <c r="I22" s="154" t="e">
        <f>#REF!</f>
        <v>#REF!</v>
      </c>
      <c r="J22" s="155" t="e">
        <f>+MATRIZ_RIESGOS45[[#This Row],[IMPACTO]]*MATRIZ_RIESGOS45[[#This Row],[PROBABILIDAD]]</f>
        <v>#REF!</v>
      </c>
      <c r="K22" s="149" t="e">
        <f>#REF!</f>
        <v>#REF!</v>
      </c>
      <c r="L22" s="149" t="e">
        <f>#REF!</f>
        <v>#REF!</v>
      </c>
      <c r="M22" s="155" t="e">
        <f>#REF!</f>
        <v>#REF!</v>
      </c>
      <c r="N22" s="154" t="e">
        <f>#REF!</f>
        <v>#REF!</v>
      </c>
      <c r="O22" s="216" t="e">
        <f>#REF!</f>
        <v>#REF!</v>
      </c>
      <c r="P22" s="217" t="e">
        <f>#REF!</f>
        <v>#REF!</v>
      </c>
      <c r="Q22" s="217" t="e">
        <f>#REF!</f>
        <v>#REF!</v>
      </c>
      <c r="R22" s="217" t="e">
        <f>#REF!</f>
        <v>#REF!</v>
      </c>
      <c r="S22" s="224" t="e">
        <f>+#REF!</f>
        <v>#REF!</v>
      </c>
      <c r="T22" s="177" t="s">
        <v>7</v>
      </c>
      <c r="U22" s="158" t="s">
        <v>548</v>
      </c>
      <c r="V22" s="189"/>
      <c r="W22" s="184"/>
      <c r="X22" s="157"/>
      <c r="Y22" s="117"/>
      <c r="Z22" s="117"/>
      <c r="AA22" s="117"/>
      <c r="AB22" s="117"/>
      <c r="AC22" s="117"/>
    </row>
    <row r="23" spans="1:29" s="130" customFormat="1" ht="123" customHeight="1" x14ac:dyDescent="0.3">
      <c r="A23" s="149">
        <f t="shared" si="1"/>
        <v>13</v>
      </c>
      <c r="B23" s="150" t="s">
        <v>313</v>
      </c>
      <c r="C23" s="160" t="s">
        <v>478</v>
      </c>
      <c r="D23" s="158" t="e">
        <f>#REF!</f>
        <v>#REF!</v>
      </c>
      <c r="E23" s="152" t="s">
        <v>490</v>
      </c>
      <c r="F23" s="121" t="e">
        <f>#REF!</f>
        <v>#REF!</v>
      </c>
      <c r="G23" s="153" t="e">
        <f>#REF!</f>
        <v>#REF!</v>
      </c>
      <c r="H23" s="154" t="e">
        <f>#REF!</f>
        <v>#REF!</v>
      </c>
      <c r="I23" s="154" t="e">
        <f>#REF!</f>
        <v>#REF!</v>
      </c>
      <c r="J23" s="155" t="e">
        <f>+MATRIZ_RIESGOS45[[#This Row],[IMPACTO]]*MATRIZ_RIESGOS45[[#This Row],[PROBABILIDAD]]</f>
        <v>#REF!</v>
      </c>
      <c r="K23" s="149" t="e">
        <f>#REF!</f>
        <v>#REF!</v>
      </c>
      <c r="L23" s="149" t="e">
        <f>#REF!</f>
        <v>#REF!</v>
      </c>
      <c r="M23" s="155" t="e">
        <f>#REF!</f>
        <v>#REF!</v>
      </c>
      <c r="N23" s="154" t="e">
        <f>#REF!</f>
        <v>#REF!</v>
      </c>
      <c r="O23" s="216" t="e">
        <f>#REF!</f>
        <v>#REF!</v>
      </c>
      <c r="P23" s="217" t="e">
        <f>#REF!</f>
        <v>#REF!</v>
      </c>
      <c r="Q23" s="217" t="e">
        <f>#REF!</f>
        <v>#REF!</v>
      </c>
      <c r="R23" s="217" t="e">
        <f>#REF!</f>
        <v>#REF!</v>
      </c>
      <c r="S23" s="224" t="e">
        <f>+#REF!</f>
        <v>#REF!</v>
      </c>
      <c r="T23" s="177" t="s">
        <v>7</v>
      </c>
      <c r="U23" s="121" t="s">
        <v>549</v>
      </c>
      <c r="V23" s="189"/>
      <c r="W23" s="184"/>
      <c r="X23" s="157"/>
      <c r="Y23" s="117"/>
      <c r="Z23" s="117"/>
      <c r="AA23" s="117"/>
      <c r="AB23" s="117"/>
      <c r="AC23" s="117"/>
    </row>
    <row r="24" spans="1:29" s="130" customFormat="1" ht="123" customHeight="1" x14ac:dyDescent="0.3">
      <c r="A24" s="149">
        <f t="shared" si="1"/>
        <v>14</v>
      </c>
      <c r="B24" s="150" t="s">
        <v>313</v>
      </c>
      <c r="C24" s="162" t="s">
        <v>478</v>
      </c>
      <c r="D24" s="158" t="e">
        <f>#REF!</f>
        <v>#REF!</v>
      </c>
      <c r="E24" s="152" t="s">
        <v>487</v>
      </c>
      <c r="F24" s="121" t="e">
        <f>#REF!</f>
        <v>#REF!</v>
      </c>
      <c r="G24" s="153" t="e">
        <f>#REF!</f>
        <v>#REF!</v>
      </c>
      <c r="H24" s="154" t="e">
        <f>#REF!</f>
        <v>#REF!</v>
      </c>
      <c r="I24" s="154" t="e">
        <f>#REF!</f>
        <v>#REF!</v>
      </c>
      <c r="J24" s="155" t="e">
        <f>+MATRIZ_RIESGOS45[[#This Row],[IMPACTO]]*MATRIZ_RIESGOS45[[#This Row],[PROBABILIDAD]]</f>
        <v>#REF!</v>
      </c>
      <c r="K24" s="149" t="e">
        <f>#REF!</f>
        <v>#REF!</v>
      </c>
      <c r="L24" s="149" t="e">
        <f>#REF!</f>
        <v>#REF!</v>
      </c>
      <c r="M24" s="155" t="e">
        <f>#REF!</f>
        <v>#REF!</v>
      </c>
      <c r="N24" s="154" t="e">
        <f>#REF!</f>
        <v>#REF!</v>
      </c>
      <c r="O24" s="216" t="e">
        <f>#REF!</f>
        <v>#REF!</v>
      </c>
      <c r="P24" s="217" t="e">
        <f>#REF!</f>
        <v>#REF!</v>
      </c>
      <c r="Q24" s="217" t="e">
        <f>#REF!</f>
        <v>#REF!</v>
      </c>
      <c r="R24" s="217" t="e">
        <f>#REF!</f>
        <v>#REF!</v>
      </c>
      <c r="S24" s="224" t="e">
        <f>+#REF!</f>
        <v>#REF!</v>
      </c>
      <c r="T24" s="177" t="s">
        <v>7</v>
      </c>
      <c r="U24" s="197" t="s">
        <v>930</v>
      </c>
      <c r="V24" s="189"/>
      <c r="W24" s="184"/>
      <c r="X24" s="151"/>
      <c r="Y24" s="117"/>
      <c r="Z24" s="117"/>
      <c r="AA24" s="117"/>
      <c r="AB24" s="117"/>
      <c r="AC24" s="117"/>
    </row>
    <row r="25" spans="1:29" s="130" customFormat="1" ht="81" customHeight="1" x14ac:dyDescent="0.3">
      <c r="A25" s="149">
        <f t="shared" si="1"/>
        <v>15</v>
      </c>
      <c r="B25" s="150" t="s">
        <v>554</v>
      </c>
      <c r="C25" s="163" t="s">
        <v>379</v>
      </c>
      <c r="D25" s="158" t="e">
        <f>#REF!</f>
        <v>#REF!</v>
      </c>
      <c r="E25" s="152" t="s">
        <v>485</v>
      </c>
      <c r="F25" s="121" t="e">
        <f>#REF!</f>
        <v>#REF!</v>
      </c>
      <c r="G25" s="153" t="e">
        <f>#REF!</f>
        <v>#REF!</v>
      </c>
      <c r="H25" s="154" t="e">
        <f>#REF!</f>
        <v>#REF!</v>
      </c>
      <c r="I25" s="154" t="e">
        <f>#REF!</f>
        <v>#REF!</v>
      </c>
      <c r="J25" s="155" t="e">
        <f>+MATRIZ_RIESGOS45[[#This Row],[IMPACTO]]*MATRIZ_RIESGOS45[[#This Row],[PROBABILIDAD]]</f>
        <v>#REF!</v>
      </c>
      <c r="K25" s="149" t="e">
        <f>#REF!</f>
        <v>#REF!</v>
      </c>
      <c r="L25" s="149" t="e">
        <f>#REF!</f>
        <v>#REF!</v>
      </c>
      <c r="M25" s="155" t="e">
        <f>#REF!</f>
        <v>#REF!</v>
      </c>
      <c r="N25" s="154" t="e">
        <f>#REF!</f>
        <v>#REF!</v>
      </c>
      <c r="O25" s="216" t="e">
        <f>#REF!</f>
        <v>#REF!</v>
      </c>
      <c r="P25" s="217" t="e">
        <f>#REF!</f>
        <v>#REF!</v>
      </c>
      <c r="Q25" s="219" t="e">
        <f>#REF!</f>
        <v>#REF!</v>
      </c>
      <c r="R25" s="219" t="e">
        <f>#REF!</f>
        <v>#REF!</v>
      </c>
      <c r="S25" s="224" t="e">
        <f>+#REF!</f>
        <v>#REF!</v>
      </c>
      <c r="T25" s="198" t="s">
        <v>7</v>
      </c>
      <c r="U25" s="158" t="s">
        <v>555</v>
      </c>
      <c r="V25" s="189"/>
      <c r="W25" s="184"/>
      <c r="X25" s="151"/>
      <c r="Y25" s="117"/>
      <c r="Z25" s="117"/>
      <c r="AA25" s="117"/>
      <c r="AB25" s="117"/>
      <c r="AC25" s="117"/>
    </row>
    <row r="26" spans="1:29" s="130" customFormat="1" ht="93" customHeight="1" x14ac:dyDescent="0.3">
      <c r="A26" s="149">
        <f t="shared" si="1"/>
        <v>16</v>
      </c>
      <c r="B26" s="150" t="s">
        <v>554</v>
      </c>
      <c r="C26" s="118" t="s">
        <v>379</v>
      </c>
      <c r="D26" s="158" t="e">
        <f>#REF!</f>
        <v>#REF!</v>
      </c>
      <c r="E26" s="152" t="s">
        <v>485</v>
      </c>
      <c r="F26" s="121" t="e">
        <f>#REF!</f>
        <v>#REF!</v>
      </c>
      <c r="G26" s="153" t="e">
        <f>#REF!</f>
        <v>#REF!</v>
      </c>
      <c r="H26" s="154" t="e">
        <f>#REF!</f>
        <v>#REF!</v>
      </c>
      <c r="I26" s="154" t="e">
        <f>#REF!</f>
        <v>#REF!</v>
      </c>
      <c r="J26" s="155" t="e">
        <f>+MATRIZ_RIESGOS45[[#This Row],[IMPACTO]]*MATRIZ_RIESGOS45[[#This Row],[PROBABILIDAD]]</f>
        <v>#REF!</v>
      </c>
      <c r="K26" s="149" t="e">
        <f>#REF!</f>
        <v>#REF!</v>
      </c>
      <c r="L26" s="149" t="e">
        <f>#REF!</f>
        <v>#REF!</v>
      </c>
      <c r="M26" s="155" t="e">
        <f>#REF!</f>
        <v>#REF!</v>
      </c>
      <c r="N26" s="154" t="e">
        <f>#REF!</f>
        <v>#REF!</v>
      </c>
      <c r="O26" s="216" t="e">
        <f>#REF!</f>
        <v>#REF!</v>
      </c>
      <c r="P26" s="218" t="e">
        <f>#REF!</f>
        <v>#REF!</v>
      </c>
      <c r="Q26" s="219" t="e">
        <f>#REF!</f>
        <v>#REF!</v>
      </c>
      <c r="R26" s="219" t="e">
        <f>#REF!</f>
        <v>#REF!</v>
      </c>
      <c r="S26" s="224" t="e">
        <f>+#REF!</f>
        <v>#REF!</v>
      </c>
      <c r="T26" s="198" t="s">
        <v>6</v>
      </c>
      <c r="U26" s="121" t="s">
        <v>556</v>
      </c>
      <c r="V26" s="189"/>
      <c r="W26" s="184"/>
      <c r="X26" s="151"/>
      <c r="Y26" s="117"/>
      <c r="Z26" s="117"/>
      <c r="AA26" s="117"/>
      <c r="AB26" s="117"/>
      <c r="AC26" s="117"/>
    </row>
    <row r="27" spans="1:29" s="130" customFormat="1" ht="161.25" x14ac:dyDescent="0.3">
      <c r="A27" s="149">
        <f t="shared" si="1"/>
        <v>17</v>
      </c>
      <c r="B27" s="150" t="s">
        <v>554</v>
      </c>
      <c r="C27" s="118" t="s">
        <v>379</v>
      </c>
      <c r="D27" s="158" t="e">
        <f>#REF!</f>
        <v>#REF!</v>
      </c>
      <c r="E27" s="152" t="s">
        <v>489</v>
      </c>
      <c r="F27" s="121" t="e">
        <f>#REF!</f>
        <v>#REF!</v>
      </c>
      <c r="G27" s="153" t="e">
        <f>#REF!</f>
        <v>#REF!</v>
      </c>
      <c r="H27" s="154" t="e">
        <f>#REF!</f>
        <v>#REF!</v>
      </c>
      <c r="I27" s="154" t="e">
        <f>#REF!</f>
        <v>#REF!</v>
      </c>
      <c r="J27" s="155" t="e">
        <f>+MATRIZ_RIESGOS45[[#This Row],[IMPACTO]]*MATRIZ_RIESGOS45[[#This Row],[PROBABILIDAD]]</f>
        <v>#REF!</v>
      </c>
      <c r="K27" s="149" t="e">
        <f>#REF!</f>
        <v>#REF!</v>
      </c>
      <c r="L27" s="149" t="e">
        <f>#REF!</f>
        <v>#REF!</v>
      </c>
      <c r="M27" s="155" t="e">
        <f>#REF!</f>
        <v>#REF!</v>
      </c>
      <c r="N27" s="154" t="e">
        <f>#REF!</f>
        <v>#REF!</v>
      </c>
      <c r="O27" s="216" t="e">
        <f>#REF!</f>
        <v>#REF!</v>
      </c>
      <c r="P27" s="218" t="e">
        <f>#REF!</f>
        <v>#REF!</v>
      </c>
      <c r="Q27" s="219" t="e">
        <f>#REF!</f>
        <v>#REF!</v>
      </c>
      <c r="R27" s="219" t="e">
        <f>#REF!</f>
        <v>#REF!</v>
      </c>
      <c r="S27" s="224" t="e">
        <f>+#REF!</f>
        <v>#REF!</v>
      </c>
      <c r="T27" s="198" t="s">
        <v>7</v>
      </c>
      <c r="U27" s="121" t="s">
        <v>557</v>
      </c>
      <c r="V27" s="189"/>
      <c r="W27" s="184"/>
      <c r="X27" s="151"/>
      <c r="Y27" s="117"/>
      <c r="Z27" s="117"/>
      <c r="AA27" s="117"/>
      <c r="AB27" s="117"/>
      <c r="AC27" s="117"/>
    </row>
    <row r="28" spans="1:29" s="130" customFormat="1" ht="84.75" customHeight="1" x14ac:dyDescent="0.3">
      <c r="A28" s="149">
        <f t="shared" si="1"/>
        <v>18</v>
      </c>
      <c r="B28" s="150" t="s">
        <v>554</v>
      </c>
      <c r="C28" s="118" t="s">
        <v>379</v>
      </c>
      <c r="D28" s="158" t="e">
        <f>#REF!</f>
        <v>#REF!</v>
      </c>
      <c r="E28" s="152" t="s">
        <v>485</v>
      </c>
      <c r="F28" s="121" t="e">
        <f>#REF!</f>
        <v>#REF!</v>
      </c>
      <c r="G28" s="153" t="e">
        <f>#REF!</f>
        <v>#REF!</v>
      </c>
      <c r="H28" s="154" t="e">
        <f>#REF!</f>
        <v>#REF!</v>
      </c>
      <c r="I28" s="154" t="e">
        <f>#REF!</f>
        <v>#REF!</v>
      </c>
      <c r="J28" s="155" t="e">
        <f>+MATRIZ_RIESGOS45[[#This Row],[IMPACTO]]*MATRIZ_RIESGOS45[[#This Row],[PROBABILIDAD]]</f>
        <v>#REF!</v>
      </c>
      <c r="K28" s="149" t="e">
        <f>#REF!</f>
        <v>#REF!</v>
      </c>
      <c r="L28" s="149" t="e">
        <f>#REF!</f>
        <v>#REF!</v>
      </c>
      <c r="M28" s="155" t="e">
        <f>#REF!</f>
        <v>#REF!</v>
      </c>
      <c r="N28" s="154" t="e">
        <f>#REF!</f>
        <v>#REF!</v>
      </c>
      <c r="O28" s="216" t="e">
        <f>#REF!</f>
        <v>#REF!</v>
      </c>
      <c r="P28" s="218" t="e">
        <f>#REF!</f>
        <v>#REF!</v>
      </c>
      <c r="Q28" s="219" t="e">
        <f>#REF!</f>
        <v>#REF!</v>
      </c>
      <c r="R28" s="219" t="e">
        <f>#REF!</f>
        <v>#REF!</v>
      </c>
      <c r="S28" s="224" t="e">
        <f>+#REF!</f>
        <v>#REF!</v>
      </c>
      <c r="T28" s="198" t="s">
        <v>7</v>
      </c>
      <c r="U28" s="121" t="s">
        <v>558</v>
      </c>
      <c r="V28" s="189"/>
      <c r="W28" s="184"/>
      <c r="X28" s="151"/>
      <c r="Y28" s="117"/>
      <c r="Z28" s="117"/>
      <c r="AA28" s="117"/>
      <c r="AB28" s="117"/>
      <c r="AC28" s="117"/>
    </row>
    <row r="29" spans="1:29" s="130" customFormat="1" ht="161.25" x14ac:dyDescent="0.3">
      <c r="A29" s="149">
        <f t="shared" si="1"/>
        <v>19</v>
      </c>
      <c r="B29" s="150" t="s">
        <v>554</v>
      </c>
      <c r="C29" s="118" t="s">
        <v>379</v>
      </c>
      <c r="D29" s="158" t="e">
        <f>#REF!</f>
        <v>#REF!</v>
      </c>
      <c r="E29" s="199" t="s">
        <v>484</v>
      </c>
      <c r="F29" s="121" t="e">
        <f>#REF!</f>
        <v>#REF!</v>
      </c>
      <c r="G29" s="153" t="e">
        <f>#REF!</f>
        <v>#REF!</v>
      </c>
      <c r="H29" s="154" t="e">
        <f>#REF!</f>
        <v>#REF!</v>
      </c>
      <c r="I29" s="154" t="e">
        <f>#REF!</f>
        <v>#REF!</v>
      </c>
      <c r="J29" s="155" t="e">
        <f>+MATRIZ_RIESGOS45[[#This Row],[IMPACTO]]*MATRIZ_RIESGOS45[[#This Row],[PROBABILIDAD]]</f>
        <v>#REF!</v>
      </c>
      <c r="K29" s="149" t="e">
        <f>#REF!</f>
        <v>#REF!</v>
      </c>
      <c r="L29" s="149" t="e">
        <f>#REF!</f>
        <v>#REF!</v>
      </c>
      <c r="M29" s="155" t="e">
        <f>#REF!</f>
        <v>#REF!</v>
      </c>
      <c r="N29" s="154" t="e">
        <f>#REF!</f>
        <v>#REF!</v>
      </c>
      <c r="O29" s="216" t="e">
        <f>#REF!</f>
        <v>#REF!</v>
      </c>
      <c r="P29" s="218" t="e">
        <f>#REF!</f>
        <v>#REF!</v>
      </c>
      <c r="Q29" s="219" t="e">
        <f>#REF!</f>
        <v>#REF!</v>
      </c>
      <c r="R29" s="219" t="e">
        <f>#REF!</f>
        <v>#REF!</v>
      </c>
      <c r="S29" s="224" t="e">
        <f>+#REF!</f>
        <v>#REF!</v>
      </c>
      <c r="T29" s="158" t="s">
        <v>7</v>
      </c>
      <c r="U29" s="197" t="s">
        <v>559</v>
      </c>
      <c r="V29" s="189"/>
      <c r="W29" s="184"/>
      <c r="X29" s="151"/>
      <c r="Y29" s="117"/>
      <c r="Z29" s="117"/>
      <c r="AA29" s="117"/>
      <c r="AB29" s="117"/>
      <c r="AC29" s="117"/>
    </row>
    <row r="30" spans="1:29" s="130" customFormat="1" ht="225" x14ac:dyDescent="0.3">
      <c r="A30" s="149">
        <f t="shared" si="1"/>
        <v>20</v>
      </c>
      <c r="B30" s="127" t="s">
        <v>268</v>
      </c>
      <c r="C30" s="127" t="s">
        <v>269</v>
      </c>
      <c r="D30" s="164" t="e">
        <f>#REF!</f>
        <v>#REF!</v>
      </c>
      <c r="E30" s="152" t="s">
        <v>488</v>
      </c>
      <c r="F30" s="121" t="e">
        <f>#REF!</f>
        <v>#REF!</v>
      </c>
      <c r="G30" s="161" t="e">
        <f>#REF!</f>
        <v>#REF!</v>
      </c>
      <c r="H30" s="217" t="e">
        <f>#REF!</f>
        <v>#REF!</v>
      </c>
      <c r="I30" s="217" t="e">
        <f>#REF!</f>
        <v>#REF!</v>
      </c>
      <c r="J30" s="149" t="e">
        <f>+MATRIZ_RIESGOS45[[#This Row],[IMPACTO]]*MATRIZ_RIESGOS45[[#This Row],[PROBABILIDAD]]</f>
        <v>#REF!</v>
      </c>
      <c r="K30" s="217" t="e">
        <f>#REF!</f>
        <v>#REF!</v>
      </c>
      <c r="L30" s="149" t="e">
        <f>#REF!</f>
        <v>#REF!</v>
      </c>
      <c r="M30" s="149" t="e">
        <f>#REF!</f>
        <v>#REF!</v>
      </c>
      <c r="N30" s="152" t="e">
        <f>#REF!</f>
        <v>#REF!</v>
      </c>
      <c r="O30" s="216" t="e">
        <f>#REF!</f>
        <v>#REF!</v>
      </c>
      <c r="P30" s="218" t="e">
        <f>#REF!</f>
        <v>#REF!</v>
      </c>
      <c r="Q30" s="219" t="e">
        <f>#REF!</f>
        <v>#REF!</v>
      </c>
      <c r="R30" s="219" t="e">
        <f>#REF!</f>
        <v>#REF!</v>
      </c>
      <c r="S30" s="224" t="e">
        <f>+#REF!</f>
        <v>#REF!</v>
      </c>
      <c r="T30" s="177" t="s">
        <v>7</v>
      </c>
      <c r="U30" s="121" t="s">
        <v>931</v>
      </c>
      <c r="V30" s="189"/>
      <c r="W30" s="184"/>
      <c r="X30" s="151"/>
      <c r="Y30" s="117"/>
      <c r="Z30" s="117"/>
      <c r="AA30" s="117"/>
      <c r="AB30" s="117"/>
      <c r="AC30" s="117"/>
    </row>
    <row r="31" spans="1:29" s="130" customFormat="1" ht="187.5" customHeight="1" x14ac:dyDescent="0.3">
      <c r="A31" s="149">
        <f t="shared" si="1"/>
        <v>21</v>
      </c>
      <c r="B31" s="150" t="s">
        <v>268</v>
      </c>
      <c r="C31" s="150" t="s">
        <v>514</v>
      </c>
      <c r="D31" s="164" t="e">
        <f>#REF!</f>
        <v>#REF!</v>
      </c>
      <c r="E31" s="152" t="s">
        <v>488</v>
      </c>
      <c r="F31" s="121" t="e">
        <f>#REF!</f>
        <v>#REF!</v>
      </c>
      <c r="G31" s="121" t="e">
        <f>#REF!</f>
        <v>#REF!</v>
      </c>
      <c r="H31" s="217" t="e">
        <f>#REF!</f>
        <v>#REF!</v>
      </c>
      <c r="I31" s="217" t="e">
        <f>#REF!</f>
        <v>#REF!</v>
      </c>
      <c r="J31" s="158" t="e">
        <f>+MATRIZ_RIESGOS45[[#This Row],[IMPACTO]]*MATRIZ_RIESGOS45[[#This Row],[PROBABILIDAD]]</f>
        <v>#REF!</v>
      </c>
      <c r="K31" s="217" t="e">
        <f>#REF!</f>
        <v>#REF!</v>
      </c>
      <c r="L31" s="158" t="e">
        <f>#REF!</f>
        <v>#REF!</v>
      </c>
      <c r="M31" s="149" t="e">
        <f>#REF!</f>
        <v>#REF!</v>
      </c>
      <c r="N31" s="152" t="e">
        <f>#REF!</f>
        <v>#REF!</v>
      </c>
      <c r="O31" s="216" t="e">
        <f>#REF!</f>
        <v>#REF!</v>
      </c>
      <c r="P31" s="218" t="e">
        <f>#REF!</f>
        <v>#REF!</v>
      </c>
      <c r="Q31" s="219" t="e">
        <f>#REF!</f>
        <v>#REF!</v>
      </c>
      <c r="R31" s="219" t="e">
        <f>#REF!</f>
        <v>#REF!</v>
      </c>
      <c r="S31" s="224" t="e">
        <f>+#REF!</f>
        <v>#REF!</v>
      </c>
      <c r="T31" s="177" t="s">
        <v>7</v>
      </c>
      <c r="U31" s="121" t="s">
        <v>932</v>
      </c>
      <c r="V31" s="189"/>
      <c r="W31" s="184"/>
      <c r="X31" s="151"/>
      <c r="Y31" s="117"/>
      <c r="Z31" s="117"/>
      <c r="AA31" s="117"/>
      <c r="AB31" s="117"/>
      <c r="AC31" s="117"/>
    </row>
    <row r="32" spans="1:29" s="130" customFormat="1" ht="147" customHeight="1" x14ac:dyDescent="0.3">
      <c r="A32" s="149">
        <f t="shared" si="1"/>
        <v>22</v>
      </c>
      <c r="B32" s="150" t="s">
        <v>268</v>
      </c>
      <c r="C32" s="150" t="s">
        <v>515</v>
      </c>
      <c r="D32" s="165" t="e">
        <f>#REF!</f>
        <v>#REF!</v>
      </c>
      <c r="E32" s="152" t="s">
        <v>488</v>
      </c>
      <c r="F32" s="121" t="e">
        <f>#REF!</f>
        <v>#REF!</v>
      </c>
      <c r="G32" s="161" t="e">
        <f>#REF!</f>
        <v>#REF!</v>
      </c>
      <c r="H32" s="149" t="e">
        <f>#REF!</f>
        <v>#REF!</v>
      </c>
      <c r="I32" s="149" t="e">
        <f>#REF!</f>
        <v>#REF!</v>
      </c>
      <c r="J32" s="149" t="e">
        <f>+MATRIZ_RIESGOS45[[#This Row],[IMPACTO]]*MATRIZ_RIESGOS45[[#This Row],[PROBABILIDAD]]</f>
        <v>#REF!</v>
      </c>
      <c r="K32" s="149" t="e">
        <f>#REF!</f>
        <v>#REF!</v>
      </c>
      <c r="L32" s="149" t="e">
        <f>#REF!</f>
        <v>#REF!</v>
      </c>
      <c r="M32" s="149" t="e">
        <f>#REF!</f>
        <v>#REF!</v>
      </c>
      <c r="N32" s="152" t="e">
        <f>#REF!</f>
        <v>#REF!</v>
      </c>
      <c r="O32" s="121" t="e">
        <f>#REF!</f>
        <v>#REF!</v>
      </c>
      <c r="P32" s="184" t="e">
        <f>#REF!</f>
        <v>#REF!</v>
      </c>
      <c r="Q32" s="219" t="e">
        <f>#REF!</f>
        <v>#REF!</v>
      </c>
      <c r="R32" s="219" t="e">
        <f>#REF!</f>
        <v>#REF!</v>
      </c>
      <c r="S32" s="224" t="e">
        <f>+#REF!</f>
        <v>#REF!</v>
      </c>
      <c r="T32" s="177" t="s">
        <v>466</v>
      </c>
      <c r="U32" s="121" t="s">
        <v>715</v>
      </c>
      <c r="V32" s="189"/>
      <c r="W32" s="184"/>
      <c r="X32" s="151"/>
      <c r="Y32" s="117"/>
      <c r="Z32" s="117"/>
      <c r="AA32" s="117"/>
      <c r="AB32" s="117"/>
      <c r="AC32" s="117"/>
    </row>
    <row r="33" spans="1:29" s="130" customFormat="1" ht="179.25" customHeight="1" x14ac:dyDescent="0.3">
      <c r="A33" s="149">
        <f t="shared" si="1"/>
        <v>23</v>
      </c>
      <c r="B33" s="150" t="s">
        <v>268</v>
      </c>
      <c r="C33" s="150" t="s">
        <v>269</v>
      </c>
      <c r="D33" s="165" t="e">
        <f>#REF!</f>
        <v>#REF!</v>
      </c>
      <c r="E33" s="199" t="s">
        <v>484</v>
      </c>
      <c r="F33" s="121" t="e">
        <f>#REF!</f>
        <v>#REF!</v>
      </c>
      <c r="G33" s="161" t="e">
        <f>#REF!</f>
        <v>#REF!</v>
      </c>
      <c r="H33" s="149" t="e">
        <f>#REF!</f>
        <v>#REF!</v>
      </c>
      <c r="I33" s="149" t="e">
        <f>#REF!</f>
        <v>#REF!</v>
      </c>
      <c r="J33" s="149" t="e">
        <f>+MATRIZ_RIESGOS45[[#This Row],[IMPACTO]]*MATRIZ_RIESGOS45[[#This Row],[PROBABILIDAD]]</f>
        <v>#REF!</v>
      </c>
      <c r="K33" s="149" t="e">
        <f>#REF!</f>
        <v>#REF!</v>
      </c>
      <c r="L33" s="149" t="e">
        <f>#REF!</f>
        <v>#REF!</v>
      </c>
      <c r="M33" s="149" t="e">
        <f>#REF!</f>
        <v>#REF!</v>
      </c>
      <c r="N33" s="152" t="e">
        <f>#REF!</f>
        <v>#REF!</v>
      </c>
      <c r="O33" s="121" t="e">
        <f>#REF!</f>
        <v>#REF!</v>
      </c>
      <c r="P33" s="184" t="e">
        <f>#REF!</f>
        <v>#REF!</v>
      </c>
      <c r="Q33" s="219" t="e">
        <f>#REF!</f>
        <v>#REF!</v>
      </c>
      <c r="R33" s="219" t="e">
        <f>#REF!</f>
        <v>#REF!</v>
      </c>
      <c r="S33" s="224" t="e">
        <f>+#REF!</f>
        <v>#REF!</v>
      </c>
      <c r="T33" s="177" t="s">
        <v>466</v>
      </c>
      <c r="U33" s="121" t="s">
        <v>933</v>
      </c>
      <c r="V33" s="189"/>
      <c r="W33" s="184"/>
      <c r="X33" s="151"/>
      <c r="Y33" s="117"/>
      <c r="Z33" s="117"/>
      <c r="AA33" s="117"/>
      <c r="AB33" s="117"/>
      <c r="AC33" s="117"/>
    </row>
    <row r="34" spans="1:29" s="130" customFormat="1" ht="233.25" customHeight="1" x14ac:dyDescent="0.3">
      <c r="A34" s="149">
        <f t="shared" si="1"/>
        <v>24</v>
      </c>
      <c r="B34" s="150" t="s">
        <v>94</v>
      </c>
      <c r="C34" s="127" t="s">
        <v>95</v>
      </c>
      <c r="D34" s="164" t="e">
        <f>#REF!</f>
        <v>#REF!</v>
      </c>
      <c r="E34" s="152" t="s">
        <v>488</v>
      </c>
      <c r="F34" s="121" t="e">
        <f>#REF!</f>
        <v>#REF!</v>
      </c>
      <c r="G34" s="161" t="e">
        <f>#REF!</f>
        <v>#REF!</v>
      </c>
      <c r="H34" s="149" t="e">
        <f>#REF!</f>
        <v>#REF!</v>
      </c>
      <c r="I34" s="149" t="e">
        <f>#REF!</f>
        <v>#REF!</v>
      </c>
      <c r="J34" s="149" t="e">
        <f>+MATRIZ_RIESGOS45[[#This Row],[IMPACTO]]*MATRIZ_RIESGOS45[[#This Row],[PROBABILIDAD]]</f>
        <v>#REF!</v>
      </c>
      <c r="K34" s="149" t="e">
        <f>#REF!</f>
        <v>#REF!</v>
      </c>
      <c r="L34" s="149" t="e">
        <f>#REF!</f>
        <v>#REF!</v>
      </c>
      <c r="M34" s="149" t="e">
        <f>#REF!</f>
        <v>#REF!</v>
      </c>
      <c r="N34" s="152" t="e">
        <f>#REF!</f>
        <v>#REF!</v>
      </c>
      <c r="O34" s="121" t="e">
        <f>#REF!</f>
        <v>#REF!</v>
      </c>
      <c r="P34" s="184" t="e">
        <f>#REF!</f>
        <v>#REF!</v>
      </c>
      <c r="Q34" s="219" t="e">
        <f>#REF!</f>
        <v>#REF!</v>
      </c>
      <c r="R34" s="219" t="e">
        <f>#REF!</f>
        <v>#REF!</v>
      </c>
      <c r="S34" s="224" t="e">
        <f>+#REF!</f>
        <v>#REF!</v>
      </c>
      <c r="T34" s="177" t="s">
        <v>465</v>
      </c>
      <c r="U34" s="158" t="s">
        <v>719</v>
      </c>
      <c r="V34" s="189"/>
      <c r="W34" s="184"/>
      <c r="X34" s="157"/>
      <c r="Y34" s="117"/>
      <c r="Z34" s="117"/>
      <c r="AA34" s="117"/>
      <c r="AB34" s="117"/>
      <c r="AC34" s="117"/>
    </row>
    <row r="35" spans="1:29" s="130" customFormat="1" ht="168" customHeight="1" x14ac:dyDescent="0.3">
      <c r="A35" s="149">
        <f t="shared" si="1"/>
        <v>25</v>
      </c>
      <c r="B35" s="150" t="s">
        <v>94</v>
      </c>
      <c r="C35" s="127" t="s">
        <v>95</v>
      </c>
      <c r="D35" s="164" t="e">
        <f>#REF!</f>
        <v>#REF!</v>
      </c>
      <c r="E35" s="199" t="s">
        <v>484</v>
      </c>
      <c r="F35" s="121" t="e">
        <f>#REF!</f>
        <v>#REF!</v>
      </c>
      <c r="G35" s="161" t="e">
        <f>#REF!</f>
        <v>#REF!</v>
      </c>
      <c r="H35" s="149" t="e">
        <f>#REF!</f>
        <v>#REF!</v>
      </c>
      <c r="I35" s="149" t="e">
        <f>#REF!</f>
        <v>#REF!</v>
      </c>
      <c r="J35" s="149" t="e">
        <f>+MATRIZ_RIESGOS45[[#This Row],[IMPACTO]]*MATRIZ_RIESGOS45[[#This Row],[PROBABILIDAD]]</f>
        <v>#REF!</v>
      </c>
      <c r="K35" s="149" t="e">
        <f>#REF!</f>
        <v>#REF!</v>
      </c>
      <c r="L35" s="149" t="e">
        <f>#REF!</f>
        <v>#REF!</v>
      </c>
      <c r="M35" s="149" t="e">
        <f>#REF!</f>
        <v>#REF!</v>
      </c>
      <c r="N35" s="152" t="e">
        <f>#REF!</f>
        <v>#REF!</v>
      </c>
      <c r="O35" s="121" t="e">
        <f>#REF!</f>
        <v>#REF!</v>
      </c>
      <c r="P35" s="184" t="e">
        <f>#REF!</f>
        <v>#REF!</v>
      </c>
      <c r="Q35" s="219" t="e">
        <f>#REF!</f>
        <v>#REF!</v>
      </c>
      <c r="R35" s="219" t="e">
        <f>#REF!</f>
        <v>#REF!</v>
      </c>
      <c r="S35" s="224" t="e">
        <f>+#REF!</f>
        <v>#REF!</v>
      </c>
      <c r="T35" s="177" t="s">
        <v>465</v>
      </c>
      <c r="U35" s="151" t="s">
        <v>934</v>
      </c>
      <c r="V35" s="189"/>
      <c r="W35" s="184"/>
      <c r="X35" s="157"/>
      <c r="Y35" s="117"/>
      <c r="Z35" s="117"/>
      <c r="AA35" s="117"/>
      <c r="AB35" s="117"/>
      <c r="AC35" s="117"/>
    </row>
    <row r="36" spans="1:29" s="130" customFormat="1" ht="162.75" customHeight="1" x14ac:dyDescent="0.3">
      <c r="A36" s="149">
        <f t="shared" si="1"/>
        <v>26</v>
      </c>
      <c r="B36" s="150" t="s">
        <v>94</v>
      </c>
      <c r="C36" s="127" t="s">
        <v>95</v>
      </c>
      <c r="D36" s="164" t="e">
        <f>#REF!</f>
        <v>#REF!</v>
      </c>
      <c r="E36" s="152" t="s">
        <v>488</v>
      </c>
      <c r="F36" s="121" t="e">
        <f>#REF!</f>
        <v>#REF!</v>
      </c>
      <c r="G36" s="161" t="e">
        <f>#REF!</f>
        <v>#REF!</v>
      </c>
      <c r="H36" s="149" t="e">
        <f>#REF!</f>
        <v>#REF!</v>
      </c>
      <c r="I36" s="149" t="e">
        <f>#REF!</f>
        <v>#REF!</v>
      </c>
      <c r="J36" s="149" t="e">
        <f>+MATRIZ_RIESGOS45[[#This Row],[IMPACTO]]*MATRIZ_RIESGOS45[[#This Row],[PROBABILIDAD]]</f>
        <v>#REF!</v>
      </c>
      <c r="K36" s="149" t="e">
        <f>#REF!</f>
        <v>#REF!</v>
      </c>
      <c r="L36" s="149" t="e">
        <f>#REF!</f>
        <v>#REF!</v>
      </c>
      <c r="M36" s="149" t="e">
        <f>#REF!</f>
        <v>#REF!</v>
      </c>
      <c r="N36" s="152" t="e">
        <f>#REF!</f>
        <v>#REF!</v>
      </c>
      <c r="O36" s="121" t="e">
        <f>#REF!</f>
        <v>#REF!</v>
      </c>
      <c r="P36" s="184" t="e">
        <f>#REF!</f>
        <v>#REF!</v>
      </c>
      <c r="Q36" s="219" t="e">
        <f>#REF!</f>
        <v>#REF!</v>
      </c>
      <c r="R36" s="219" t="e">
        <f>#REF!</f>
        <v>#REF!</v>
      </c>
      <c r="S36" s="224" t="e">
        <f>+#REF!</f>
        <v>#REF!</v>
      </c>
      <c r="T36" s="177" t="s">
        <v>465</v>
      </c>
      <c r="U36" s="158" t="s">
        <v>935</v>
      </c>
      <c r="V36" s="189"/>
      <c r="W36" s="184"/>
      <c r="X36" s="157"/>
      <c r="Y36" s="117"/>
      <c r="Z36" s="117"/>
      <c r="AA36" s="117"/>
      <c r="AB36" s="117"/>
      <c r="AC36" s="117"/>
    </row>
    <row r="37" spans="1:29" s="130" customFormat="1" ht="162.75" customHeight="1" x14ac:dyDescent="0.3">
      <c r="A37" s="149">
        <f t="shared" si="1"/>
        <v>27</v>
      </c>
      <c r="B37" s="150" t="s">
        <v>94</v>
      </c>
      <c r="C37" s="127" t="s">
        <v>95</v>
      </c>
      <c r="D37" s="164" t="e">
        <f>#REF!</f>
        <v>#REF!</v>
      </c>
      <c r="E37" s="199" t="s">
        <v>484</v>
      </c>
      <c r="F37" s="121" t="e">
        <f>#REF!</f>
        <v>#REF!</v>
      </c>
      <c r="G37" s="161" t="e">
        <f>#REF!</f>
        <v>#REF!</v>
      </c>
      <c r="H37" s="149" t="e">
        <f>#REF!</f>
        <v>#REF!</v>
      </c>
      <c r="I37" s="149" t="e">
        <f>#REF!</f>
        <v>#REF!</v>
      </c>
      <c r="J37" s="149" t="e">
        <f>+MATRIZ_RIESGOS45[[#This Row],[IMPACTO]]*MATRIZ_RIESGOS45[[#This Row],[PROBABILIDAD]]</f>
        <v>#REF!</v>
      </c>
      <c r="K37" s="149" t="e">
        <f>#REF!</f>
        <v>#REF!</v>
      </c>
      <c r="L37" s="149" t="e">
        <f>#REF!</f>
        <v>#REF!</v>
      </c>
      <c r="M37" s="149" t="e">
        <f>#REF!</f>
        <v>#REF!</v>
      </c>
      <c r="N37" s="152" t="e">
        <f>#REF!</f>
        <v>#REF!</v>
      </c>
      <c r="O37" s="121" t="e">
        <f>#REF!</f>
        <v>#REF!</v>
      </c>
      <c r="P37" s="184" t="e">
        <f>#REF!</f>
        <v>#REF!</v>
      </c>
      <c r="Q37" s="219" t="e">
        <f>#REF!</f>
        <v>#REF!</v>
      </c>
      <c r="R37" s="219" t="e">
        <f>#REF!</f>
        <v>#REF!</v>
      </c>
      <c r="S37" s="224" t="e">
        <f>+#REF!</f>
        <v>#REF!</v>
      </c>
      <c r="T37" s="177" t="s">
        <v>465</v>
      </c>
      <c r="U37" s="158" t="s">
        <v>936</v>
      </c>
      <c r="V37" s="189"/>
      <c r="W37" s="184"/>
      <c r="X37" s="157"/>
      <c r="Y37" s="117"/>
      <c r="Z37" s="117"/>
      <c r="AA37" s="117"/>
      <c r="AB37" s="117"/>
      <c r="AC37" s="117"/>
    </row>
    <row r="38" spans="1:29" s="130" customFormat="1" ht="207.75" customHeight="1" x14ac:dyDescent="0.3">
      <c r="A38" s="149">
        <f t="shared" si="1"/>
        <v>28</v>
      </c>
      <c r="B38" s="150" t="s">
        <v>435</v>
      </c>
      <c r="C38" s="150" t="s">
        <v>435</v>
      </c>
      <c r="D38" s="165" t="e">
        <f>#REF!</f>
        <v>#REF!</v>
      </c>
      <c r="E38" s="152" t="s">
        <v>485</v>
      </c>
      <c r="F38" s="121" t="e">
        <f>#REF!</f>
        <v>#REF!</v>
      </c>
      <c r="G38" s="161" t="e">
        <f>#REF!</f>
        <v>#REF!</v>
      </c>
      <c r="H38" s="149" t="e">
        <f>#REF!</f>
        <v>#REF!</v>
      </c>
      <c r="I38" s="149" t="e">
        <f>#REF!</f>
        <v>#REF!</v>
      </c>
      <c r="J38" s="149" t="e">
        <f>+MATRIZ_RIESGOS45[[#This Row],[IMPACTO]]*MATRIZ_RIESGOS45[[#This Row],[PROBABILIDAD]]</f>
        <v>#REF!</v>
      </c>
      <c r="K38" s="149" t="e">
        <f>#REF!</f>
        <v>#REF!</v>
      </c>
      <c r="L38" s="149" t="e">
        <f>#REF!</f>
        <v>#REF!</v>
      </c>
      <c r="M38" s="149" t="e">
        <f>#REF!</f>
        <v>#REF!</v>
      </c>
      <c r="N38" s="152" t="e">
        <f>#REF!</f>
        <v>#REF!</v>
      </c>
      <c r="O38" s="121" t="e">
        <f>#REF!</f>
        <v>#REF!</v>
      </c>
      <c r="P38" s="184" t="e">
        <f>#REF!</f>
        <v>#REF!</v>
      </c>
      <c r="Q38" s="219" t="e">
        <f>#REF!</f>
        <v>#REF!</v>
      </c>
      <c r="R38" s="219" t="e">
        <f>#REF!</f>
        <v>#REF!</v>
      </c>
      <c r="S38" s="224" t="e">
        <f>+#REF!</f>
        <v>#REF!</v>
      </c>
      <c r="T38" s="177" t="s">
        <v>6</v>
      </c>
      <c r="U38" s="158" t="s">
        <v>721</v>
      </c>
      <c r="V38" s="189"/>
      <c r="W38" s="184"/>
      <c r="X38" s="157"/>
      <c r="Y38" s="117"/>
      <c r="Z38" s="117"/>
      <c r="AA38" s="117"/>
      <c r="AB38" s="117"/>
      <c r="AC38" s="117"/>
    </row>
    <row r="39" spans="1:29" s="130" customFormat="1" ht="216.75" customHeight="1" x14ac:dyDescent="0.3">
      <c r="A39" s="149">
        <f t="shared" si="1"/>
        <v>29</v>
      </c>
      <c r="B39" s="150" t="s">
        <v>435</v>
      </c>
      <c r="C39" s="150" t="s">
        <v>435</v>
      </c>
      <c r="D39" s="165" t="e">
        <f>#REF!</f>
        <v>#REF!</v>
      </c>
      <c r="E39" s="199" t="s">
        <v>484</v>
      </c>
      <c r="F39" s="121" t="e">
        <f>#REF!</f>
        <v>#REF!</v>
      </c>
      <c r="G39" s="161" t="e">
        <f>#REF!</f>
        <v>#REF!</v>
      </c>
      <c r="H39" s="149" t="e">
        <f>#REF!</f>
        <v>#REF!</v>
      </c>
      <c r="I39" s="149" t="e">
        <f>#REF!</f>
        <v>#REF!</v>
      </c>
      <c r="J39" s="149" t="e">
        <f>+MATRIZ_RIESGOS45[[#This Row],[IMPACTO]]*MATRIZ_RIESGOS45[[#This Row],[PROBABILIDAD]]</f>
        <v>#REF!</v>
      </c>
      <c r="K39" s="149" t="e">
        <f>#REF!</f>
        <v>#REF!</v>
      </c>
      <c r="L39" s="149" t="e">
        <f>#REF!</f>
        <v>#REF!</v>
      </c>
      <c r="M39" s="149" t="e">
        <f>#REF!</f>
        <v>#REF!</v>
      </c>
      <c r="N39" s="152" t="e">
        <f>#REF!</f>
        <v>#REF!</v>
      </c>
      <c r="O39" s="121" t="e">
        <f>#REF!</f>
        <v>#REF!</v>
      </c>
      <c r="P39" s="184" t="e">
        <f>#REF!</f>
        <v>#REF!</v>
      </c>
      <c r="Q39" s="219" t="e">
        <f>#REF!</f>
        <v>#REF!</v>
      </c>
      <c r="R39" s="219" t="e">
        <f>#REF!</f>
        <v>#REF!</v>
      </c>
      <c r="S39" s="224" t="e">
        <f>+#REF!</f>
        <v>#REF!</v>
      </c>
      <c r="T39" s="177" t="s">
        <v>465</v>
      </c>
      <c r="U39" s="158" t="s">
        <v>720</v>
      </c>
      <c r="V39" s="189"/>
      <c r="W39" s="184"/>
      <c r="X39" s="157"/>
      <c r="Y39" s="117"/>
      <c r="Z39" s="117"/>
      <c r="AA39" s="117"/>
      <c r="AB39" s="117"/>
      <c r="AC39" s="117"/>
    </row>
    <row r="40" spans="1:29" s="130" customFormat="1" ht="115.5" customHeight="1" x14ac:dyDescent="0.3">
      <c r="A40" s="149">
        <f t="shared" si="1"/>
        <v>30</v>
      </c>
      <c r="B40" s="150" t="s">
        <v>567</v>
      </c>
      <c r="C40" s="150" t="s">
        <v>567</v>
      </c>
      <c r="D40" s="165" t="e">
        <f>#REF!</f>
        <v>#REF!</v>
      </c>
      <c r="E40" s="152" t="s">
        <v>482</v>
      </c>
      <c r="F40" s="121" t="e">
        <f>#REF!</f>
        <v>#REF!</v>
      </c>
      <c r="G40" s="161" t="e">
        <f>#REF!</f>
        <v>#REF!</v>
      </c>
      <c r="H40" s="149" t="e">
        <f>#REF!</f>
        <v>#REF!</v>
      </c>
      <c r="I40" s="149" t="e">
        <f>#REF!</f>
        <v>#REF!</v>
      </c>
      <c r="J40" s="149" t="e">
        <f>+MATRIZ_RIESGOS45[[#This Row],[IMPACTO]]*MATRIZ_RIESGOS45[[#This Row],[PROBABILIDAD]]</f>
        <v>#REF!</v>
      </c>
      <c r="K40" s="149" t="e">
        <f>#REF!</f>
        <v>#REF!</v>
      </c>
      <c r="L40" s="149" t="e">
        <f>#REF!</f>
        <v>#REF!</v>
      </c>
      <c r="M40" s="149" t="e">
        <f>+LOOKUP(MATRIZ_RIESGOS45[[#This Row],[PRODUCTO IMPACTO PROBABILAD]],'[5]VALORACIÓN PRO-IMP'!$G$38:$H$51,'[5]VALORACIÓN PRO-IMP'!$I$38:$I$51)</f>
        <v>#REF!</v>
      </c>
      <c r="N40" s="152" t="s">
        <v>0</v>
      </c>
      <c r="O40" s="121" t="e">
        <f>#REF!</f>
        <v>#REF!</v>
      </c>
      <c r="P40" s="184" t="e">
        <f>#REF!</f>
        <v>#REF!</v>
      </c>
      <c r="Q40" s="219" t="s">
        <v>470</v>
      </c>
      <c r="R40" s="219" t="s">
        <v>470</v>
      </c>
      <c r="S40" s="224" t="e">
        <f>+#REF!</f>
        <v>#REF!</v>
      </c>
      <c r="T40" s="177" t="s">
        <v>7</v>
      </c>
      <c r="U40" s="166" t="s">
        <v>937</v>
      </c>
      <c r="V40" s="189"/>
      <c r="W40" s="184"/>
      <c r="X40" s="157"/>
      <c r="Y40" s="117"/>
      <c r="Z40" s="117"/>
      <c r="AA40" s="117"/>
      <c r="AB40" s="117"/>
      <c r="AC40" s="117"/>
    </row>
    <row r="41" spans="1:29" s="130" customFormat="1" ht="123" customHeight="1" x14ac:dyDescent="0.3">
      <c r="A41" s="149">
        <f t="shared" si="1"/>
        <v>31</v>
      </c>
      <c r="B41" s="150" t="s">
        <v>567</v>
      </c>
      <c r="C41" s="150" t="s">
        <v>567</v>
      </c>
      <c r="D41" s="165" t="e">
        <f>#REF!</f>
        <v>#REF!</v>
      </c>
      <c r="E41" s="152" t="s">
        <v>482</v>
      </c>
      <c r="F41" s="121" t="e">
        <f>#REF!</f>
        <v>#REF!</v>
      </c>
      <c r="G41" s="161" t="e">
        <f>#REF!</f>
        <v>#REF!</v>
      </c>
      <c r="H41" s="149" t="e">
        <f>#REF!</f>
        <v>#REF!</v>
      </c>
      <c r="I41" s="149" t="e">
        <f>#REF!</f>
        <v>#REF!</v>
      </c>
      <c r="J41" s="149" t="e">
        <f>+MATRIZ_RIESGOS45[[#This Row],[IMPACTO]]*MATRIZ_RIESGOS45[[#This Row],[PROBABILIDAD]]</f>
        <v>#REF!</v>
      </c>
      <c r="K41" s="149" t="e">
        <f>#REF!</f>
        <v>#REF!</v>
      </c>
      <c r="L41" s="149" t="e">
        <f>#REF!</f>
        <v>#REF!</v>
      </c>
      <c r="M41" s="149" t="e">
        <f>+LOOKUP(MATRIZ_RIESGOS45[[#This Row],[PRODUCTO IMPACTO PROBABILAD]],'[5]VALORACIÓN PRO-IMP'!$G$38:$H$51,'[5]VALORACIÓN PRO-IMP'!$I$38:$I$51)</f>
        <v>#REF!</v>
      </c>
      <c r="N41" s="152" t="s">
        <v>0</v>
      </c>
      <c r="O41" s="121" t="e">
        <f>#REF!</f>
        <v>#REF!</v>
      </c>
      <c r="P41" s="184" t="e">
        <f>#REF!</f>
        <v>#REF!</v>
      </c>
      <c r="Q41" s="219" t="s">
        <v>469</v>
      </c>
      <c r="R41" s="219" t="s">
        <v>469</v>
      </c>
      <c r="S41" s="224" t="e">
        <f>+#REF!</f>
        <v>#REF!</v>
      </c>
      <c r="T41" s="177" t="s">
        <v>6</v>
      </c>
      <c r="U41" s="121" t="s">
        <v>568</v>
      </c>
      <c r="V41" s="189"/>
      <c r="W41" s="184"/>
      <c r="X41" s="157"/>
      <c r="Y41" s="117"/>
      <c r="Z41" s="117"/>
      <c r="AA41" s="117"/>
      <c r="AB41" s="117"/>
      <c r="AC41" s="117"/>
    </row>
    <row r="42" spans="1:29" s="130" customFormat="1" ht="122.25" customHeight="1" x14ac:dyDescent="0.3">
      <c r="A42" s="149">
        <f t="shared" si="1"/>
        <v>32</v>
      </c>
      <c r="B42" s="150" t="s">
        <v>567</v>
      </c>
      <c r="C42" s="150" t="s">
        <v>567</v>
      </c>
      <c r="D42" s="165" t="e">
        <f>#REF!</f>
        <v>#REF!</v>
      </c>
      <c r="E42" s="152" t="s">
        <v>482</v>
      </c>
      <c r="F42" s="161" t="e">
        <f>#REF!</f>
        <v>#REF!</v>
      </c>
      <c r="G42" s="161" t="e">
        <f>#REF!</f>
        <v>#REF!</v>
      </c>
      <c r="H42" s="149" t="e">
        <f>#REF!</f>
        <v>#REF!</v>
      </c>
      <c r="I42" s="149" t="e">
        <f>#REF!</f>
        <v>#REF!</v>
      </c>
      <c r="J42" s="149" t="e">
        <f>+MATRIZ_RIESGOS45[[#This Row],[IMPACTO]]*MATRIZ_RIESGOS45[[#This Row],[PROBABILIDAD]]</f>
        <v>#REF!</v>
      </c>
      <c r="K42" s="149" t="e">
        <f>#REF!</f>
        <v>#REF!</v>
      </c>
      <c r="L42" s="149" t="e">
        <f>#REF!</f>
        <v>#REF!</v>
      </c>
      <c r="M42" s="149" t="e">
        <f>+LOOKUP(MATRIZ_RIESGOS45[[#This Row],[PRODUCTO IMPACTO PROBABILAD]],'[5]VALORACIÓN PRO-IMP'!$G$38:$H$51,'[5]VALORACIÓN PRO-IMP'!$I$38:$I$51)</f>
        <v>#REF!</v>
      </c>
      <c r="N42" s="152" t="s">
        <v>0</v>
      </c>
      <c r="O42" s="121" t="e">
        <f>#REF!</f>
        <v>#REF!</v>
      </c>
      <c r="P42" s="184" t="e">
        <f>#REF!</f>
        <v>#REF!</v>
      </c>
      <c r="Q42" s="219" t="s">
        <v>468</v>
      </c>
      <c r="R42" s="219" t="s">
        <v>468</v>
      </c>
      <c r="S42" s="224" t="e">
        <f>+#REF!</f>
        <v>#REF!</v>
      </c>
      <c r="T42" s="177" t="s">
        <v>7</v>
      </c>
      <c r="U42" s="121" t="s">
        <v>938</v>
      </c>
      <c r="V42" s="189"/>
      <c r="W42" s="184"/>
      <c r="X42" s="157"/>
      <c r="Y42" s="117"/>
      <c r="Z42" s="117"/>
      <c r="AA42" s="117"/>
      <c r="AB42" s="117"/>
      <c r="AC42" s="117"/>
    </row>
    <row r="43" spans="1:29" s="130" customFormat="1" ht="165" customHeight="1" x14ac:dyDescent="0.3">
      <c r="A43" s="149">
        <f t="shared" si="1"/>
        <v>33</v>
      </c>
      <c r="B43" s="150" t="s">
        <v>567</v>
      </c>
      <c r="C43" s="150" t="s">
        <v>567</v>
      </c>
      <c r="D43" s="165" t="e">
        <f>#REF!</f>
        <v>#REF!</v>
      </c>
      <c r="E43" s="199" t="s">
        <v>484</v>
      </c>
      <c r="F43" s="161" t="e">
        <f>#REF!</f>
        <v>#REF!</v>
      </c>
      <c r="G43" s="161" t="e">
        <f>#REF!</f>
        <v>#REF!</v>
      </c>
      <c r="H43" s="149" t="e">
        <f>#REF!</f>
        <v>#REF!</v>
      </c>
      <c r="I43" s="149" t="e">
        <f>#REF!</f>
        <v>#REF!</v>
      </c>
      <c r="J43" s="149" t="e">
        <f>+MATRIZ_RIESGOS45[[#This Row],[IMPACTO]]*MATRIZ_RIESGOS45[[#This Row],[PROBABILIDAD]]</f>
        <v>#REF!</v>
      </c>
      <c r="K43" s="149" t="e">
        <f>#REF!</f>
        <v>#REF!</v>
      </c>
      <c r="L43" s="149" t="e">
        <f>#REF!</f>
        <v>#REF!</v>
      </c>
      <c r="M43" s="149" t="e">
        <f>+LOOKUP(MATRIZ_RIESGOS45[[#This Row],[PRODUCTO IMPACTO PROBABILAD]],'[5]VALORACIÓN PRO-IMP'!$G$38:$H$51,'[5]VALORACIÓN PRO-IMP'!$I$38:$I$51)</f>
        <v>#REF!</v>
      </c>
      <c r="N43" s="152" t="s">
        <v>0</v>
      </c>
      <c r="O43" s="121" t="e">
        <f>#REF!</f>
        <v>#REF!</v>
      </c>
      <c r="P43" s="184" t="e">
        <f>#REF!</f>
        <v>#REF!</v>
      </c>
      <c r="Q43" s="219" t="s">
        <v>468</v>
      </c>
      <c r="R43" s="219" t="s">
        <v>468</v>
      </c>
      <c r="S43" s="224" t="e">
        <f>+#REF!</f>
        <v>#REF!</v>
      </c>
      <c r="T43" s="177" t="s">
        <v>465</v>
      </c>
      <c r="U43" s="218" t="s">
        <v>960</v>
      </c>
      <c r="V43" s="189"/>
      <c r="W43" s="184"/>
      <c r="X43" s="157"/>
      <c r="Y43" s="117"/>
      <c r="Z43" s="117"/>
      <c r="AA43" s="117"/>
      <c r="AB43" s="117"/>
      <c r="AC43" s="117"/>
    </row>
    <row r="44" spans="1:29" s="130" customFormat="1" ht="114" x14ac:dyDescent="0.3">
      <c r="A44" s="149">
        <f t="shared" si="1"/>
        <v>34</v>
      </c>
      <c r="B44" s="150" t="s">
        <v>567</v>
      </c>
      <c r="C44" s="150" t="s">
        <v>567</v>
      </c>
      <c r="D44" s="165" t="e">
        <f>#REF!</f>
        <v>#REF!</v>
      </c>
      <c r="E44" s="152" t="s">
        <v>482</v>
      </c>
      <c r="F44" s="161" t="e">
        <f>#REF!</f>
        <v>#REF!</v>
      </c>
      <c r="G44" s="161" t="e">
        <f>#REF!</f>
        <v>#REF!</v>
      </c>
      <c r="H44" s="149" t="e">
        <f>#REF!</f>
        <v>#REF!</v>
      </c>
      <c r="I44" s="149" t="e">
        <f>#REF!</f>
        <v>#REF!</v>
      </c>
      <c r="J44" s="149" t="e">
        <f>+MATRIZ_RIESGOS45[[#This Row],[IMPACTO]]*MATRIZ_RIESGOS45[[#This Row],[PROBABILIDAD]]</f>
        <v>#REF!</v>
      </c>
      <c r="K44" s="149" t="e">
        <f>#REF!</f>
        <v>#REF!</v>
      </c>
      <c r="L44" s="149" t="e">
        <f>#REF!</f>
        <v>#REF!</v>
      </c>
      <c r="M44" s="149" t="e">
        <f>+LOOKUP(MATRIZ_RIESGOS45[[#This Row],[PRODUCTO IMPACTO PROBABILAD]],'[5]VALORACIÓN PRO-IMP'!$G$38:$H$51,'[5]VALORACIÓN PRO-IMP'!$I$38:$I$51)</f>
        <v>#REF!</v>
      </c>
      <c r="N44" s="152" t="s">
        <v>0</v>
      </c>
      <c r="O44" s="121" t="e">
        <f>#REF!</f>
        <v>#REF!</v>
      </c>
      <c r="P44" s="184" t="e">
        <f>#REF!</f>
        <v>#REF!</v>
      </c>
      <c r="Q44" s="219" t="s">
        <v>468</v>
      </c>
      <c r="R44" s="219" t="s">
        <v>468</v>
      </c>
      <c r="S44" s="224" t="e">
        <f>+#REF!</f>
        <v>#REF!</v>
      </c>
      <c r="T44" s="177" t="s">
        <v>7</v>
      </c>
      <c r="U44" s="121" t="s">
        <v>926</v>
      </c>
      <c r="V44" s="189"/>
      <c r="W44" s="184"/>
      <c r="X44" s="157"/>
      <c r="Y44" s="117"/>
      <c r="Z44" s="117"/>
      <c r="AA44" s="117"/>
      <c r="AB44" s="117"/>
      <c r="AC44" s="117"/>
    </row>
    <row r="45" spans="1:29" s="130" customFormat="1" ht="129" customHeight="1" x14ac:dyDescent="0.3">
      <c r="A45" s="149">
        <f t="shared" si="1"/>
        <v>35</v>
      </c>
      <c r="B45" s="127" t="s">
        <v>570</v>
      </c>
      <c r="C45" s="127" t="s">
        <v>298</v>
      </c>
      <c r="D45" s="165" t="e">
        <f>#REF!</f>
        <v>#REF!</v>
      </c>
      <c r="E45" s="152" t="s">
        <v>487</v>
      </c>
      <c r="F45" s="161" t="e">
        <f>#REF!</f>
        <v>#REF!</v>
      </c>
      <c r="G45" s="161" t="e">
        <f>#REF!</f>
        <v>#REF!</v>
      </c>
      <c r="H45" s="149" t="e">
        <f>#REF!</f>
        <v>#REF!</v>
      </c>
      <c r="I45" s="149" t="e">
        <f>#REF!</f>
        <v>#REF!</v>
      </c>
      <c r="J45" s="149" t="e">
        <f>+MATRIZ_RIESGOS45[[#This Row],[IMPACTO]]*MATRIZ_RIESGOS45[[#This Row],[PROBABILIDAD]]</f>
        <v>#REF!</v>
      </c>
      <c r="K45" s="149" t="e">
        <f>#REF!</f>
        <v>#REF!</v>
      </c>
      <c r="L45" s="149" t="e">
        <f>#REF!</f>
        <v>#REF!</v>
      </c>
      <c r="M45" s="149" t="e">
        <f>#REF!</f>
        <v>#REF!</v>
      </c>
      <c r="N45" s="152" t="e">
        <f>#REF!</f>
        <v>#REF!</v>
      </c>
      <c r="O45" s="121" t="e">
        <f>#REF!</f>
        <v>#REF!</v>
      </c>
      <c r="P45" s="164" t="e">
        <f>#REF!</f>
        <v>#REF!</v>
      </c>
      <c r="Q45" s="219" t="e">
        <f>#REF!</f>
        <v>#REF!</v>
      </c>
      <c r="R45" s="219" t="e">
        <f>#REF!</f>
        <v>#REF!</v>
      </c>
      <c r="S45" s="224" t="e">
        <f>+#REF!</f>
        <v>#REF!</v>
      </c>
      <c r="T45" s="177" t="s">
        <v>465</v>
      </c>
      <c r="U45" s="151" t="s">
        <v>498</v>
      </c>
      <c r="V45" s="189"/>
      <c r="W45" s="184"/>
      <c r="X45" s="157"/>
      <c r="Y45" s="117"/>
      <c r="Z45" s="117"/>
      <c r="AA45" s="117"/>
      <c r="AB45" s="117"/>
      <c r="AC45" s="117"/>
    </row>
    <row r="46" spans="1:29" s="130" customFormat="1" ht="225" x14ac:dyDescent="0.3">
      <c r="A46" s="149">
        <f t="shared" si="1"/>
        <v>36</v>
      </c>
      <c r="B46" s="150" t="s">
        <v>570</v>
      </c>
      <c r="C46" s="150" t="s">
        <v>304</v>
      </c>
      <c r="D46" s="165" t="e">
        <f>#REF!</f>
        <v>#REF!</v>
      </c>
      <c r="E46" s="152" t="s">
        <v>488</v>
      </c>
      <c r="F46" s="161" t="e">
        <f>#REF!</f>
        <v>#REF!</v>
      </c>
      <c r="G46" s="161" t="e">
        <f>#REF!</f>
        <v>#REF!</v>
      </c>
      <c r="H46" s="149" t="e">
        <f>#REF!</f>
        <v>#REF!</v>
      </c>
      <c r="I46" s="149" t="e">
        <f>#REF!</f>
        <v>#REF!</v>
      </c>
      <c r="J46" s="149" t="e">
        <f>+MATRIZ_RIESGOS45[[#This Row],[IMPACTO]]*MATRIZ_RIESGOS45[[#This Row],[PROBABILIDAD]]</f>
        <v>#REF!</v>
      </c>
      <c r="K46" s="149" t="e">
        <f>#REF!</f>
        <v>#REF!</v>
      </c>
      <c r="L46" s="149" t="e">
        <f>#REF!</f>
        <v>#REF!</v>
      </c>
      <c r="M46" s="149" t="e">
        <f>#REF!</f>
        <v>#REF!</v>
      </c>
      <c r="N46" s="152" t="e">
        <f>#REF!</f>
        <v>#REF!</v>
      </c>
      <c r="O46" s="121" t="e">
        <f>#REF!</f>
        <v>#REF!</v>
      </c>
      <c r="P46" s="164" t="e">
        <f>#REF!</f>
        <v>#REF!</v>
      </c>
      <c r="Q46" s="219" t="e">
        <f>#REF!</f>
        <v>#REF!</v>
      </c>
      <c r="R46" s="219" t="e">
        <f>#REF!</f>
        <v>#REF!</v>
      </c>
      <c r="S46" s="224" t="e">
        <f>+#REF!</f>
        <v>#REF!</v>
      </c>
      <c r="T46" s="177" t="s">
        <v>6</v>
      </c>
      <c r="U46" s="151" t="s">
        <v>499</v>
      </c>
      <c r="V46" s="189"/>
      <c r="W46" s="184"/>
      <c r="X46" s="157"/>
      <c r="Y46" s="117"/>
      <c r="Z46" s="117"/>
      <c r="AA46" s="117"/>
      <c r="AB46" s="117"/>
      <c r="AC46" s="117"/>
    </row>
    <row r="47" spans="1:29" s="130" customFormat="1" ht="262.5" x14ac:dyDescent="0.3">
      <c r="A47" s="149">
        <f t="shared" si="1"/>
        <v>37</v>
      </c>
      <c r="B47" s="127" t="s">
        <v>570</v>
      </c>
      <c r="C47" s="127" t="s">
        <v>298</v>
      </c>
      <c r="D47" s="165" t="e">
        <f>#REF!</f>
        <v>#REF!</v>
      </c>
      <c r="E47" s="152" t="s">
        <v>487</v>
      </c>
      <c r="F47" s="161" t="e">
        <f>#REF!</f>
        <v>#REF!</v>
      </c>
      <c r="G47" s="161" t="e">
        <f>#REF!</f>
        <v>#REF!</v>
      </c>
      <c r="H47" s="149" t="e">
        <f>#REF!</f>
        <v>#REF!</v>
      </c>
      <c r="I47" s="149" t="e">
        <f>#REF!</f>
        <v>#REF!</v>
      </c>
      <c r="J47" s="149" t="e">
        <f>+MATRIZ_RIESGOS45[[#This Row],[IMPACTO]]*MATRIZ_RIESGOS45[[#This Row],[PROBABILIDAD]]</f>
        <v>#REF!</v>
      </c>
      <c r="K47" s="149" t="e">
        <f>#REF!</f>
        <v>#REF!</v>
      </c>
      <c r="L47" s="149" t="e">
        <f>#REF!</f>
        <v>#REF!</v>
      </c>
      <c r="M47" s="149" t="e">
        <f>#REF!</f>
        <v>#REF!</v>
      </c>
      <c r="N47" s="152" t="e">
        <f>#REF!</f>
        <v>#REF!</v>
      </c>
      <c r="O47" s="121" t="e">
        <f>#REF!</f>
        <v>#REF!</v>
      </c>
      <c r="P47" s="164" t="e">
        <f>#REF!</f>
        <v>#REF!</v>
      </c>
      <c r="Q47" s="219" t="e">
        <f>#REF!</f>
        <v>#REF!</v>
      </c>
      <c r="R47" s="219" t="e">
        <f>#REF!</f>
        <v>#REF!</v>
      </c>
      <c r="S47" s="224" t="e">
        <f>+#REF!</f>
        <v>#REF!</v>
      </c>
      <c r="T47" s="177" t="s">
        <v>465</v>
      </c>
      <c r="U47" s="151" t="s">
        <v>939</v>
      </c>
      <c r="V47" s="189"/>
      <c r="W47" s="184"/>
      <c r="X47" s="157"/>
      <c r="Y47" s="117"/>
      <c r="Z47" s="117"/>
      <c r="AA47" s="117"/>
      <c r="AB47" s="117"/>
      <c r="AC47" s="117"/>
    </row>
    <row r="48" spans="1:29" s="130" customFormat="1" ht="168" customHeight="1" x14ac:dyDescent="0.3">
      <c r="A48" s="149">
        <f t="shared" si="1"/>
        <v>38</v>
      </c>
      <c r="B48" s="127" t="s">
        <v>570</v>
      </c>
      <c r="C48" s="150" t="s">
        <v>292</v>
      </c>
      <c r="D48" s="165" t="e">
        <f>#REF!</f>
        <v>#REF!</v>
      </c>
      <c r="E48" s="152" t="s">
        <v>489</v>
      </c>
      <c r="F48" s="161" t="e">
        <f>#REF!</f>
        <v>#REF!</v>
      </c>
      <c r="G48" s="161" t="e">
        <f>#REF!</f>
        <v>#REF!</v>
      </c>
      <c r="H48" s="149" t="e">
        <f>#REF!</f>
        <v>#REF!</v>
      </c>
      <c r="I48" s="149" t="e">
        <f>#REF!</f>
        <v>#REF!</v>
      </c>
      <c r="J48" s="149" t="e">
        <f>+MATRIZ_RIESGOS45[[#This Row],[IMPACTO]]*MATRIZ_RIESGOS45[[#This Row],[PROBABILIDAD]]</f>
        <v>#REF!</v>
      </c>
      <c r="K48" s="149" t="e">
        <f>#REF!</f>
        <v>#REF!</v>
      </c>
      <c r="L48" s="149" t="e">
        <f>#REF!</f>
        <v>#REF!</v>
      </c>
      <c r="M48" s="149" t="e">
        <f>#REF!</f>
        <v>#REF!</v>
      </c>
      <c r="N48" s="152" t="e">
        <f>#REF!</f>
        <v>#REF!</v>
      </c>
      <c r="O48" s="121" t="e">
        <f>#REF!</f>
        <v>#REF!</v>
      </c>
      <c r="P48" s="164" t="e">
        <f>#REF!</f>
        <v>#REF!</v>
      </c>
      <c r="Q48" s="219" t="e">
        <f>#REF!</f>
        <v>#REF!</v>
      </c>
      <c r="R48" s="219" t="e">
        <f>#REF!</f>
        <v>#REF!</v>
      </c>
      <c r="S48" s="224" t="e">
        <f>+#REF!</f>
        <v>#REF!</v>
      </c>
      <c r="T48" s="177" t="s">
        <v>7</v>
      </c>
      <c r="U48" s="151" t="s">
        <v>502</v>
      </c>
      <c r="V48" s="189"/>
      <c r="W48" s="184"/>
      <c r="X48" s="157"/>
      <c r="Y48" s="117"/>
      <c r="Z48" s="117"/>
      <c r="AA48" s="117"/>
      <c r="AB48" s="117"/>
      <c r="AC48" s="117"/>
    </row>
    <row r="49" spans="1:29" s="130" customFormat="1" ht="187.5" x14ac:dyDescent="0.3">
      <c r="A49" s="149">
        <f t="shared" si="1"/>
        <v>39</v>
      </c>
      <c r="B49" s="150" t="s">
        <v>570</v>
      </c>
      <c r="C49" s="150" t="s">
        <v>286</v>
      </c>
      <c r="D49" s="165" t="e">
        <f>#REF!</f>
        <v>#REF!</v>
      </c>
      <c r="E49" s="152" t="s">
        <v>489</v>
      </c>
      <c r="F49" s="161" t="e">
        <f>#REF!</f>
        <v>#REF!</v>
      </c>
      <c r="G49" s="161" t="e">
        <f>#REF!</f>
        <v>#REF!</v>
      </c>
      <c r="H49" s="149" t="e">
        <f>#REF!</f>
        <v>#REF!</v>
      </c>
      <c r="I49" s="149" t="e">
        <f>#REF!</f>
        <v>#REF!</v>
      </c>
      <c r="J49" s="149" t="e">
        <f>+MATRIZ_RIESGOS45[[#This Row],[IMPACTO]]*MATRIZ_RIESGOS45[[#This Row],[PROBABILIDAD]]</f>
        <v>#REF!</v>
      </c>
      <c r="K49" s="149" t="e">
        <f>#REF!</f>
        <v>#REF!</v>
      </c>
      <c r="L49" s="149" t="e">
        <f>#REF!</f>
        <v>#REF!</v>
      </c>
      <c r="M49" s="149" t="e">
        <f>#REF!</f>
        <v>#REF!</v>
      </c>
      <c r="N49" s="152" t="e">
        <f>#REF!</f>
        <v>#REF!</v>
      </c>
      <c r="O49" s="121" t="e">
        <f>#REF!</f>
        <v>#REF!</v>
      </c>
      <c r="P49" s="164" t="e">
        <f>#REF!</f>
        <v>#REF!</v>
      </c>
      <c r="Q49" s="219" t="e">
        <f>#REF!</f>
        <v>#REF!</v>
      </c>
      <c r="R49" s="219" t="e">
        <f>#REF!</f>
        <v>#REF!</v>
      </c>
      <c r="S49" s="224" t="e">
        <f>+#REF!</f>
        <v>#REF!</v>
      </c>
      <c r="T49" s="177" t="s">
        <v>6</v>
      </c>
      <c r="U49" s="151" t="s">
        <v>500</v>
      </c>
      <c r="V49" s="189"/>
      <c r="W49" s="184"/>
      <c r="X49" s="157"/>
      <c r="Y49" s="117"/>
      <c r="Z49" s="117"/>
      <c r="AA49" s="117"/>
      <c r="AB49" s="117"/>
      <c r="AC49" s="117"/>
    </row>
    <row r="50" spans="1:29" ht="150" x14ac:dyDescent="0.3">
      <c r="A50" s="167">
        <v>41</v>
      </c>
      <c r="B50" s="168" t="s">
        <v>570</v>
      </c>
      <c r="C50" s="168" t="s">
        <v>495</v>
      </c>
      <c r="D50" s="169" t="e">
        <f>#REF!</f>
        <v>#REF!</v>
      </c>
      <c r="E50" s="170" t="s">
        <v>485</v>
      </c>
      <c r="F50" s="153" t="e">
        <f>#REF!</f>
        <v>#REF!</v>
      </c>
      <c r="G50" s="161" t="e">
        <f>#REF!</f>
        <v>#REF!</v>
      </c>
      <c r="H50" s="119" t="e">
        <f>#REF!</f>
        <v>#REF!</v>
      </c>
      <c r="I50" s="119" t="e">
        <f>#REF!</f>
        <v>#REF!</v>
      </c>
      <c r="J50" s="119" t="e">
        <f>H50*I50</f>
        <v>#REF!</v>
      </c>
      <c r="K50" s="171" t="e">
        <f>#REF!</f>
        <v>#REF!</v>
      </c>
      <c r="L50" s="171" t="e">
        <f>#REF!</f>
        <v>#REF!</v>
      </c>
      <c r="M50" s="172" t="e">
        <f>#REF!</f>
        <v>#REF!</v>
      </c>
      <c r="N50" s="170" t="e">
        <f>#REF!</f>
        <v>#REF!</v>
      </c>
      <c r="O50" s="121" t="e">
        <f>#REF!</f>
        <v>#REF!</v>
      </c>
      <c r="P50" s="164" t="e">
        <f>#REF!</f>
        <v>#REF!</v>
      </c>
      <c r="Q50" s="231" t="e">
        <f>#REF!</f>
        <v>#REF!</v>
      </c>
      <c r="R50" s="231" t="e">
        <f>#REF!</f>
        <v>#REF!</v>
      </c>
      <c r="S50" s="234"/>
      <c r="T50" s="190" t="s">
        <v>6</v>
      </c>
      <c r="U50" s="158" t="s">
        <v>502</v>
      </c>
      <c r="V50" s="189"/>
      <c r="W50" s="184"/>
      <c r="X50" s="157"/>
      <c r="Y50" s="117"/>
      <c r="Z50" s="117"/>
      <c r="AA50" s="117"/>
      <c r="AB50" s="117"/>
      <c r="AC50" s="117"/>
    </row>
    <row r="51" spans="1:29" ht="356.25" x14ac:dyDescent="0.3">
      <c r="A51" s="167">
        <f>1+A50</f>
        <v>42</v>
      </c>
      <c r="B51" s="168" t="s">
        <v>570</v>
      </c>
      <c r="C51" s="168" t="s">
        <v>495</v>
      </c>
      <c r="D51" s="169" t="e">
        <f>#REF!</f>
        <v>#REF!</v>
      </c>
      <c r="E51" s="201" t="s">
        <v>484</v>
      </c>
      <c r="F51" s="153" t="e">
        <f>#REF!</f>
        <v>#REF!</v>
      </c>
      <c r="G51" s="161" t="e">
        <f>#REF!</f>
        <v>#REF!</v>
      </c>
      <c r="H51" s="119" t="e">
        <f>#REF!</f>
        <v>#REF!</v>
      </c>
      <c r="I51" s="119" t="e">
        <f>#REF!</f>
        <v>#REF!</v>
      </c>
      <c r="J51" s="119" t="e">
        <f>H51*I51</f>
        <v>#REF!</v>
      </c>
      <c r="K51" s="171" t="e">
        <f>#REF!</f>
        <v>#REF!</v>
      </c>
      <c r="L51" s="171" t="e">
        <f>#REF!</f>
        <v>#REF!</v>
      </c>
      <c r="M51" s="172" t="e">
        <f>#REF!</f>
        <v>#REF!</v>
      </c>
      <c r="N51" s="170" t="e">
        <f>#REF!</f>
        <v>#REF!</v>
      </c>
      <c r="O51" s="121" t="e">
        <f>#REF!</f>
        <v>#REF!</v>
      </c>
      <c r="P51" s="173" t="e">
        <f>#REF!</f>
        <v>#REF!</v>
      </c>
      <c r="Q51" s="231" t="e">
        <f>#REF!</f>
        <v>#REF!</v>
      </c>
      <c r="R51" s="231" t="e">
        <f>#REF!</f>
        <v>#REF!</v>
      </c>
      <c r="S51" s="234"/>
      <c r="T51" s="190" t="s">
        <v>6</v>
      </c>
      <c r="U51" s="173" t="s">
        <v>504</v>
      </c>
      <c r="V51" s="189"/>
      <c r="W51" s="184"/>
      <c r="X51" s="157"/>
      <c r="Y51" s="117"/>
      <c r="Z51" s="117"/>
      <c r="AA51" s="117"/>
      <c r="AB51" s="117"/>
      <c r="AC51" s="117"/>
    </row>
    <row r="52" spans="1:29" ht="163.5" x14ac:dyDescent="0.3">
      <c r="A52" s="149">
        <v>43</v>
      </c>
      <c r="B52" s="127" t="s">
        <v>571</v>
      </c>
      <c r="C52" s="127" t="s">
        <v>572</v>
      </c>
      <c r="D52" s="169" t="e">
        <f>#REF!</f>
        <v>#REF!</v>
      </c>
      <c r="E52" s="152" t="s">
        <v>487</v>
      </c>
      <c r="F52" s="153" t="e">
        <f>#REF!</f>
        <v>#REF!</v>
      </c>
      <c r="G52" s="161" t="e">
        <f>#REF!</f>
        <v>#REF!</v>
      </c>
      <c r="H52" s="119" t="e">
        <f>#REF!</f>
        <v>#REF!</v>
      </c>
      <c r="I52" s="119" t="e">
        <f>#REF!</f>
        <v>#REF!</v>
      </c>
      <c r="J52" s="119" t="e">
        <f t="shared" ref="J52:J101" si="2">H52*I52</f>
        <v>#REF!</v>
      </c>
      <c r="K52" s="171" t="e">
        <f>#REF!</f>
        <v>#REF!</v>
      </c>
      <c r="L52" s="171" t="e">
        <f>#REF!</f>
        <v>#REF!</v>
      </c>
      <c r="M52" s="172" t="e">
        <f>#REF!</f>
        <v>#REF!</v>
      </c>
      <c r="N52" s="170" t="e">
        <f>#REF!</f>
        <v>#REF!</v>
      </c>
      <c r="O52" s="121" t="e">
        <f>#REF!</f>
        <v>#REF!</v>
      </c>
      <c r="P52" s="173" t="e">
        <f>#REF!</f>
        <v>#REF!</v>
      </c>
      <c r="Q52" s="219" t="e">
        <f>#REF!</f>
        <v>#REF!</v>
      </c>
      <c r="R52" s="219" t="e">
        <f>#REF!</f>
        <v>#REF!</v>
      </c>
      <c r="S52" s="226"/>
      <c r="T52" s="177" t="s">
        <v>465</v>
      </c>
      <c r="U52" s="191" t="s">
        <v>940</v>
      </c>
      <c r="V52" s="189"/>
      <c r="W52" s="184"/>
      <c r="X52" s="157"/>
      <c r="Y52" s="117"/>
      <c r="Z52" s="117"/>
      <c r="AA52" s="117"/>
      <c r="AB52" s="117"/>
      <c r="AC52" s="117"/>
    </row>
    <row r="53" spans="1:29" ht="163.5" x14ac:dyDescent="0.3">
      <c r="A53" s="149">
        <f t="shared" ref="A53:A101" si="3">1+A52</f>
        <v>44</v>
      </c>
      <c r="B53" s="127" t="s">
        <v>571</v>
      </c>
      <c r="C53" s="150" t="s">
        <v>585</v>
      </c>
      <c r="D53" s="169" t="e">
        <f>#REF!</f>
        <v>#REF!</v>
      </c>
      <c r="E53" s="152" t="s">
        <v>487</v>
      </c>
      <c r="F53" s="153" t="e">
        <f>#REF!</f>
        <v>#REF!</v>
      </c>
      <c r="G53" s="161" t="e">
        <f>#REF!</f>
        <v>#REF!</v>
      </c>
      <c r="H53" s="119" t="e">
        <f>#REF!</f>
        <v>#REF!</v>
      </c>
      <c r="I53" s="119" t="e">
        <f>#REF!</f>
        <v>#REF!</v>
      </c>
      <c r="J53" s="119" t="e">
        <f t="shared" si="2"/>
        <v>#REF!</v>
      </c>
      <c r="K53" s="171" t="e">
        <f>#REF!</f>
        <v>#REF!</v>
      </c>
      <c r="L53" s="171" t="e">
        <f>#REF!</f>
        <v>#REF!</v>
      </c>
      <c r="M53" s="172" t="e">
        <f>#REF!</f>
        <v>#REF!</v>
      </c>
      <c r="N53" s="170" t="e">
        <f>#REF!</f>
        <v>#REF!</v>
      </c>
      <c r="O53" s="121" t="e">
        <f>#REF!</f>
        <v>#REF!</v>
      </c>
      <c r="P53" s="173" t="e">
        <f>#REF!</f>
        <v>#REF!</v>
      </c>
      <c r="Q53" s="219" t="e">
        <f>#REF!</f>
        <v>#REF!</v>
      </c>
      <c r="R53" s="219" t="e">
        <f>#REF!</f>
        <v>#REF!</v>
      </c>
      <c r="S53" s="226"/>
      <c r="T53" s="177" t="s">
        <v>6</v>
      </c>
      <c r="U53" s="192" t="s">
        <v>941</v>
      </c>
      <c r="V53" s="189"/>
      <c r="W53" s="184"/>
      <c r="X53" s="157"/>
      <c r="Y53" s="117"/>
      <c r="Z53" s="117"/>
      <c r="AA53" s="117"/>
      <c r="AB53" s="117"/>
      <c r="AC53" s="117"/>
    </row>
    <row r="54" spans="1:29" ht="163.5" x14ac:dyDescent="0.3">
      <c r="A54" s="149">
        <f t="shared" si="3"/>
        <v>45</v>
      </c>
      <c r="B54" s="127" t="s">
        <v>571</v>
      </c>
      <c r="C54" s="150" t="s">
        <v>585</v>
      </c>
      <c r="D54" s="169" t="e">
        <f>#REF!</f>
        <v>#REF!</v>
      </c>
      <c r="E54" s="152" t="s">
        <v>487</v>
      </c>
      <c r="F54" s="153" t="e">
        <f>#REF!</f>
        <v>#REF!</v>
      </c>
      <c r="G54" s="161" t="e">
        <f>#REF!</f>
        <v>#REF!</v>
      </c>
      <c r="H54" s="119" t="e">
        <f>#REF!</f>
        <v>#REF!</v>
      </c>
      <c r="I54" s="119" t="e">
        <f>#REF!</f>
        <v>#REF!</v>
      </c>
      <c r="J54" s="119" t="e">
        <f t="shared" si="2"/>
        <v>#REF!</v>
      </c>
      <c r="K54" s="171" t="e">
        <f>#REF!</f>
        <v>#REF!</v>
      </c>
      <c r="L54" s="171" t="e">
        <f>#REF!</f>
        <v>#REF!</v>
      </c>
      <c r="M54" s="172" t="e">
        <f>#REF!</f>
        <v>#REF!</v>
      </c>
      <c r="N54" s="170" t="e">
        <f>#REF!</f>
        <v>#REF!</v>
      </c>
      <c r="O54" s="121" t="e">
        <f>#REF!</f>
        <v>#REF!</v>
      </c>
      <c r="P54" s="173" t="e">
        <f>#REF!</f>
        <v>#REF!</v>
      </c>
      <c r="Q54" s="219" t="e">
        <f>#REF!</f>
        <v>#REF!</v>
      </c>
      <c r="R54" s="219" t="e">
        <f>#REF!</f>
        <v>#REF!</v>
      </c>
      <c r="S54" s="226"/>
      <c r="T54" s="177" t="s">
        <v>465</v>
      </c>
      <c r="U54" s="193" t="s">
        <v>942</v>
      </c>
      <c r="V54" s="189"/>
      <c r="W54" s="184"/>
      <c r="X54" s="157"/>
      <c r="Y54" s="117"/>
      <c r="Z54" s="117"/>
      <c r="AA54" s="117"/>
      <c r="AB54" s="117"/>
      <c r="AC54" s="117"/>
    </row>
    <row r="55" spans="1:29" ht="163.5" x14ac:dyDescent="0.3">
      <c r="A55" s="149">
        <f t="shared" si="3"/>
        <v>46</v>
      </c>
      <c r="B55" s="127" t="s">
        <v>571</v>
      </c>
      <c r="C55" s="150" t="s">
        <v>585</v>
      </c>
      <c r="D55" s="169" t="e">
        <f>#REF!</f>
        <v>#REF!</v>
      </c>
      <c r="E55" s="152" t="s">
        <v>487</v>
      </c>
      <c r="F55" s="153" t="e">
        <f>#REF!</f>
        <v>#REF!</v>
      </c>
      <c r="G55" s="161" t="e">
        <f>#REF!</f>
        <v>#REF!</v>
      </c>
      <c r="H55" s="119" t="e">
        <f>#REF!</f>
        <v>#REF!</v>
      </c>
      <c r="I55" s="119" t="e">
        <f>#REF!</f>
        <v>#REF!</v>
      </c>
      <c r="J55" s="119" t="e">
        <f t="shared" si="2"/>
        <v>#REF!</v>
      </c>
      <c r="K55" s="171" t="e">
        <f>#REF!</f>
        <v>#REF!</v>
      </c>
      <c r="L55" s="171" t="e">
        <f>#REF!</f>
        <v>#REF!</v>
      </c>
      <c r="M55" s="172" t="e">
        <f>#REF!</f>
        <v>#REF!</v>
      </c>
      <c r="N55" s="170" t="e">
        <f>#REF!</f>
        <v>#REF!</v>
      </c>
      <c r="O55" s="121" t="e">
        <f>#REF!</f>
        <v>#REF!</v>
      </c>
      <c r="P55" s="173" t="e">
        <f>#REF!</f>
        <v>#REF!</v>
      </c>
      <c r="Q55" s="219" t="e">
        <f>#REF!</f>
        <v>#REF!</v>
      </c>
      <c r="R55" s="219" t="e">
        <f>#REF!</f>
        <v>#REF!</v>
      </c>
      <c r="S55" s="226"/>
      <c r="T55" s="177" t="s">
        <v>7</v>
      </c>
      <c r="U55" s="194" t="s">
        <v>943</v>
      </c>
      <c r="V55" s="189"/>
      <c r="W55" s="184"/>
      <c r="X55" s="157"/>
      <c r="Y55" s="117"/>
      <c r="Z55" s="117"/>
      <c r="AA55" s="117"/>
      <c r="AB55" s="117"/>
      <c r="AC55" s="117"/>
    </row>
    <row r="56" spans="1:29" ht="131.25" x14ac:dyDescent="0.3">
      <c r="A56" s="149">
        <f t="shared" si="3"/>
        <v>47</v>
      </c>
      <c r="B56" s="127" t="s">
        <v>571</v>
      </c>
      <c r="C56" s="150" t="s">
        <v>585</v>
      </c>
      <c r="D56" s="169" t="e">
        <f>#REF!</f>
        <v>#REF!</v>
      </c>
      <c r="E56" s="152" t="s">
        <v>483</v>
      </c>
      <c r="F56" s="153" t="e">
        <f>#REF!</f>
        <v>#REF!</v>
      </c>
      <c r="G56" s="161" t="e">
        <f>#REF!</f>
        <v>#REF!</v>
      </c>
      <c r="H56" s="119" t="e">
        <f>#REF!</f>
        <v>#REF!</v>
      </c>
      <c r="I56" s="119" t="e">
        <f>#REF!</f>
        <v>#REF!</v>
      </c>
      <c r="J56" s="119" t="e">
        <f t="shared" si="2"/>
        <v>#REF!</v>
      </c>
      <c r="K56" s="171" t="e">
        <f>#REF!</f>
        <v>#REF!</v>
      </c>
      <c r="L56" s="171" t="e">
        <f>#REF!</f>
        <v>#REF!</v>
      </c>
      <c r="M56" s="172" t="e">
        <f>#REF!</f>
        <v>#REF!</v>
      </c>
      <c r="N56" s="170" t="e">
        <f>#REF!</f>
        <v>#REF!</v>
      </c>
      <c r="O56" s="121" t="e">
        <f>#REF!</f>
        <v>#REF!</v>
      </c>
      <c r="P56" s="173" t="e">
        <f>#REF!</f>
        <v>#REF!</v>
      </c>
      <c r="Q56" s="219" t="e">
        <f>#REF!</f>
        <v>#REF!</v>
      </c>
      <c r="R56" s="219" t="e">
        <f>#REF!</f>
        <v>#REF!</v>
      </c>
      <c r="S56" s="226"/>
      <c r="T56" s="177" t="s">
        <v>6</v>
      </c>
      <c r="U56" s="126" t="s">
        <v>565</v>
      </c>
      <c r="V56" s="189"/>
      <c r="W56" s="184"/>
      <c r="X56" s="157"/>
      <c r="Y56" s="117"/>
      <c r="Z56" s="117"/>
      <c r="AA56" s="117"/>
      <c r="AB56" s="117"/>
      <c r="AC56" s="117"/>
    </row>
    <row r="57" spans="1:29" ht="176.25" x14ac:dyDescent="0.3">
      <c r="A57" s="149">
        <f t="shared" si="3"/>
        <v>48</v>
      </c>
      <c r="B57" s="127" t="s">
        <v>571</v>
      </c>
      <c r="C57" s="150" t="s">
        <v>585</v>
      </c>
      <c r="D57" s="169" t="e">
        <f>#REF!</f>
        <v>#REF!</v>
      </c>
      <c r="E57" s="152" t="s">
        <v>483</v>
      </c>
      <c r="F57" s="153" t="e">
        <f>#REF!</f>
        <v>#REF!</v>
      </c>
      <c r="G57" s="161" t="e">
        <f>#REF!</f>
        <v>#REF!</v>
      </c>
      <c r="H57" s="119" t="e">
        <f>#REF!</f>
        <v>#REF!</v>
      </c>
      <c r="I57" s="119" t="e">
        <f>#REF!</f>
        <v>#REF!</v>
      </c>
      <c r="J57" s="119" t="e">
        <f t="shared" si="2"/>
        <v>#REF!</v>
      </c>
      <c r="K57" s="171" t="e">
        <f>#REF!</f>
        <v>#REF!</v>
      </c>
      <c r="L57" s="171" t="e">
        <f>#REF!</f>
        <v>#REF!</v>
      </c>
      <c r="M57" s="172" t="e">
        <f>#REF!</f>
        <v>#REF!</v>
      </c>
      <c r="N57" s="170" t="e">
        <f>#REF!</f>
        <v>#REF!</v>
      </c>
      <c r="O57" s="121" t="e">
        <f>#REF!</f>
        <v>#REF!</v>
      </c>
      <c r="P57" s="173" t="e">
        <f>#REF!</f>
        <v>#REF!</v>
      </c>
      <c r="Q57" s="219" t="e">
        <f>#REF!</f>
        <v>#REF!</v>
      </c>
      <c r="R57" s="219" t="e">
        <f>#REF!</f>
        <v>#REF!</v>
      </c>
      <c r="S57" s="226"/>
      <c r="T57" s="177" t="s">
        <v>7</v>
      </c>
      <c r="U57" s="120" t="s">
        <v>944</v>
      </c>
      <c r="V57" s="189"/>
      <c r="W57" s="184"/>
      <c r="X57" s="157"/>
      <c r="Y57" s="117"/>
      <c r="Z57" s="117"/>
      <c r="AA57" s="117"/>
      <c r="AB57" s="117"/>
      <c r="AC57" s="117"/>
    </row>
    <row r="58" spans="1:29" ht="114" customHeight="1" x14ac:dyDescent="0.3">
      <c r="A58" s="149">
        <f t="shared" si="3"/>
        <v>49</v>
      </c>
      <c r="B58" s="127" t="s">
        <v>571</v>
      </c>
      <c r="C58" s="150" t="s">
        <v>714</v>
      </c>
      <c r="D58" s="169" t="e">
        <f>#REF!</f>
        <v>#REF!</v>
      </c>
      <c r="E58" s="199" t="s">
        <v>484</v>
      </c>
      <c r="F58" s="153" t="e">
        <f>#REF!</f>
        <v>#REF!</v>
      </c>
      <c r="G58" s="161" t="e">
        <f>#REF!</f>
        <v>#REF!</v>
      </c>
      <c r="H58" s="119" t="e">
        <f>#REF!</f>
        <v>#REF!</v>
      </c>
      <c r="I58" s="119" t="e">
        <f>#REF!</f>
        <v>#REF!</v>
      </c>
      <c r="J58" s="119" t="e">
        <f t="shared" si="2"/>
        <v>#REF!</v>
      </c>
      <c r="K58" s="171" t="e">
        <f>#REF!</f>
        <v>#REF!</v>
      </c>
      <c r="L58" s="171" t="e">
        <f>#REF!</f>
        <v>#REF!</v>
      </c>
      <c r="M58" s="172" t="e">
        <f>#REF!</f>
        <v>#REF!</v>
      </c>
      <c r="N58" s="170" t="e">
        <f>#REF!</f>
        <v>#REF!</v>
      </c>
      <c r="O58" s="121" t="e">
        <f>#REF!</f>
        <v>#REF!</v>
      </c>
      <c r="P58" s="173" t="e">
        <f>#REF!</f>
        <v>#REF!</v>
      </c>
      <c r="Q58" s="219" t="e">
        <f>#REF!</f>
        <v>#REF!</v>
      </c>
      <c r="R58" s="219" t="e">
        <f>#REF!</f>
        <v>#REF!</v>
      </c>
      <c r="S58" s="226"/>
      <c r="T58" s="177" t="s">
        <v>6</v>
      </c>
      <c r="U58" s="120" t="s">
        <v>945</v>
      </c>
      <c r="V58" s="189"/>
      <c r="W58" s="184"/>
      <c r="X58" s="157"/>
      <c r="Y58" s="117"/>
      <c r="Z58" s="117"/>
      <c r="AA58" s="117"/>
      <c r="AB58" s="117"/>
      <c r="AC58" s="117"/>
    </row>
    <row r="59" spans="1:29" ht="185.25" x14ac:dyDescent="0.3">
      <c r="A59" s="149">
        <v>50</v>
      </c>
      <c r="B59" s="127" t="s">
        <v>578</v>
      </c>
      <c r="C59" s="127" t="s">
        <v>586</v>
      </c>
      <c r="D59" s="169" t="e">
        <f>#REF!</f>
        <v>#REF!</v>
      </c>
      <c r="E59" s="152" t="s">
        <v>488</v>
      </c>
      <c r="F59" s="153" t="e">
        <f>#REF!</f>
        <v>#REF!</v>
      </c>
      <c r="G59" s="161" t="e">
        <f>#REF!</f>
        <v>#REF!</v>
      </c>
      <c r="H59" s="119" t="e">
        <f>#REF!</f>
        <v>#REF!</v>
      </c>
      <c r="I59" s="119" t="e">
        <f>#REF!</f>
        <v>#REF!</v>
      </c>
      <c r="J59" s="119" t="e">
        <f t="shared" si="2"/>
        <v>#REF!</v>
      </c>
      <c r="K59" s="171" t="e">
        <f>#REF!</f>
        <v>#REF!</v>
      </c>
      <c r="L59" s="171" t="e">
        <f>#REF!</f>
        <v>#REF!</v>
      </c>
      <c r="M59" s="172" t="e">
        <f>#REF!</f>
        <v>#REF!</v>
      </c>
      <c r="N59" s="170" t="e">
        <f>#REF!</f>
        <v>#REF!</v>
      </c>
      <c r="O59" s="121" t="e">
        <f>#REF!</f>
        <v>#REF!</v>
      </c>
      <c r="P59" s="173" t="e">
        <f>#REF!</f>
        <v>#REF!</v>
      </c>
      <c r="Q59" s="219" t="e">
        <f>#REF!</f>
        <v>#REF!</v>
      </c>
      <c r="R59" s="219" t="e">
        <f>#REF!</f>
        <v>#REF!</v>
      </c>
      <c r="S59" s="226"/>
      <c r="T59" s="177" t="s">
        <v>465</v>
      </c>
      <c r="U59" s="191" t="s">
        <v>946</v>
      </c>
      <c r="V59" s="189"/>
      <c r="W59" s="184"/>
      <c r="X59" s="157"/>
      <c r="Y59" s="117"/>
      <c r="Z59" s="117"/>
      <c r="AA59" s="117"/>
      <c r="AB59" s="117"/>
      <c r="AC59" s="117"/>
    </row>
    <row r="60" spans="1:29" ht="185.25" x14ac:dyDescent="0.3">
      <c r="A60" s="149">
        <f t="shared" si="3"/>
        <v>51</v>
      </c>
      <c r="B60" s="127" t="s">
        <v>578</v>
      </c>
      <c r="C60" s="127" t="s">
        <v>586</v>
      </c>
      <c r="D60" s="169" t="e">
        <f>#REF!</f>
        <v>#REF!</v>
      </c>
      <c r="E60" s="152" t="s">
        <v>488</v>
      </c>
      <c r="F60" s="153" t="e">
        <f>#REF!</f>
        <v>#REF!</v>
      </c>
      <c r="G60" s="161" t="e">
        <f>#REF!</f>
        <v>#REF!</v>
      </c>
      <c r="H60" s="119" t="e">
        <f>#REF!</f>
        <v>#REF!</v>
      </c>
      <c r="I60" s="119" t="e">
        <f>#REF!</f>
        <v>#REF!</v>
      </c>
      <c r="J60" s="119" t="e">
        <f t="shared" si="2"/>
        <v>#REF!</v>
      </c>
      <c r="K60" s="171" t="e">
        <f>#REF!</f>
        <v>#REF!</v>
      </c>
      <c r="L60" s="171" t="e">
        <f>#REF!</f>
        <v>#REF!</v>
      </c>
      <c r="M60" s="172" t="e">
        <f>#REF!</f>
        <v>#REF!</v>
      </c>
      <c r="N60" s="170" t="e">
        <f>#REF!</f>
        <v>#REF!</v>
      </c>
      <c r="O60" s="121" t="e">
        <f>#REF!</f>
        <v>#REF!</v>
      </c>
      <c r="P60" s="173" t="e">
        <f>#REF!</f>
        <v>#REF!</v>
      </c>
      <c r="Q60" s="219" t="e">
        <f>#REF!</f>
        <v>#REF!</v>
      </c>
      <c r="R60" s="219" t="e">
        <f>#REF!</f>
        <v>#REF!</v>
      </c>
      <c r="S60" s="226"/>
      <c r="T60" s="177" t="s">
        <v>6</v>
      </c>
      <c r="U60" s="192" t="s">
        <v>730</v>
      </c>
      <c r="V60" s="189"/>
      <c r="W60" s="184"/>
      <c r="X60" s="157"/>
      <c r="Y60" s="117"/>
      <c r="Z60" s="117"/>
      <c r="AA60" s="117"/>
      <c r="AB60" s="117"/>
      <c r="AC60" s="117"/>
    </row>
    <row r="61" spans="1:29" ht="185.25" x14ac:dyDescent="0.3">
      <c r="A61" s="149">
        <f t="shared" si="3"/>
        <v>52</v>
      </c>
      <c r="B61" s="127" t="s">
        <v>578</v>
      </c>
      <c r="C61" s="127" t="s">
        <v>586</v>
      </c>
      <c r="D61" s="169" t="e">
        <f>#REF!</f>
        <v>#REF!</v>
      </c>
      <c r="E61" s="152" t="s">
        <v>488</v>
      </c>
      <c r="F61" s="153" t="e">
        <f>#REF!</f>
        <v>#REF!</v>
      </c>
      <c r="G61" s="161" t="e">
        <f>#REF!</f>
        <v>#REF!</v>
      </c>
      <c r="H61" s="119" t="e">
        <f>#REF!</f>
        <v>#REF!</v>
      </c>
      <c r="I61" s="119" t="e">
        <f>#REF!</f>
        <v>#REF!</v>
      </c>
      <c r="J61" s="119" t="e">
        <f t="shared" si="2"/>
        <v>#REF!</v>
      </c>
      <c r="K61" s="171" t="e">
        <f>#REF!</f>
        <v>#REF!</v>
      </c>
      <c r="L61" s="171" t="e">
        <f>#REF!</f>
        <v>#REF!</v>
      </c>
      <c r="M61" s="172" t="e">
        <f>#REF!</f>
        <v>#REF!</v>
      </c>
      <c r="N61" s="170" t="e">
        <f>#REF!</f>
        <v>#REF!</v>
      </c>
      <c r="O61" s="121" t="e">
        <f>#REF!</f>
        <v>#REF!</v>
      </c>
      <c r="P61" s="173" t="e">
        <f>#REF!</f>
        <v>#REF!</v>
      </c>
      <c r="Q61" s="219" t="e">
        <f>#REF!</f>
        <v>#REF!</v>
      </c>
      <c r="R61" s="219" t="e">
        <f>#REF!</f>
        <v>#REF!</v>
      </c>
      <c r="S61" s="226"/>
      <c r="T61" s="177" t="s">
        <v>465</v>
      </c>
      <c r="U61" s="193" t="s">
        <v>731</v>
      </c>
      <c r="V61" s="189"/>
      <c r="W61" s="184"/>
      <c r="X61" s="157"/>
      <c r="Y61" s="117"/>
      <c r="Z61" s="117"/>
      <c r="AA61" s="117"/>
      <c r="AB61" s="117"/>
      <c r="AC61" s="117"/>
    </row>
    <row r="62" spans="1:29" ht="185.25" x14ac:dyDescent="0.3">
      <c r="A62" s="149">
        <f t="shared" si="3"/>
        <v>53</v>
      </c>
      <c r="B62" s="127" t="s">
        <v>578</v>
      </c>
      <c r="C62" s="127" t="s">
        <v>586</v>
      </c>
      <c r="D62" s="169" t="e">
        <f>#REF!</f>
        <v>#REF!</v>
      </c>
      <c r="E62" s="199" t="s">
        <v>484</v>
      </c>
      <c r="F62" s="153" t="e">
        <f>#REF!</f>
        <v>#REF!</v>
      </c>
      <c r="G62" s="161" t="e">
        <f>#REF!</f>
        <v>#REF!</v>
      </c>
      <c r="H62" s="119" t="e">
        <f>#REF!</f>
        <v>#REF!</v>
      </c>
      <c r="I62" s="119" t="e">
        <f>#REF!</f>
        <v>#REF!</v>
      </c>
      <c r="J62" s="119" t="e">
        <f t="shared" si="2"/>
        <v>#REF!</v>
      </c>
      <c r="K62" s="171" t="e">
        <f>#REF!</f>
        <v>#REF!</v>
      </c>
      <c r="L62" s="171" t="e">
        <f>#REF!</f>
        <v>#REF!</v>
      </c>
      <c r="M62" s="172" t="e">
        <f>#REF!</f>
        <v>#REF!</v>
      </c>
      <c r="N62" s="170" t="e">
        <f>#REF!</f>
        <v>#REF!</v>
      </c>
      <c r="O62" s="121" t="e">
        <f>#REF!</f>
        <v>#REF!</v>
      </c>
      <c r="P62" s="173" t="e">
        <f>#REF!</f>
        <v>#REF!</v>
      </c>
      <c r="Q62" s="219" t="e">
        <f>#REF!</f>
        <v>#REF!</v>
      </c>
      <c r="R62" s="219" t="e">
        <f>#REF!</f>
        <v>#REF!</v>
      </c>
      <c r="S62" s="226"/>
      <c r="T62" s="177" t="s">
        <v>7</v>
      </c>
      <c r="U62" s="194" t="s">
        <v>732</v>
      </c>
      <c r="V62" s="189"/>
      <c r="W62" s="184"/>
      <c r="X62" s="157"/>
      <c r="Y62" s="117"/>
      <c r="Z62" s="117"/>
      <c r="AA62" s="117"/>
      <c r="AB62" s="117"/>
      <c r="AC62" s="117"/>
    </row>
    <row r="63" spans="1:29" ht="81.75" customHeight="1" x14ac:dyDescent="0.3">
      <c r="A63" s="149">
        <v>54</v>
      </c>
      <c r="B63" s="150" t="e">
        <f>#REF!</f>
        <v>#REF!</v>
      </c>
      <c r="C63" s="150" t="e">
        <f>#REF!</f>
        <v>#REF!</v>
      </c>
      <c r="D63" s="169" t="e">
        <f>#REF!</f>
        <v>#REF!</v>
      </c>
      <c r="E63" s="152" t="s">
        <v>487</v>
      </c>
      <c r="F63" s="153" t="e">
        <f>#REF!</f>
        <v>#REF!</v>
      </c>
      <c r="G63" s="161" t="e">
        <f>#REF!</f>
        <v>#REF!</v>
      </c>
      <c r="H63" s="228" t="e">
        <f>#REF!</f>
        <v>#REF!</v>
      </c>
      <c r="I63" s="228" t="e">
        <f>#REF!</f>
        <v>#REF!</v>
      </c>
      <c r="J63" s="119" t="e">
        <f t="shared" si="2"/>
        <v>#REF!</v>
      </c>
      <c r="K63" s="229" t="e">
        <f>#REF!</f>
        <v>#REF!</v>
      </c>
      <c r="L63" s="229" t="e">
        <f>#REF!</f>
        <v>#REF!</v>
      </c>
      <c r="M63" s="172" t="e">
        <f>#REF!</f>
        <v>#REF!</v>
      </c>
      <c r="N63" s="170" t="e">
        <f>#REF!</f>
        <v>#REF!</v>
      </c>
      <c r="O63" s="121" t="e">
        <f>#REF!</f>
        <v>#REF!</v>
      </c>
      <c r="P63" s="173" t="e">
        <f>#REF!</f>
        <v>#REF!</v>
      </c>
      <c r="Q63" s="219" t="e">
        <f>#REF!</f>
        <v>#REF!</v>
      </c>
      <c r="R63" s="219" t="e">
        <f>#REF!</f>
        <v>#REF!</v>
      </c>
      <c r="S63" s="226"/>
      <c r="T63" s="177" t="s">
        <v>6</v>
      </c>
      <c r="U63" s="126" t="s">
        <v>608</v>
      </c>
      <c r="V63" s="189"/>
      <c r="W63" s="184"/>
      <c r="X63" s="157"/>
      <c r="Y63" s="117"/>
      <c r="Z63" s="117"/>
      <c r="AA63" s="117"/>
      <c r="AB63" s="117"/>
      <c r="AC63" s="117"/>
    </row>
    <row r="64" spans="1:29" ht="150" x14ac:dyDescent="0.3">
      <c r="A64" s="149">
        <f t="shared" si="3"/>
        <v>55</v>
      </c>
      <c r="B64" s="150" t="e">
        <f>#REF!</f>
        <v>#REF!</v>
      </c>
      <c r="C64" s="150" t="e">
        <f>#REF!</f>
        <v>#REF!</v>
      </c>
      <c r="D64" s="169" t="e">
        <f>#REF!</f>
        <v>#REF!</v>
      </c>
      <c r="E64" s="152" t="s">
        <v>487</v>
      </c>
      <c r="F64" s="153" t="e">
        <f>#REF!</f>
        <v>#REF!</v>
      </c>
      <c r="G64" s="161" t="e">
        <f>#REF!</f>
        <v>#REF!</v>
      </c>
      <c r="H64" s="228" t="e">
        <f>#REF!</f>
        <v>#REF!</v>
      </c>
      <c r="I64" s="228" t="e">
        <f>#REF!</f>
        <v>#REF!</v>
      </c>
      <c r="J64" s="119" t="e">
        <f t="shared" si="2"/>
        <v>#REF!</v>
      </c>
      <c r="K64" s="229" t="e">
        <f>#REF!</f>
        <v>#REF!</v>
      </c>
      <c r="L64" s="229" t="e">
        <f>#REF!</f>
        <v>#REF!</v>
      </c>
      <c r="M64" s="172" t="e">
        <f>#REF!</f>
        <v>#REF!</v>
      </c>
      <c r="N64" s="170" t="e">
        <f>#REF!</f>
        <v>#REF!</v>
      </c>
      <c r="O64" s="121" t="e">
        <f>#REF!</f>
        <v>#REF!</v>
      </c>
      <c r="P64" s="173" t="e">
        <f>#REF!</f>
        <v>#REF!</v>
      </c>
      <c r="Q64" s="219" t="e">
        <f>#REF!</f>
        <v>#REF!</v>
      </c>
      <c r="R64" s="219" t="e">
        <f>#REF!</f>
        <v>#REF!</v>
      </c>
      <c r="S64" s="226"/>
      <c r="T64" s="177" t="s">
        <v>465</v>
      </c>
      <c r="U64" s="120" t="s">
        <v>609</v>
      </c>
      <c r="V64" s="189"/>
      <c r="W64" s="184"/>
      <c r="X64" s="157"/>
      <c r="Y64" s="117"/>
      <c r="Z64" s="117"/>
      <c r="AA64" s="117"/>
      <c r="AB64" s="117"/>
      <c r="AC64" s="117"/>
    </row>
    <row r="65" spans="1:29" ht="167.25" customHeight="1" x14ac:dyDescent="0.3">
      <c r="A65" s="149">
        <f t="shared" si="3"/>
        <v>56</v>
      </c>
      <c r="B65" s="150" t="e">
        <f>#REF!</f>
        <v>#REF!</v>
      </c>
      <c r="C65" s="150" t="e">
        <f>#REF!</f>
        <v>#REF!</v>
      </c>
      <c r="D65" s="169" t="e">
        <f>#REF!</f>
        <v>#REF!</v>
      </c>
      <c r="E65" s="152" t="s">
        <v>487</v>
      </c>
      <c r="F65" s="153" t="e">
        <f>#REF!</f>
        <v>#REF!</v>
      </c>
      <c r="G65" s="161" t="e">
        <f>#REF!</f>
        <v>#REF!</v>
      </c>
      <c r="H65" s="228" t="e">
        <f>#REF!</f>
        <v>#REF!</v>
      </c>
      <c r="I65" s="228" t="e">
        <f>#REF!</f>
        <v>#REF!</v>
      </c>
      <c r="J65" s="119" t="e">
        <f t="shared" si="2"/>
        <v>#REF!</v>
      </c>
      <c r="K65" s="229" t="e">
        <f>#REF!</f>
        <v>#REF!</v>
      </c>
      <c r="L65" s="229" t="e">
        <f>#REF!</f>
        <v>#REF!</v>
      </c>
      <c r="M65" s="172" t="e">
        <f>#REF!</f>
        <v>#REF!</v>
      </c>
      <c r="N65" s="170" t="e">
        <f>#REF!</f>
        <v>#REF!</v>
      </c>
      <c r="O65" s="121" t="e">
        <f>#REF!</f>
        <v>#REF!</v>
      </c>
      <c r="P65" s="173" t="e">
        <f>#REF!</f>
        <v>#REF!</v>
      </c>
      <c r="Q65" s="219" t="e">
        <f>#REF!</f>
        <v>#REF!</v>
      </c>
      <c r="R65" s="219" t="e">
        <f>#REF!</f>
        <v>#REF!</v>
      </c>
      <c r="S65" s="226"/>
      <c r="T65" s="177" t="s">
        <v>7</v>
      </c>
      <c r="U65" s="126" t="s">
        <v>610</v>
      </c>
      <c r="V65" s="189"/>
      <c r="W65" s="184"/>
      <c r="X65" s="157"/>
      <c r="Y65" s="117"/>
      <c r="Z65" s="117"/>
      <c r="AA65" s="117"/>
      <c r="AB65" s="117"/>
      <c r="AC65" s="117"/>
    </row>
    <row r="66" spans="1:29" ht="271.5" x14ac:dyDescent="0.3">
      <c r="A66" s="149">
        <f t="shared" si="3"/>
        <v>57</v>
      </c>
      <c r="B66" s="150" t="e">
        <f>#REF!</f>
        <v>#REF!</v>
      </c>
      <c r="C66" s="150" t="e">
        <f>#REF!</f>
        <v>#REF!</v>
      </c>
      <c r="D66" s="169" t="e">
        <f>#REF!</f>
        <v>#REF!</v>
      </c>
      <c r="E66" s="199" t="s">
        <v>484</v>
      </c>
      <c r="F66" s="153" t="e">
        <f>#REF!</f>
        <v>#REF!</v>
      </c>
      <c r="G66" s="161" t="e">
        <f>#REF!</f>
        <v>#REF!</v>
      </c>
      <c r="H66" s="228" t="e">
        <f>#REF!</f>
        <v>#REF!</v>
      </c>
      <c r="I66" s="228" t="e">
        <f>#REF!</f>
        <v>#REF!</v>
      </c>
      <c r="J66" s="119" t="e">
        <f t="shared" si="2"/>
        <v>#REF!</v>
      </c>
      <c r="K66" s="229" t="e">
        <f>#REF!</f>
        <v>#REF!</v>
      </c>
      <c r="L66" s="229" t="e">
        <f>#REF!</f>
        <v>#REF!</v>
      </c>
      <c r="M66" s="172" t="e">
        <f>#REF!</f>
        <v>#REF!</v>
      </c>
      <c r="N66" s="170" t="e">
        <f>#REF!</f>
        <v>#REF!</v>
      </c>
      <c r="O66" s="121" t="e">
        <f>#REF!</f>
        <v>#REF!</v>
      </c>
      <c r="P66" s="173" t="e">
        <f>#REF!</f>
        <v>#REF!</v>
      </c>
      <c r="Q66" s="219" t="e">
        <f>#REF!</f>
        <v>#REF!</v>
      </c>
      <c r="R66" s="219" t="e">
        <f>#REF!</f>
        <v>#REF!</v>
      </c>
      <c r="S66" s="226"/>
      <c r="T66" s="177" t="s">
        <v>6</v>
      </c>
      <c r="U66" s="120" t="s">
        <v>611</v>
      </c>
      <c r="V66" s="189"/>
      <c r="W66" s="184"/>
      <c r="X66" s="157"/>
      <c r="Y66" s="117"/>
      <c r="Z66" s="117"/>
      <c r="AA66" s="117"/>
      <c r="AB66" s="117"/>
      <c r="AC66" s="117"/>
    </row>
    <row r="67" spans="1:29" ht="120" customHeight="1" x14ac:dyDescent="0.3">
      <c r="A67" s="149">
        <f t="shared" si="3"/>
        <v>58</v>
      </c>
      <c r="B67" s="150" t="e">
        <f>#REF!</f>
        <v>#REF!</v>
      </c>
      <c r="C67" s="150" t="e">
        <f>#REF!</f>
        <v>#REF!</v>
      </c>
      <c r="D67" s="169" t="e">
        <f>#REF!</f>
        <v>#REF!</v>
      </c>
      <c r="E67" s="199" t="s">
        <v>484</v>
      </c>
      <c r="F67" s="153" t="e">
        <f>#REF!</f>
        <v>#REF!</v>
      </c>
      <c r="G67" s="161" t="e">
        <f>#REF!</f>
        <v>#REF!</v>
      </c>
      <c r="H67" s="228" t="e">
        <f>#REF!</f>
        <v>#REF!</v>
      </c>
      <c r="I67" s="228" t="e">
        <f>#REF!</f>
        <v>#REF!</v>
      </c>
      <c r="J67" s="119" t="e">
        <f t="shared" si="2"/>
        <v>#REF!</v>
      </c>
      <c r="K67" s="229" t="e">
        <f>#REF!</f>
        <v>#REF!</v>
      </c>
      <c r="L67" s="229" t="e">
        <f>#REF!</f>
        <v>#REF!</v>
      </c>
      <c r="M67" s="172" t="e">
        <f>#REF!</f>
        <v>#REF!</v>
      </c>
      <c r="N67" s="170" t="e">
        <f>#REF!</f>
        <v>#REF!</v>
      </c>
      <c r="O67" s="121" t="e">
        <f>#REF!</f>
        <v>#REF!</v>
      </c>
      <c r="P67" s="173" t="e">
        <f>#REF!</f>
        <v>#REF!</v>
      </c>
      <c r="Q67" s="219" t="e">
        <f>#REF!</f>
        <v>#REF!</v>
      </c>
      <c r="R67" s="219" t="e">
        <f>#REF!</f>
        <v>#REF!</v>
      </c>
      <c r="S67" s="226"/>
      <c r="T67" s="177" t="s">
        <v>7</v>
      </c>
      <c r="U67" s="126" t="s">
        <v>612</v>
      </c>
      <c r="V67" s="189"/>
      <c r="W67" s="184"/>
      <c r="X67" s="157"/>
      <c r="Y67" s="117"/>
      <c r="Z67" s="117"/>
      <c r="AA67" s="117"/>
      <c r="AB67" s="117"/>
      <c r="AC67" s="117"/>
    </row>
    <row r="68" spans="1:29" ht="135.75" customHeight="1" x14ac:dyDescent="0.3">
      <c r="A68" s="149">
        <v>59</v>
      </c>
      <c r="B68" s="150" t="e">
        <f>#REF!</f>
        <v>#REF!</v>
      </c>
      <c r="C68" s="150" t="e">
        <f>#REF!</f>
        <v>#REF!</v>
      </c>
      <c r="D68" s="169" t="e">
        <f>#REF!</f>
        <v>#REF!</v>
      </c>
      <c r="E68" s="152" t="s">
        <v>488</v>
      </c>
      <c r="F68" s="153" t="e">
        <f>#REF!</f>
        <v>#REF!</v>
      </c>
      <c r="G68" s="161" t="e">
        <f>#REF!</f>
        <v>#REF!</v>
      </c>
      <c r="H68" s="119" t="e">
        <f>#REF!</f>
        <v>#REF!</v>
      </c>
      <c r="I68" s="119" t="e">
        <f>#REF!</f>
        <v>#REF!</v>
      </c>
      <c r="J68" s="119" t="e">
        <f t="shared" si="2"/>
        <v>#REF!</v>
      </c>
      <c r="K68" s="171" t="e">
        <f>#REF!</f>
        <v>#REF!</v>
      </c>
      <c r="L68" s="229" t="e">
        <f>#REF!</f>
        <v>#REF!</v>
      </c>
      <c r="M68" s="172" t="e">
        <f>#REF!</f>
        <v>#REF!</v>
      </c>
      <c r="N68" s="170" t="e">
        <f>#REF!</f>
        <v>#REF!</v>
      </c>
      <c r="O68" s="121" t="e">
        <f>#REF!</f>
        <v>#REF!</v>
      </c>
      <c r="P68" s="173" t="e">
        <f>#REF!</f>
        <v>#REF!</v>
      </c>
      <c r="Q68" s="219" t="e">
        <f>#REF!</f>
        <v>#REF!</v>
      </c>
      <c r="R68" s="219" t="e">
        <f>#REF!</f>
        <v>#REF!</v>
      </c>
      <c r="S68" s="226"/>
      <c r="T68" s="177" t="s">
        <v>465</v>
      </c>
      <c r="U68" s="195" t="s">
        <v>363</v>
      </c>
      <c r="V68" s="189"/>
      <c r="W68" s="184"/>
      <c r="X68" s="157"/>
      <c r="Y68" s="117"/>
      <c r="Z68" s="117"/>
      <c r="AA68" s="117"/>
      <c r="AB68" s="117"/>
      <c r="AC68" s="117"/>
    </row>
    <row r="69" spans="1:29" ht="135.75" customHeight="1" x14ac:dyDescent="0.3">
      <c r="A69" s="149">
        <f t="shared" si="3"/>
        <v>60</v>
      </c>
      <c r="B69" s="150" t="e">
        <f>#REF!</f>
        <v>#REF!</v>
      </c>
      <c r="C69" s="150" t="e">
        <f>#REF!</f>
        <v>#REF!</v>
      </c>
      <c r="D69" s="169" t="e">
        <f>#REF!</f>
        <v>#REF!</v>
      </c>
      <c r="E69" s="152" t="s">
        <v>488</v>
      </c>
      <c r="F69" s="153" t="e">
        <f>#REF!</f>
        <v>#REF!</v>
      </c>
      <c r="G69" s="161" t="e">
        <f>#REF!</f>
        <v>#REF!</v>
      </c>
      <c r="H69" s="119" t="e">
        <f>#REF!</f>
        <v>#REF!</v>
      </c>
      <c r="I69" s="119" t="e">
        <f>#REF!</f>
        <v>#REF!</v>
      </c>
      <c r="J69" s="119" t="e">
        <f t="shared" si="2"/>
        <v>#REF!</v>
      </c>
      <c r="K69" s="171" t="e">
        <f>#REF!</f>
        <v>#REF!</v>
      </c>
      <c r="L69" s="229" t="e">
        <f>#REF!</f>
        <v>#REF!</v>
      </c>
      <c r="M69" s="172" t="e">
        <f>#REF!</f>
        <v>#REF!</v>
      </c>
      <c r="N69" s="170" t="s">
        <v>455</v>
      </c>
      <c r="O69" s="121" t="e">
        <f>#REF!</f>
        <v>#REF!</v>
      </c>
      <c r="P69" s="173" t="e">
        <f>#REF!</f>
        <v>#REF!</v>
      </c>
      <c r="Q69" s="219" t="e">
        <f>#REF!</f>
        <v>#REF!</v>
      </c>
      <c r="R69" s="219" t="e">
        <f>#REF!</f>
        <v>#REF!</v>
      </c>
      <c r="S69" s="226"/>
      <c r="T69" s="177" t="s">
        <v>6</v>
      </c>
      <c r="U69" s="196" t="s">
        <v>953</v>
      </c>
      <c r="V69" s="189"/>
      <c r="W69" s="184"/>
      <c r="X69" s="157"/>
      <c r="Y69" s="117"/>
      <c r="Z69" s="117"/>
      <c r="AA69" s="117"/>
      <c r="AB69" s="117"/>
      <c r="AC69" s="117"/>
    </row>
    <row r="70" spans="1:29" ht="135.75" customHeight="1" x14ac:dyDescent="0.3">
      <c r="A70" s="149">
        <f t="shared" si="3"/>
        <v>61</v>
      </c>
      <c r="B70" s="150" t="e">
        <f>#REF!</f>
        <v>#REF!</v>
      </c>
      <c r="C70" s="150" t="e">
        <f>#REF!</f>
        <v>#REF!</v>
      </c>
      <c r="D70" s="169" t="e">
        <f>#REF!</f>
        <v>#REF!</v>
      </c>
      <c r="E70" s="152" t="s">
        <v>483</v>
      </c>
      <c r="F70" s="153" t="e">
        <f>#REF!</f>
        <v>#REF!</v>
      </c>
      <c r="G70" s="161" t="e">
        <f>#REF!</f>
        <v>#REF!</v>
      </c>
      <c r="H70" s="119" t="e">
        <f>#REF!</f>
        <v>#REF!</v>
      </c>
      <c r="I70" s="119" t="e">
        <f>#REF!</f>
        <v>#REF!</v>
      </c>
      <c r="J70" s="119" t="e">
        <f t="shared" si="2"/>
        <v>#REF!</v>
      </c>
      <c r="K70" s="171" t="e">
        <f>#REF!</f>
        <v>#REF!</v>
      </c>
      <c r="L70" s="229" t="e">
        <f>#REF!</f>
        <v>#REF!</v>
      </c>
      <c r="M70" s="172" t="e">
        <f>#REF!</f>
        <v>#REF!</v>
      </c>
      <c r="N70" s="170" t="e">
        <f>#REF!</f>
        <v>#REF!</v>
      </c>
      <c r="O70" s="121" t="e">
        <f>#REF!</f>
        <v>#REF!</v>
      </c>
      <c r="P70" s="173" t="e">
        <f>#REF!</f>
        <v>#REF!</v>
      </c>
      <c r="Q70" s="219" t="e">
        <f>#REF!</f>
        <v>#REF!</v>
      </c>
      <c r="R70" s="219" t="e">
        <f>#REF!</f>
        <v>#REF!</v>
      </c>
      <c r="S70" s="226"/>
      <c r="T70" s="177" t="s">
        <v>465</v>
      </c>
      <c r="U70" s="195" t="s">
        <v>947</v>
      </c>
      <c r="V70" s="189"/>
      <c r="W70" s="184"/>
      <c r="X70" s="157"/>
      <c r="Y70" s="117"/>
      <c r="Z70" s="117"/>
      <c r="AA70" s="117"/>
      <c r="AB70" s="117"/>
      <c r="AC70" s="117"/>
    </row>
    <row r="71" spans="1:29" ht="135.75" customHeight="1" x14ac:dyDescent="0.3">
      <c r="A71" s="149">
        <f t="shared" si="3"/>
        <v>62</v>
      </c>
      <c r="B71" s="150" t="e">
        <f>#REF!</f>
        <v>#REF!</v>
      </c>
      <c r="C71" s="150" t="e">
        <f>#REF!</f>
        <v>#REF!</v>
      </c>
      <c r="D71" s="169" t="e">
        <f>#REF!</f>
        <v>#REF!</v>
      </c>
      <c r="E71" s="152" t="s">
        <v>487</v>
      </c>
      <c r="F71" s="153" t="e">
        <f>#REF!</f>
        <v>#REF!</v>
      </c>
      <c r="G71" s="161" t="e">
        <f>#REF!</f>
        <v>#REF!</v>
      </c>
      <c r="H71" s="119" t="e">
        <f>#REF!</f>
        <v>#REF!</v>
      </c>
      <c r="I71" s="119" t="e">
        <f>#REF!</f>
        <v>#REF!</v>
      </c>
      <c r="J71" s="119" t="e">
        <f t="shared" si="2"/>
        <v>#REF!</v>
      </c>
      <c r="K71" s="171" t="e">
        <f>#REF!</f>
        <v>#REF!</v>
      </c>
      <c r="L71" s="229" t="e">
        <f>#REF!</f>
        <v>#REF!</v>
      </c>
      <c r="M71" s="172" t="e">
        <f>#REF!</f>
        <v>#REF!</v>
      </c>
      <c r="N71" s="170" t="e">
        <f>#REF!</f>
        <v>#REF!</v>
      </c>
      <c r="O71" s="121" t="e">
        <f>#REF!</f>
        <v>#REF!</v>
      </c>
      <c r="P71" s="173" t="e">
        <f>#REF!</f>
        <v>#REF!</v>
      </c>
      <c r="Q71" s="219" t="e">
        <f>#REF!</f>
        <v>#REF!</v>
      </c>
      <c r="R71" s="219" t="e">
        <f>#REF!</f>
        <v>#REF!</v>
      </c>
      <c r="S71" s="226"/>
      <c r="T71" s="177" t="s">
        <v>7</v>
      </c>
      <c r="U71" s="196" t="s">
        <v>948</v>
      </c>
      <c r="V71" s="189"/>
      <c r="W71" s="184"/>
      <c r="X71" s="157"/>
      <c r="Y71" s="117"/>
      <c r="Z71" s="117"/>
      <c r="AA71" s="117"/>
      <c r="AB71" s="117"/>
      <c r="AC71" s="117"/>
    </row>
    <row r="72" spans="1:29" ht="135.75" customHeight="1" x14ac:dyDescent="0.3">
      <c r="A72" s="149">
        <f t="shared" si="3"/>
        <v>63</v>
      </c>
      <c r="B72" s="150" t="e">
        <f>#REF!</f>
        <v>#REF!</v>
      </c>
      <c r="C72" s="150" t="e">
        <f>#REF!</f>
        <v>#REF!</v>
      </c>
      <c r="D72" s="169" t="e">
        <f>#REF!</f>
        <v>#REF!</v>
      </c>
      <c r="E72" s="152" t="s">
        <v>487</v>
      </c>
      <c r="F72" s="153" t="e">
        <f>#REF!</f>
        <v>#REF!</v>
      </c>
      <c r="G72" s="161" t="e">
        <f>#REF!</f>
        <v>#REF!</v>
      </c>
      <c r="H72" s="119" t="e">
        <f>#REF!</f>
        <v>#REF!</v>
      </c>
      <c r="I72" s="119" t="e">
        <f>#REF!</f>
        <v>#REF!</v>
      </c>
      <c r="J72" s="119" t="e">
        <f t="shared" si="2"/>
        <v>#REF!</v>
      </c>
      <c r="K72" s="171" t="e">
        <f>#REF!</f>
        <v>#REF!</v>
      </c>
      <c r="L72" s="229" t="e">
        <f>#REF!</f>
        <v>#REF!</v>
      </c>
      <c r="M72" s="172" t="e">
        <f>#REF!</f>
        <v>#REF!</v>
      </c>
      <c r="N72" s="170" t="e">
        <f>#REF!</f>
        <v>#REF!</v>
      </c>
      <c r="O72" s="121" t="e">
        <f>#REF!</f>
        <v>#REF!</v>
      </c>
      <c r="P72" s="173" t="e">
        <f>#REF!</f>
        <v>#REF!</v>
      </c>
      <c r="Q72" s="219" t="e">
        <f>#REF!</f>
        <v>#REF!</v>
      </c>
      <c r="R72" s="219" t="e">
        <f>#REF!</f>
        <v>#REF!</v>
      </c>
      <c r="S72" s="226"/>
      <c r="T72" s="177" t="s">
        <v>6</v>
      </c>
      <c r="U72" s="195" t="s">
        <v>949</v>
      </c>
      <c r="V72" s="189"/>
      <c r="W72" s="184"/>
      <c r="X72" s="157"/>
      <c r="Y72" s="117"/>
      <c r="Z72" s="117"/>
      <c r="AA72" s="117"/>
      <c r="AB72" s="117"/>
      <c r="AC72" s="117"/>
    </row>
    <row r="73" spans="1:29" ht="195.75" x14ac:dyDescent="0.3">
      <c r="A73" s="149">
        <f t="shared" si="3"/>
        <v>64</v>
      </c>
      <c r="B73" s="150" t="e">
        <f>#REF!</f>
        <v>#REF!</v>
      </c>
      <c r="C73" s="175" t="s">
        <v>640</v>
      </c>
      <c r="D73" s="169" t="e">
        <f>#REF!</f>
        <v>#REF!</v>
      </c>
      <c r="E73" s="199" t="s">
        <v>484</v>
      </c>
      <c r="F73" s="153" t="s">
        <v>625</v>
      </c>
      <c r="G73" s="161" t="e">
        <f>#REF!</f>
        <v>#REF!</v>
      </c>
      <c r="H73" s="119" t="e">
        <f>#REF!</f>
        <v>#REF!</v>
      </c>
      <c r="I73" s="119" t="e">
        <f>#REF!</f>
        <v>#REF!</v>
      </c>
      <c r="J73" s="119" t="e">
        <f t="shared" si="2"/>
        <v>#REF!</v>
      </c>
      <c r="K73" s="171" t="e">
        <f>#REF!</f>
        <v>#REF!</v>
      </c>
      <c r="L73" s="229" t="e">
        <f>#REF!</f>
        <v>#REF!</v>
      </c>
      <c r="M73" s="172" t="e">
        <f>#REF!</f>
        <v>#REF!</v>
      </c>
      <c r="N73" s="170" t="e">
        <f>#REF!</f>
        <v>#REF!</v>
      </c>
      <c r="O73" s="121" t="e">
        <f>#REF!</f>
        <v>#REF!</v>
      </c>
      <c r="P73" s="173" t="e">
        <f>#REF!</f>
        <v>#REF!</v>
      </c>
      <c r="Q73" s="219" t="e">
        <f>#REF!</f>
        <v>#REF!</v>
      </c>
      <c r="R73" s="219" t="e">
        <f>#REF!</f>
        <v>#REF!</v>
      </c>
      <c r="S73" s="226"/>
      <c r="T73" s="177" t="s">
        <v>7</v>
      </c>
      <c r="U73" s="120" t="s">
        <v>641</v>
      </c>
      <c r="V73" s="189"/>
      <c r="W73" s="184"/>
      <c r="X73" s="157"/>
      <c r="Y73" s="117"/>
      <c r="Z73" s="117"/>
      <c r="AA73" s="117"/>
      <c r="AB73" s="117"/>
      <c r="AC73" s="117"/>
    </row>
    <row r="74" spans="1:29" ht="297" x14ac:dyDescent="0.3">
      <c r="A74" s="149">
        <f t="shared" si="3"/>
        <v>65</v>
      </c>
      <c r="B74" s="150" t="e">
        <f>#REF!</f>
        <v>#REF!</v>
      </c>
      <c r="C74" s="176" t="s">
        <v>640</v>
      </c>
      <c r="D74" s="169" t="e">
        <f>#REF!</f>
        <v>#REF!</v>
      </c>
      <c r="E74" s="152" t="s">
        <v>489</v>
      </c>
      <c r="F74" s="153" t="s">
        <v>627</v>
      </c>
      <c r="G74" s="161" t="e">
        <f>#REF!</f>
        <v>#REF!</v>
      </c>
      <c r="H74" s="119" t="e">
        <f>#REF!</f>
        <v>#REF!</v>
      </c>
      <c r="I74" s="119" t="e">
        <f>#REF!</f>
        <v>#REF!</v>
      </c>
      <c r="J74" s="119" t="e">
        <f t="shared" si="2"/>
        <v>#REF!</v>
      </c>
      <c r="K74" s="171" t="e">
        <f>#REF!</f>
        <v>#REF!</v>
      </c>
      <c r="L74" s="229" t="e">
        <f>#REF!</f>
        <v>#REF!</v>
      </c>
      <c r="M74" s="172" t="e">
        <f>#REF!</f>
        <v>#REF!</v>
      </c>
      <c r="N74" s="170" t="e">
        <f>#REF!</f>
        <v>#REF!</v>
      </c>
      <c r="O74" s="121" t="e">
        <f>#REF!</f>
        <v>#REF!</v>
      </c>
      <c r="P74" s="173" t="e">
        <f>#REF!</f>
        <v>#REF!</v>
      </c>
      <c r="Q74" s="219" t="e">
        <f>#REF!</f>
        <v>#REF!</v>
      </c>
      <c r="R74" s="219" t="e">
        <f>#REF!</f>
        <v>#REF!</v>
      </c>
      <c r="S74" s="226"/>
      <c r="T74" s="177" t="s">
        <v>6</v>
      </c>
      <c r="U74" s="120" t="s">
        <v>642</v>
      </c>
      <c r="V74" s="189"/>
      <c r="W74" s="184"/>
      <c r="X74" s="157"/>
      <c r="Y74" s="117"/>
      <c r="Z74" s="117"/>
      <c r="AA74" s="117"/>
      <c r="AB74" s="117"/>
      <c r="AC74" s="117"/>
    </row>
    <row r="75" spans="1:29" ht="409.5" x14ac:dyDescent="0.3">
      <c r="A75" s="149">
        <v>66</v>
      </c>
      <c r="B75" s="150" t="e">
        <f>#REF!</f>
        <v>#REF!</v>
      </c>
      <c r="C75" s="175" t="s">
        <v>640</v>
      </c>
      <c r="D75" s="169" t="e">
        <f>#REF!</f>
        <v>#REF!</v>
      </c>
      <c r="E75" s="152" t="s">
        <v>485</v>
      </c>
      <c r="F75" s="153" t="s">
        <v>629</v>
      </c>
      <c r="G75" s="161" t="e">
        <f>#REF!</f>
        <v>#REF!</v>
      </c>
      <c r="H75" s="119" t="e">
        <f>#REF!</f>
        <v>#REF!</v>
      </c>
      <c r="I75" s="119" t="e">
        <f>#REF!</f>
        <v>#REF!</v>
      </c>
      <c r="J75" s="119" t="e">
        <f t="shared" si="2"/>
        <v>#REF!</v>
      </c>
      <c r="K75" s="171" t="e">
        <f>#REF!</f>
        <v>#REF!</v>
      </c>
      <c r="L75" s="229" t="e">
        <f>#REF!</f>
        <v>#REF!</v>
      </c>
      <c r="M75" s="172" t="e">
        <f>#REF!</f>
        <v>#REF!</v>
      </c>
      <c r="N75" s="170" t="e">
        <f>#REF!</f>
        <v>#REF!</v>
      </c>
      <c r="O75" s="121" t="e">
        <f>#REF!</f>
        <v>#REF!</v>
      </c>
      <c r="P75" s="173" t="e">
        <f>#REF!</f>
        <v>#REF!</v>
      </c>
      <c r="Q75" s="219" t="e">
        <f>#REF!</f>
        <v>#REF!</v>
      </c>
      <c r="R75" s="219" t="e">
        <f>#REF!</f>
        <v>#REF!</v>
      </c>
      <c r="S75" s="226"/>
      <c r="T75" s="177" t="s">
        <v>465</v>
      </c>
      <c r="U75" s="191" t="s">
        <v>643</v>
      </c>
      <c r="V75" s="189"/>
      <c r="W75" s="184"/>
      <c r="X75" s="157"/>
      <c r="Y75" s="117"/>
      <c r="Z75" s="117"/>
      <c r="AA75" s="117"/>
      <c r="AB75" s="117"/>
      <c r="AC75" s="117"/>
    </row>
    <row r="76" spans="1:29" ht="200.25" customHeight="1" x14ac:dyDescent="0.25">
      <c r="A76" s="149">
        <f t="shared" si="3"/>
        <v>67</v>
      </c>
      <c r="B76" s="150" t="e">
        <f>#REF!</f>
        <v>#REF!</v>
      </c>
      <c r="C76" s="176" t="s">
        <v>640</v>
      </c>
      <c r="D76" s="169" t="e">
        <f>#REF!</f>
        <v>#REF!</v>
      </c>
      <c r="E76" s="152" t="s">
        <v>68</v>
      </c>
      <c r="F76" s="153" t="s">
        <v>630</v>
      </c>
      <c r="G76" s="161" t="e">
        <f>#REF!</f>
        <v>#REF!</v>
      </c>
      <c r="H76" s="119" t="e">
        <f>#REF!</f>
        <v>#REF!</v>
      </c>
      <c r="I76" s="119" t="e">
        <f>#REF!</f>
        <v>#REF!</v>
      </c>
      <c r="J76" s="119" t="e">
        <f t="shared" si="2"/>
        <v>#REF!</v>
      </c>
      <c r="K76" s="171" t="e">
        <f>#REF!</f>
        <v>#REF!</v>
      </c>
      <c r="L76" s="229" t="e">
        <f>#REF!</f>
        <v>#REF!</v>
      </c>
      <c r="M76" s="172" t="e">
        <f>#REF!</f>
        <v>#REF!</v>
      </c>
      <c r="N76" s="170" t="e">
        <f>#REF!</f>
        <v>#REF!</v>
      </c>
      <c r="O76" s="121" t="e">
        <f>#REF!</f>
        <v>#REF!</v>
      </c>
      <c r="P76" s="173" t="e">
        <f>#REF!</f>
        <v>#REF!</v>
      </c>
      <c r="Q76" s="219" t="e">
        <f>#REF!</f>
        <v>#REF!</v>
      </c>
      <c r="R76" s="219" t="e">
        <f>#REF!</f>
        <v>#REF!</v>
      </c>
      <c r="S76" s="226"/>
      <c r="T76" s="177" t="s">
        <v>6</v>
      </c>
      <c r="U76" s="192" t="s">
        <v>644</v>
      </c>
      <c r="V76" s="177"/>
      <c r="W76" s="177"/>
      <c r="X76" s="177"/>
      <c r="Y76" s="177"/>
      <c r="Z76" s="177"/>
      <c r="AA76" s="177"/>
      <c r="AB76" s="177"/>
      <c r="AC76" s="177"/>
    </row>
    <row r="77" spans="1:29" ht="246.75" x14ac:dyDescent="0.25">
      <c r="A77" s="149">
        <f t="shared" si="3"/>
        <v>68</v>
      </c>
      <c r="B77" s="150" t="e">
        <f>#REF!</f>
        <v>#REF!</v>
      </c>
      <c r="C77" s="175" t="s">
        <v>652</v>
      </c>
      <c r="D77" s="169" t="e">
        <f>#REF!</f>
        <v>#REF!</v>
      </c>
      <c r="E77" s="152" t="s">
        <v>483</v>
      </c>
      <c r="F77" s="153" t="e">
        <f>#REF!</f>
        <v>#REF!</v>
      </c>
      <c r="G77" s="161" t="e">
        <f>#REF!</f>
        <v>#REF!</v>
      </c>
      <c r="H77" s="228" t="e">
        <f>#REF!</f>
        <v>#REF!</v>
      </c>
      <c r="I77" s="228" t="e">
        <f>#REF!</f>
        <v>#REF!</v>
      </c>
      <c r="J77" s="119" t="e">
        <f t="shared" si="2"/>
        <v>#REF!</v>
      </c>
      <c r="K77" s="223" t="e">
        <f>#REF!</f>
        <v>#REF!</v>
      </c>
      <c r="L77" s="229" t="e">
        <f>#REF!</f>
        <v>#REF!</v>
      </c>
      <c r="M77" s="172" t="e">
        <f>#REF!</f>
        <v>#REF!</v>
      </c>
      <c r="N77" s="170" t="e">
        <f>#REF!</f>
        <v>#REF!</v>
      </c>
      <c r="O77" s="121" t="e">
        <f>#REF!</f>
        <v>#REF!</v>
      </c>
      <c r="P77" s="173" t="e">
        <f>#REF!</f>
        <v>#REF!</v>
      </c>
      <c r="Q77" s="219" t="e">
        <f>#REF!</f>
        <v>#REF!</v>
      </c>
      <c r="R77" s="219" t="e">
        <f>#REF!</f>
        <v>#REF!</v>
      </c>
      <c r="S77" s="226"/>
      <c r="T77" s="177" t="s">
        <v>465</v>
      </c>
      <c r="U77" s="193" t="s">
        <v>950</v>
      </c>
      <c r="V77" s="177"/>
      <c r="W77" s="177"/>
      <c r="X77" s="177"/>
      <c r="Y77" s="177"/>
      <c r="Z77" s="177"/>
      <c r="AA77" s="177"/>
      <c r="AB77" s="177"/>
      <c r="AC77" s="177"/>
    </row>
    <row r="78" spans="1:29" ht="246.75" x14ac:dyDescent="0.25">
      <c r="A78" s="149">
        <f t="shared" si="3"/>
        <v>69</v>
      </c>
      <c r="B78" s="150" t="e">
        <f>#REF!</f>
        <v>#REF!</v>
      </c>
      <c r="C78" s="176" t="s">
        <v>652</v>
      </c>
      <c r="D78" s="169" t="e">
        <f>#REF!</f>
        <v>#REF!</v>
      </c>
      <c r="E78" s="152" t="s">
        <v>488</v>
      </c>
      <c r="F78" s="153" t="e">
        <f>#REF!</f>
        <v>#REF!</v>
      </c>
      <c r="G78" s="161" t="e">
        <f>#REF!</f>
        <v>#REF!</v>
      </c>
      <c r="H78" s="228" t="e">
        <f>#REF!</f>
        <v>#REF!</v>
      </c>
      <c r="I78" s="228" t="e">
        <f>#REF!</f>
        <v>#REF!</v>
      </c>
      <c r="J78" s="119" t="e">
        <f t="shared" si="2"/>
        <v>#REF!</v>
      </c>
      <c r="K78" s="223" t="e">
        <f>#REF!</f>
        <v>#REF!</v>
      </c>
      <c r="L78" s="229" t="e">
        <f>#REF!</f>
        <v>#REF!</v>
      </c>
      <c r="M78" s="172" t="e">
        <f>#REF!</f>
        <v>#REF!</v>
      </c>
      <c r="N78" s="170" t="e">
        <f>#REF!</f>
        <v>#REF!</v>
      </c>
      <c r="O78" s="121" t="e">
        <f>#REF!</f>
        <v>#REF!</v>
      </c>
      <c r="P78" s="173" t="e">
        <f>#REF!</f>
        <v>#REF!</v>
      </c>
      <c r="Q78" s="219" t="e">
        <f>#REF!</f>
        <v>#REF!</v>
      </c>
      <c r="R78" s="219" t="e">
        <f>#REF!</f>
        <v>#REF!</v>
      </c>
      <c r="S78" s="226"/>
      <c r="T78" s="177" t="s">
        <v>7</v>
      </c>
      <c r="U78" s="194" t="s">
        <v>653</v>
      </c>
      <c r="V78" s="177"/>
      <c r="W78" s="177"/>
      <c r="X78" s="177"/>
      <c r="Y78" s="177"/>
      <c r="Z78" s="177"/>
      <c r="AA78" s="177"/>
      <c r="AB78" s="177"/>
      <c r="AC78" s="177"/>
    </row>
    <row r="79" spans="1:29" ht="246.75" x14ac:dyDescent="0.25">
      <c r="A79" s="149">
        <f t="shared" si="3"/>
        <v>70</v>
      </c>
      <c r="B79" s="150" t="e">
        <f>#REF!</f>
        <v>#REF!</v>
      </c>
      <c r="C79" s="175" t="s">
        <v>652</v>
      </c>
      <c r="D79" s="169" t="e">
        <f>#REF!</f>
        <v>#REF!</v>
      </c>
      <c r="E79" s="152" t="s">
        <v>487</v>
      </c>
      <c r="F79" s="153" t="e">
        <f>#REF!</f>
        <v>#REF!</v>
      </c>
      <c r="G79" s="161" t="e">
        <f>#REF!</f>
        <v>#REF!</v>
      </c>
      <c r="H79" s="228" t="e">
        <f>#REF!</f>
        <v>#REF!</v>
      </c>
      <c r="I79" s="228" t="e">
        <f>#REF!</f>
        <v>#REF!</v>
      </c>
      <c r="J79" s="119" t="e">
        <f t="shared" si="2"/>
        <v>#REF!</v>
      </c>
      <c r="K79" s="223" t="e">
        <f>#REF!</f>
        <v>#REF!</v>
      </c>
      <c r="L79" s="229" t="e">
        <f>#REF!</f>
        <v>#REF!</v>
      </c>
      <c r="M79" s="172" t="e">
        <f>#REF!</f>
        <v>#REF!</v>
      </c>
      <c r="N79" s="170" t="e">
        <f>#REF!</f>
        <v>#REF!</v>
      </c>
      <c r="O79" s="121" t="e">
        <f>#REF!</f>
        <v>#REF!</v>
      </c>
      <c r="P79" s="173" t="e">
        <f>#REF!</f>
        <v>#REF!</v>
      </c>
      <c r="Q79" s="219" t="e">
        <f>#REF!</f>
        <v>#REF!</v>
      </c>
      <c r="R79" s="219" t="e">
        <f>#REF!</f>
        <v>#REF!</v>
      </c>
      <c r="S79" s="226"/>
      <c r="T79" s="177" t="s">
        <v>6</v>
      </c>
      <c r="U79" s="126" t="s">
        <v>654</v>
      </c>
      <c r="V79" s="177"/>
      <c r="W79" s="177"/>
      <c r="X79" s="177"/>
      <c r="Y79" s="177"/>
      <c r="Z79" s="177"/>
      <c r="AA79" s="177"/>
      <c r="AB79" s="177"/>
      <c r="AC79" s="177"/>
    </row>
    <row r="80" spans="1:29" ht="187.5" x14ac:dyDescent="0.25">
      <c r="A80" s="149">
        <f t="shared" si="3"/>
        <v>71</v>
      </c>
      <c r="B80" s="150" t="e">
        <f>#REF!</f>
        <v>#REF!</v>
      </c>
      <c r="C80" s="176" t="s">
        <v>652</v>
      </c>
      <c r="D80" s="169" t="e">
        <f>#REF!</f>
        <v>#REF!</v>
      </c>
      <c r="E80" s="200" t="s">
        <v>484</v>
      </c>
      <c r="F80" s="153" t="e">
        <f>#REF!</f>
        <v>#REF!</v>
      </c>
      <c r="G80" s="161" t="e">
        <f>#REF!</f>
        <v>#REF!</v>
      </c>
      <c r="H80" s="228" t="e">
        <f>#REF!</f>
        <v>#REF!</v>
      </c>
      <c r="I80" s="228" t="e">
        <f>#REF!</f>
        <v>#REF!</v>
      </c>
      <c r="J80" s="223" t="e">
        <f t="shared" si="2"/>
        <v>#REF!</v>
      </c>
      <c r="K80" s="223" t="e">
        <f>#REF!</f>
        <v>#REF!</v>
      </c>
      <c r="L80" s="229" t="e">
        <f>#REF!</f>
        <v>#REF!</v>
      </c>
      <c r="M80" s="172" t="e">
        <f>#REF!</f>
        <v>#REF!</v>
      </c>
      <c r="N80" s="170" t="e">
        <f>#REF!</f>
        <v>#REF!</v>
      </c>
      <c r="O80" s="121" t="e">
        <f>#REF!</f>
        <v>#REF!</v>
      </c>
      <c r="P80" s="173" t="e">
        <f>#REF!</f>
        <v>#REF!</v>
      </c>
      <c r="Q80" s="219" t="e">
        <f>#REF!</f>
        <v>#REF!</v>
      </c>
      <c r="R80" s="219" t="e">
        <f>#REF!</f>
        <v>#REF!</v>
      </c>
      <c r="S80" s="226"/>
      <c r="T80" s="177" t="s">
        <v>7</v>
      </c>
      <c r="U80" s="120" t="s">
        <v>951</v>
      </c>
      <c r="V80" s="177"/>
      <c r="W80" s="177"/>
      <c r="X80" s="177"/>
      <c r="Y80" s="177"/>
      <c r="Z80" s="177"/>
      <c r="AA80" s="177"/>
      <c r="AB80" s="177"/>
      <c r="AC80" s="177"/>
    </row>
    <row r="81" spans="1:29" ht="409.5" x14ac:dyDescent="0.25">
      <c r="A81" s="149">
        <f t="shared" si="3"/>
        <v>72</v>
      </c>
      <c r="B81" s="150" t="e">
        <f>#REF!</f>
        <v>#REF!</v>
      </c>
      <c r="C81" s="150" t="s">
        <v>697</v>
      </c>
      <c r="D81" s="169" t="e">
        <f>#REF!</f>
        <v>#REF!</v>
      </c>
      <c r="E81" s="152" t="s">
        <v>486</v>
      </c>
      <c r="F81" s="153" t="e">
        <f>#REF!</f>
        <v>#REF!</v>
      </c>
      <c r="G81" s="161" t="e">
        <f>#REF!</f>
        <v>#REF!</v>
      </c>
      <c r="H81" s="228" t="e">
        <f>#REF!</f>
        <v>#REF!</v>
      </c>
      <c r="I81" s="228" t="e">
        <f>#REF!</f>
        <v>#REF!</v>
      </c>
      <c r="J81" s="119" t="e">
        <f t="shared" si="2"/>
        <v>#REF!</v>
      </c>
      <c r="K81" s="171" t="e">
        <f>#REF!</f>
        <v>#REF!</v>
      </c>
      <c r="L81" s="229" t="e">
        <f>#REF!</f>
        <v>#REF!</v>
      </c>
      <c r="M81" s="172" t="e">
        <f>#REF!</f>
        <v>#REF!</v>
      </c>
      <c r="N81" s="170" t="e">
        <f>#REF!</f>
        <v>#REF!</v>
      </c>
      <c r="O81" s="121" t="e">
        <f>+#REF!</f>
        <v>#REF!</v>
      </c>
      <c r="P81" s="173" t="e">
        <f>+#REF!</f>
        <v>#REF!</v>
      </c>
      <c r="Q81" s="219" t="e">
        <f>+#REF!</f>
        <v>#REF!</v>
      </c>
      <c r="R81" s="219" t="e">
        <f>+#REF!</f>
        <v>#REF!</v>
      </c>
      <c r="S81" s="226"/>
      <c r="T81" s="177" t="s">
        <v>6</v>
      </c>
      <c r="U81" s="123" t="s">
        <v>952</v>
      </c>
      <c r="V81" s="177"/>
      <c r="W81" s="177"/>
      <c r="X81" s="177"/>
      <c r="Y81" s="177"/>
      <c r="Z81" s="177"/>
      <c r="AA81" s="177"/>
      <c r="AB81" s="177"/>
      <c r="AC81" s="177"/>
    </row>
    <row r="82" spans="1:29" ht="409.5" x14ac:dyDescent="0.25">
      <c r="A82" s="149">
        <v>73</v>
      </c>
      <c r="B82" s="150" t="e">
        <f>#REF!</f>
        <v>#REF!</v>
      </c>
      <c r="C82" s="150" t="s">
        <v>697</v>
      </c>
      <c r="D82" s="169" t="e">
        <f>#REF!</f>
        <v>#REF!</v>
      </c>
      <c r="E82" s="152" t="s">
        <v>488</v>
      </c>
      <c r="F82" s="153" t="e">
        <f>#REF!</f>
        <v>#REF!</v>
      </c>
      <c r="G82" s="161" t="e">
        <f>#REF!</f>
        <v>#REF!</v>
      </c>
      <c r="H82" s="228" t="e">
        <f>#REF!</f>
        <v>#REF!</v>
      </c>
      <c r="I82" s="228" t="e">
        <f>#REF!</f>
        <v>#REF!</v>
      </c>
      <c r="J82" s="119" t="e">
        <f t="shared" si="2"/>
        <v>#REF!</v>
      </c>
      <c r="K82" s="171" t="e">
        <f>#REF!</f>
        <v>#REF!</v>
      </c>
      <c r="L82" s="229" t="e">
        <f>#REF!</f>
        <v>#REF!</v>
      </c>
      <c r="M82" s="172" t="e">
        <f>#REF!</f>
        <v>#REF!</v>
      </c>
      <c r="N82" s="170" t="e">
        <f>#REF!</f>
        <v>#REF!</v>
      </c>
      <c r="O82" s="121" t="e">
        <f>+#REF!</f>
        <v>#REF!</v>
      </c>
      <c r="P82" s="173" t="e">
        <f>+#REF!</f>
        <v>#REF!</v>
      </c>
      <c r="Q82" s="219" t="e">
        <f>+#REF!</f>
        <v>#REF!</v>
      </c>
      <c r="R82" s="219" t="e">
        <f>+#REF!</f>
        <v>#REF!</v>
      </c>
      <c r="S82" s="226"/>
      <c r="T82" s="188" t="e">
        <f>#REF!</f>
        <v>#REF!</v>
      </c>
      <c r="U82" s="123" t="s">
        <v>954</v>
      </c>
      <c r="V82" s="177"/>
      <c r="W82" s="177"/>
      <c r="X82" s="177"/>
      <c r="Y82" s="177"/>
      <c r="Z82" s="177"/>
      <c r="AA82" s="177"/>
      <c r="AB82" s="177"/>
      <c r="AC82" s="177"/>
    </row>
    <row r="83" spans="1:29" ht="409.5" x14ac:dyDescent="0.25">
      <c r="A83" s="149">
        <f t="shared" si="3"/>
        <v>74</v>
      </c>
      <c r="B83" s="150" t="e">
        <f>#REF!</f>
        <v>#REF!</v>
      </c>
      <c r="C83" s="150" t="s">
        <v>697</v>
      </c>
      <c r="D83" s="169" t="e">
        <f>#REF!</f>
        <v>#REF!</v>
      </c>
      <c r="E83" s="199" t="s">
        <v>484</v>
      </c>
      <c r="F83" s="153" t="e">
        <f>#REF!</f>
        <v>#REF!</v>
      </c>
      <c r="G83" s="161" t="e">
        <f>#REF!</f>
        <v>#REF!</v>
      </c>
      <c r="H83" s="228" t="e">
        <f>#REF!</f>
        <v>#REF!</v>
      </c>
      <c r="I83" s="228" t="e">
        <f>#REF!</f>
        <v>#REF!</v>
      </c>
      <c r="J83" s="119" t="e">
        <f t="shared" si="2"/>
        <v>#REF!</v>
      </c>
      <c r="K83" s="171" t="e">
        <f>#REF!</f>
        <v>#REF!</v>
      </c>
      <c r="L83" s="229" t="e">
        <f>#REF!</f>
        <v>#REF!</v>
      </c>
      <c r="M83" s="172" t="e">
        <f>#REF!</f>
        <v>#REF!</v>
      </c>
      <c r="N83" s="170" t="e">
        <f>#REF!</f>
        <v>#REF!</v>
      </c>
      <c r="O83" s="121" t="e">
        <f>+#REF!</f>
        <v>#REF!</v>
      </c>
      <c r="P83" s="173" t="e">
        <f>+#REF!</f>
        <v>#REF!</v>
      </c>
      <c r="Q83" s="219" t="e">
        <f>+#REF!</f>
        <v>#REF!</v>
      </c>
      <c r="R83" s="219" t="e">
        <f>+#REF!</f>
        <v>#REF!</v>
      </c>
      <c r="S83" s="226"/>
      <c r="T83" s="177" t="s">
        <v>6</v>
      </c>
      <c r="U83" s="123" t="s">
        <v>701</v>
      </c>
      <c r="V83" s="177"/>
      <c r="W83" s="177"/>
      <c r="X83" s="177"/>
      <c r="Y83" s="177"/>
      <c r="Z83" s="177"/>
      <c r="AA83" s="177"/>
      <c r="AB83" s="177"/>
      <c r="AC83" s="177"/>
    </row>
    <row r="84" spans="1:29" ht="243.75" x14ac:dyDescent="0.25">
      <c r="A84" s="149">
        <f t="shared" si="3"/>
        <v>75</v>
      </c>
      <c r="B84" s="150" t="e">
        <f>#REF!</f>
        <v>#REF!</v>
      </c>
      <c r="C84" s="150" t="s">
        <v>698</v>
      </c>
      <c r="D84" s="169" t="e">
        <f>#REF!</f>
        <v>#REF!</v>
      </c>
      <c r="E84" s="152" t="s">
        <v>486</v>
      </c>
      <c r="F84" s="153" t="e">
        <f>#REF!</f>
        <v>#REF!</v>
      </c>
      <c r="G84" s="161" t="e">
        <f>#REF!</f>
        <v>#REF!</v>
      </c>
      <c r="H84" s="228" t="e">
        <f>#REF!</f>
        <v>#REF!</v>
      </c>
      <c r="I84" s="228" t="e">
        <f>#REF!</f>
        <v>#REF!</v>
      </c>
      <c r="J84" s="119" t="e">
        <f t="shared" si="2"/>
        <v>#REF!</v>
      </c>
      <c r="K84" s="171" t="e">
        <f>#REF!</f>
        <v>#REF!</v>
      </c>
      <c r="L84" s="229" t="e">
        <f>#REF!</f>
        <v>#REF!</v>
      </c>
      <c r="M84" s="172" t="e">
        <f>#REF!</f>
        <v>#REF!</v>
      </c>
      <c r="N84" s="170" t="e">
        <f>#REF!</f>
        <v>#REF!</v>
      </c>
      <c r="O84" s="153" t="e">
        <f>+#REF!</f>
        <v>#REF!</v>
      </c>
      <c r="P84" s="173" t="e">
        <f>+#REF!</f>
        <v>#REF!</v>
      </c>
      <c r="Q84" s="219" t="e">
        <f>+#REF!</f>
        <v>#REF!</v>
      </c>
      <c r="R84" s="219" t="e">
        <f>+#REF!</f>
        <v>#REF!</v>
      </c>
      <c r="S84" s="226"/>
      <c r="T84" s="159" t="s">
        <v>465</v>
      </c>
      <c r="U84" s="123" t="s">
        <v>702</v>
      </c>
      <c r="V84" s="177"/>
      <c r="W84" s="177"/>
      <c r="X84" s="177"/>
      <c r="Y84" s="177"/>
      <c r="Z84" s="177"/>
      <c r="AA84" s="177"/>
      <c r="AB84" s="177"/>
      <c r="AC84" s="177"/>
    </row>
    <row r="85" spans="1:29" ht="168.75" x14ac:dyDescent="0.25">
      <c r="A85" s="149">
        <f t="shared" si="3"/>
        <v>76</v>
      </c>
      <c r="B85" s="150" t="e">
        <f>#REF!</f>
        <v>#REF!</v>
      </c>
      <c r="C85" s="150" t="s">
        <v>698</v>
      </c>
      <c r="D85" s="169" t="e">
        <f>#REF!</f>
        <v>#REF!</v>
      </c>
      <c r="E85" s="152" t="s">
        <v>485</v>
      </c>
      <c r="F85" s="153" t="e">
        <f>#REF!</f>
        <v>#REF!</v>
      </c>
      <c r="G85" s="161" t="e">
        <f>#REF!</f>
        <v>#REF!</v>
      </c>
      <c r="H85" s="228" t="e">
        <f>#REF!</f>
        <v>#REF!</v>
      </c>
      <c r="I85" s="228" t="e">
        <f>#REF!</f>
        <v>#REF!</v>
      </c>
      <c r="J85" s="119" t="e">
        <f t="shared" si="2"/>
        <v>#REF!</v>
      </c>
      <c r="K85" s="171" t="e">
        <f>#REF!</f>
        <v>#REF!</v>
      </c>
      <c r="L85" s="229" t="e">
        <f>#REF!</f>
        <v>#REF!</v>
      </c>
      <c r="M85" s="172" t="e">
        <f>#REF!</f>
        <v>#REF!</v>
      </c>
      <c r="N85" s="170" t="e">
        <f>#REF!</f>
        <v>#REF!</v>
      </c>
      <c r="O85" s="153" t="e">
        <f>+#REF!</f>
        <v>#REF!</v>
      </c>
      <c r="P85" s="173" t="e">
        <f>+#REF!</f>
        <v>#REF!</v>
      </c>
      <c r="Q85" s="219" t="e">
        <f>+#REF!</f>
        <v>#REF!</v>
      </c>
      <c r="R85" s="219" t="e">
        <f>+#REF!</f>
        <v>#REF!</v>
      </c>
      <c r="S85" s="226"/>
      <c r="T85" s="159" t="s">
        <v>7</v>
      </c>
      <c r="U85" s="123" t="s">
        <v>703</v>
      </c>
      <c r="V85" s="177"/>
      <c r="W85" s="177"/>
      <c r="X85" s="177"/>
      <c r="Y85" s="177"/>
      <c r="Z85" s="177"/>
      <c r="AA85" s="177"/>
      <c r="AB85" s="177"/>
      <c r="AC85" s="177"/>
    </row>
    <row r="86" spans="1:29" ht="162.75" customHeight="1" x14ac:dyDescent="0.25">
      <c r="A86" s="149">
        <f t="shared" si="3"/>
        <v>77</v>
      </c>
      <c r="B86" s="150" t="e">
        <f>#REF!</f>
        <v>#REF!</v>
      </c>
      <c r="C86" s="150" t="s">
        <v>698</v>
      </c>
      <c r="D86" s="169" t="e">
        <f>#REF!</f>
        <v>#REF!</v>
      </c>
      <c r="E86" s="152" t="s">
        <v>486</v>
      </c>
      <c r="F86" s="153" t="e">
        <f>#REF!</f>
        <v>#REF!</v>
      </c>
      <c r="G86" s="161" t="e">
        <f>#REF!</f>
        <v>#REF!</v>
      </c>
      <c r="H86" s="228" t="e">
        <f>#REF!</f>
        <v>#REF!</v>
      </c>
      <c r="I86" s="228" t="e">
        <f>#REF!</f>
        <v>#REF!</v>
      </c>
      <c r="J86" s="119" t="e">
        <f t="shared" si="2"/>
        <v>#REF!</v>
      </c>
      <c r="K86" s="171" t="e">
        <f>#REF!</f>
        <v>#REF!</v>
      </c>
      <c r="L86" s="229" t="e">
        <f>#REF!</f>
        <v>#REF!</v>
      </c>
      <c r="M86" s="172" t="e">
        <f>#REF!</f>
        <v>#REF!</v>
      </c>
      <c r="N86" s="170" t="e">
        <f>#REF!</f>
        <v>#REF!</v>
      </c>
      <c r="O86" s="153" t="e">
        <f>+#REF!</f>
        <v>#REF!</v>
      </c>
      <c r="P86" s="173" t="e">
        <f>+#REF!</f>
        <v>#REF!</v>
      </c>
      <c r="Q86" s="219" t="e">
        <f>+#REF!</f>
        <v>#REF!</v>
      </c>
      <c r="R86" s="219" t="e">
        <f>+#REF!</f>
        <v>#REF!</v>
      </c>
      <c r="S86" s="226"/>
      <c r="T86" s="159" t="s">
        <v>7</v>
      </c>
      <c r="U86" s="123" t="s">
        <v>704</v>
      </c>
      <c r="V86" s="177"/>
      <c r="W86" s="177"/>
      <c r="X86" s="177"/>
      <c r="Y86" s="177"/>
      <c r="Z86" s="177"/>
      <c r="AA86" s="177"/>
      <c r="AB86" s="177"/>
      <c r="AC86" s="177"/>
    </row>
    <row r="87" spans="1:29" ht="187.5" customHeight="1" x14ac:dyDescent="0.25">
      <c r="A87" s="413">
        <f t="shared" si="3"/>
        <v>78</v>
      </c>
      <c r="B87" s="415" t="e">
        <f>#REF!</f>
        <v>#REF!</v>
      </c>
      <c r="C87" s="415" t="s">
        <v>698</v>
      </c>
      <c r="D87" s="417" t="e">
        <f>#REF!</f>
        <v>#REF!</v>
      </c>
      <c r="E87" s="419" t="s">
        <v>486</v>
      </c>
      <c r="F87" s="407" t="e">
        <f>#REF!</f>
        <v>#REF!</v>
      </c>
      <c r="G87" s="409" t="e">
        <f>#REF!</f>
        <v>#REF!</v>
      </c>
      <c r="H87" s="411" t="e">
        <f>#REF!</f>
        <v>#REF!</v>
      </c>
      <c r="I87" s="411" t="e">
        <f>#REF!</f>
        <v>#REF!</v>
      </c>
      <c r="J87" s="397" t="e">
        <f t="shared" si="2"/>
        <v>#REF!</v>
      </c>
      <c r="K87" s="399" t="e">
        <f>#REF!</f>
        <v>#REF!</v>
      </c>
      <c r="L87" s="399" t="e">
        <f>#REF!</f>
        <v>#REF!</v>
      </c>
      <c r="M87" s="401" t="e">
        <f>#REF!</f>
        <v>#REF!</v>
      </c>
      <c r="N87" s="403" t="e">
        <f>#REF!</f>
        <v>#REF!</v>
      </c>
      <c r="O87" s="153" t="e">
        <f>+#REF!</f>
        <v>#REF!</v>
      </c>
      <c r="P87" s="173" t="e">
        <f>+#REF!</f>
        <v>#REF!</v>
      </c>
      <c r="Q87" s="219" t="e">
        <f>+#REF!</f>
        <v>#REF!</v>
      </c>
      <c r="R87" s="219" t="e">
        <f>+#REF!</f>
        <v>#REF!</v>
      </c>
      <c r="S87" s="235"/>
      <c r="T87" s="405" t="s">
        <v>7</v>
      </c>
      <c r="U87" s="395" t="s">
        <v>705</v>
      </c>
      <c r="V87" s="177"/>
      <c r="W87" s="177"/>
      <c r="X87" s="177"/>
      <c r="Y87" s="177"/>
      <c r="Z87" s="177"/>
      <c r="AA87" s="177"/>
      <c r="AB87" s="177"/>
      <c r="AC87" s="177"/>
    </row>
    <row r="88" spans="1:29" ht="330" customHeight="1" x14ac:dyDescent="0.25">
      <c r="A88" s="414"/>
      <c r="B88" s="416"/>
      <c r="C88" s="416"/>
      <c r="D88" s="418"/>
      <c r="E88" s="420"/>
      <c r="F88" s="408"/>
      <c r="G88" s="410"/>
      <c r="H88" s="412"/>
      <c r="I88" s="412"/>
      <c r="J88" s="398"/>
      <c r="K88" s="400"/>
      <c r="L88" s="400"/>
      <c r="M88" s="402"/>
      <c r="N88" s="404"/>
      <c r="O88" s="216" t="e">
        <f>+#REF!</f>
        <v>#REF!</v>
      </c>
      <c r="P88" s="216" t="e">
        <f>+#REF!</f>
        <v>#REF!</v>
      </c>
      <c r="Q88" s="219" t="e">
        <f>+#REF!</f>
        <v>#REF!</v>
      </c>
      <c r="R88" s="219" t="e">
        <f>+#REF!</f>
        <v>#REF!</v>
      </c>
      <c r="S88" s="236"/>
      <c r="T88" s="406"/>
      <c r="U88" s="396"/>
      <c r="V88" s="215"/>
      <c r="W88" s="215"/>
      <c r="X88" s="215"/>
      <c r="Y88" s="215"/>
      <c r="Z88" s="215"/>
      <c r="AA88" s="215"/>
      <c r="AB88" s="215"/>
      <c r="AC88" s="215"/>
    </row>
    <row r="89" spans="1:29" ht="318.75" x14ac:dyDescent="0.25">
      <c r="A89" s="149">
        <f>1+A87</f>
        <v>79</v>
      </c>
      <c r="B89" s="150" t="e">
        <f>#REF!</f>
        <v>#REF!</v>
      </c>
      <c r="C89" s="150" t="s">
        <v>697</v>
      </c>
      <c r="D89" s="169" t="e">
        <f>#REF!</f>
        <v>#REF!</v>
      </c>
      <c r="E89" s="199" t="s">
        <v>484</v>
      </c>
      <c r="F89" s="153" t="e">
        <f>#REF!</f>
        <v>#REF!</v>
      </c>
      <c r="G89" s="161" t="e">
        <f>#REF!</f>
        <v>#REF!</v>
      </c>
      <c r="H89" s="228" t="e">
        <f>#REF!</f>
        <v>#REF!</v>
      </c>
      <c r="I89" s="228" t="e">
        <f>#REF!</f>
        <v>#REF!</v>
      </c>
      <c r="J89" s="119" t="e">
        <f t="shared" si="2"/>
        <v>#REF!</v>
      </c>
      <c r="K89" s="229" t="e">
        <f>#REF!</f>
        <v>#REF!</v>
      </c>
      <c r="L89" s="229" t="e">
        <f>#REF!</f>
        <v>#REF!</v>
      </c>
      <c r="M89" s="172" t="e">
        <f>#REF!</f>
        <v>#REF!</v>
      </c>
      <c r="N89" s="170" t="e">
        <f>#REF!</f>
        <v>#REF!</v>
      </c>
      <c r="O89" s="216" t="e">
        <f>+#REF!</f>
        <v>#REF!</v>
      </c>
      <c r="P89" s="216" t="e">
        <f>+#REF!</f>
        <v>#REF!</v>
      </c>
      <c r="Q89" s="219" t="e">
        <f>+#REF!</f>
        <v>#REF!</v>
      </c>
      <c r="R89" s="219" t="e">
        <f>+#REF!</f>
        <v>#REF!</v>
      </c>
      <c r="S89" s="226"/>
      <c r="T89" s="159" t="s">
        <v>7</v>
      </c>
      <c r="U89" s="122" t="s">
        <v>954</v>
      </c>
      <c r="V89" s="177"/>
      <c r="W89" s="177"/>
      <c r="X89" s="177"/>
      <c r="Y89" s="177"/>
      <c r="Z89" s="177"/>
      <c r="AA89" s="177"/>
      <c r="AB89" s="177"/>
      <c r="AC89" s="177"/>
    </row>
    <row r="90" spans="1:29" ht="315.75" customHeight="1" x14ac:dyDescent="0.25">
      <c r="A90" s="149">
        <v>80</v>
      </c>
      <c r="B90" s="150" t="e">
        <f>#REF!</f>
        <v>#REF!</v>
      </c>
      <c r="C90" s="127" t="s">
        <v>699</v>
      </c>
      <c r="D90" s="169" t="e">
        <f>#REF!</f>
        <v>#REF!</v>
      </c>
      <c r="E90" s="199" t="s">
        <v>484</v>
      </c>
      <c r="F90" s="202" t="e">
        <f>#REF!</f>
        <v>#REF!</v>
      </c>
      <c r="G90" s="202" t="e">
        <f>#REF!</f>
        <v>#REF!</v>
      </c>
      <c r="H90" s="228" t="e">
        <f>#REF!</f>
        <v>#REF!</v>
      </c>
      <c r="I90" s="228" t="e">
        <f>#REF!</f>
        <v>#REF!</v>
      </c>
      <c r="J90" s="119" t="e">
        <f>H90*I90</f>
        <v>#REF!</v>
      </c>
      <c r="K90" s="229" t="e">
        <f>#REF!</f>
        <v>#REF!</v>
      </c>
      <c r="L90" s="229" t="e">
        <f>#REF!</f>
        <v>#REF!</v>
      </c>
      <c r="M90" s="172" t="e">
        <f>#REF!</f>
        <v>#REF!</v>
      </c>
      <c r="N90" s="170" t="e">
        <f>#REF!</f>
        <v>#REF!</v>
      </c>
      <c r="O90" s="202" t="e">
        <f>+#REF!</f>
        <v>#REF!</v>
      </c>
      <c r="P90" s="202" t="e">
        <f>+#REF!</f>
        <v>#REF!</v>
      </c>
      <c r="Q90" s="232" t="s">
        <v>759</v>
      </c>
      <c r="R90" s="232" t="s">
        <v>759</v>
      </c>
      <c r="S90" s="226"/>
      <c r="T90" s="159" t="s">
        <v>7</v>
      </c>
      <c r="U90" s="123" t="s">
        <v>706</v>
      </c>
      <c r="V90" s="177"/>
      <c r="W90" s="177"/>
      <c r="X90" s="177"/>
      <c r="Y90" s="177"/>
      <c r="Z90" s="177"/>
      <c r="AA90" s="177"/>
      <c r="AB90" s="177"/>
      <c r="AC90" s="177"/>
    </row>
    <row r="91" spans="1:29" ht="249" customHeight="1" x14ac:dyDescent="0.25">
      <c r="A91" s="204">
        <f t="shared" si="3"/>
        <v>81</v>
      </c>
      <c r="B91" s="205" t="e">
        <f>#REF!</f>
        <v>#REF!</v>
      </c>
      <c r="C91" s="205" t="s">
        <v>700</v>
      </c>
      <c r="D91" s="206" t="e">
        <f>#REF!</f>
        <v>#REF!</v>
      </c>
      <c r="E91" s="207" t="s">
        <v>489</v>
      </c>
      <c r="F91" s="208" t="e">
        <f>#REF!</f>
        <v>#REF!</v>
      </c>
      <c r="G91" s="208" t="e">
        <f>#REF!</f>
        <v>#REF!</v>
      </c>
      <c r="H91" s="209" t="e">
        <f>#REF!</f>
        <v>#REF!</v>
      </c>
      <c r="I91" s="209" t="e">
        <f>#REF!</f>
        <v>#REF!</v>
      </c>
      <c r="J91" s="209" t="e">
        <f t="shared" si="2"/>
        <v>#REF!</v>
      </c>
      <c r="K91" s="210" t="e">
        <f>#REF!</f>
        <v>#REF!</v>
      </c>
      <c r="L91" s="210" t="e">
        <f>#REF!</f>
        <v>#REF!</v>
      </c>
      <c r="M91" s="211" t="e">
        <f>#REF!</f>
        <v>#REF!</v>
      </c>
      <c r="N91" s="212" t="e">
        <f>#REF!</f>
        <v>#REF!</v>
      </c>
      <c r="O91" s="208" t="e">
        <f>+#REF!</f>
        <v>#REF!</v>
      </c>
      <c r="P91" s="208" t="e">
        <f>+#REF!</f>
        <v>#REF!</v>
      </c>
      <c r="Q91" s="219" t="e">
        <f>#REF!</f>
        <v>#REF!</v>
      </c>
      <c r="R91" s="219" t="e">
        <f>#REF!</f>
        <v>#REF!</v>
      </c>
      <c r="S91" s="226"/>
      <c r="T91" s="213" t="s">
        <v>7</v>
      </c>
      <c r="U91" s="214" t="s">
        <v>955</v>
      </c>
      <c r="V91" s="213"/>
      <c r="W91" s="213"/>
      <c r="X91" s="213"/>
      <c r="Y91" s="213"/>
      <c r="Z91" s="213"/>
      <c r="AA91" s="213"/>
      <c r="AB91" s="213"/>
      <c r="AC91" s="213"/>
    </row>
    <row r="92" spans="1:29" ht="409.5" x14ac:dyDescent="0.25">
      <c r="A92" s="149">
        <f t="shared" si="3"/>
        <v>82</v>
      </c>
      <c r="B92" s="150" t="e">
        <f>#REF!</f>
        <v>#REF!</v>
      </c>
      <c r="C92" s="150" t="s">
        <v>700</v>
      </c>
      <c r="D92" s="203" t="e">
        <f>#REF!</f>
        <v>#REF!</v>
      </c>
      <c r="E92" s="152" t="s">
        <v>489</v>
      </c>
      <c r="F92" s="202" t="e">
        <f>#REF!</f>
        <v>#REF!</v>
      </c>
      <c r="G92" s="202" t="e">
        <f>#REF!</f>
        <v>#REF!</v>
      </c>
      <c r="H92" s="119" t="e">
        <f>#REF!</f>
        <v>#REF!</v>
      </c>
      <c r="I92" s="119" t="e">
        <f>#REF!</f>
        <v>#REF!</v>
      </c>
      <c r="J92" s="119" t="e">
        <f t="shared" si="2"/>
        <v>#REF!</v>
      </c>
      <c r="K92" s="171" t="e">
        <f>#REF!</f>
        <v>#REF!</v>
      </c>
      <c r="L92" s="229" t="e">
        <f>#REF!</f>
        <v>#REF!</v>
      </c>
      <c r="M92" s="172" t="e">
        <f>#REF!</f>
        <v>#REF!</v>
      </c>
      <c r="N92" s="170" t="e">
        <f>#REF!</f>
        <v>#REF!</v>
      </c>
      <c r="O92" s="153" t="e">
        <f>+#REF!</f>
        <v>#REF!</v>
      </c>
      <c r="P92" s="153" t="e">
        <f>+#REF!</f>
        <v>#REF!</v>
      </c>
      <c r="Q92" s="219" t="e">
        <f>#REF!</f>
        <v>#REF!</v>
      </c>
      <c r="R92" s="219" t="e">
        <f>#REF!</f>
        <v>#REF!</v>
      </c>
      <c r="S92" s="226"/>
      <c r="T92" s="159" t="s">
        <v>7</v>
      </c>
      <c r="U92" s="123" t="s">
        <v>707</v>
      </c>
      <c r="V92" s="177"/>
      <c r="W92" s="177"/>
      <c r="X92" s="177"/>
      <c r="Y92" s="177"/>
      <c r="Z92" s="177"/>
      <c r="AA92" s="177"/>
      <c r="AB92" s="177"/>
      <c r="AC92" s="177"/>
    </row>
    <row r="93" spans="1:29" ht="202.5" x14ac:dyDescent="0.25">
      <c r="A93" s="149">
        <f t="shared" si="3"/>
        <v>83</v>
      </c>
      <c r="B93" s="150" t="e">
        <f>#REF!</f>
        <v>#REF!</v>
      </c>
      <c r="C93" s="150" t="s">
        <v>700</v>
      </c>
      <c r="D93" s="203" t="e">
        <f>#REF!</f>
        <v>#REF!</v>
      </c>
      <c r="E93" s="152" t="s">
        <v>489</v>
      </c>
      <c r="F93" s="202" t="e">
        <f>#REF!</f>
        <v>#REF!</v>
      </c>
      <c r="G93" s="161" t="e">
        <f>#REF!</f>
        <v>#REF!</v>
      </c>
      <c r="H93" s="119" t="e">
        <f>#REF!</f>
        <v>#REF!</v>
      </c>
      <c r="I93" s="119" t="e">
        <f>#REF!</f>
        <v>#REF!</v>
      </c>
      <c r="J93" s="119" t="e">
        <f t="shared" si="2"/>
        <v>#REF!</v>
      </c>
      <c r="K93" s="229" t="e">
        <f>#REF!</f>
        <v>#REF!</v>
      </c>
      <c r="L93" s="229" t="e">
        <f>#REF!</f>
        <v>#REF!</v>
      </c>
      <c r="M93" s="172" t="e">
        <f>#REF!</f>
        <v>#REF!</v>
      </c>
      <c r="N93" s="170" t="e">
        <f>#REF!</f>
        <v>#REF!</v>
      </c>
      <c r="O93" s="153" t="e">
        <f>+#REF!</f>
        <v>#REF!</v>
      </c>
      <c r="P93" s="153" t="e">
        <f>+#REF!</f>
        <v>#REF!</v>
      </c>
      <c r="Q93" s="219" t="e">
        <f>#REF!</f>
        <v>#REF!</v>
      </c>
      <c r="R93" s="219" t="e">
        <f>#REF!</f>
        <v>#REF!</v>
      </c>
      <c r="S93" s="226"/>
      <c r="T93" s="159" t="s">
        <v>7</v>
      </c>
      <c r="U93" s="122" t="s">
        <v>708</v>
      </c>
      <c r="V93" s="177"/>
      <c r="W93" s="177"/>
      <c r="X93" s="177"/>
      <c r="Y93" s="177"/>
      <c r="Z93" s="177"/>
      <c r="AA93" s="177"/>
      <c r="AB93" s="177"/>
      <c r="AC93" s="177"/>
    </row>
    <row r="94" spans="1:29" ht="225" x14ac:dyDescent="0.25">
      <c r="A94" s="149">
        <f t="shared" si="3"/>
        <v>84</v>
      </c>
      <c r="B94" s="150" t="e">
        <f>#REF!</f>
        <v>#REF!</v>
      </c>
      <c r="C94" s="150" t="s">
        <v>700</v>
      </c>
      <c r="D94" s="203" t="e">
        <f>#REF!</f>
        <v>#REF!</v>
      </c>
      <c r="E94" s="199" t="s">
        <v>484</v>
      </c>
      <c r="F94" s="202" t="e">
        <f>#REF!</f>
        <v>#REF!</v>
      </c>
      <c r="G94" s="161" t="e">
        <f>#REF!</f>
        <v>#REF!</v>
      </c>
      <c r="H94" s="119" t="e">
        <f>#REF!</f>
        <v>#REF!</v>
      </c>
      <c r="I94" s="119" t="e">
        <f>#REF!</f>
        <v>#REF!</v>
      </c>
      <c r="J94" s="119" t="e">
        <f t="shared" si="2"/>
        <v>#REF!</v>
      </c>
      <c r="K94" s="229" t="e">
        <f>#REF!</f>
        <v>#REF!</v>
      </c>
      <c r="L94" s="229" t="e">
        <f>#REF!</f>
        <v>#REF!</v>
      </c>
      <c r="M94" s="172" t="e">
        <f>#REF!</f>
        <v>#REF!</v>
      </c>
      <c r="N94" s="170" t="e">
        <f>#REF!</f>
        <v>#REF!</v>
      </c>
      <c r="O94" s="153" t="e">
        <f>+#REF!</f>
        <v>#REF!</v>
      </c>
      <c r="P94" s="153" t="e">
        <f>+#REF!</f>
        <v>#REF!</v>
      </c>
      <c r="Q94" s="219" t="e">
        <f>#REF!</f>
        <v>#REF!</v>
      </c>
      <c r="R94" s="219" t="e">
        <f>#REF!</f>
        <v>#REF!</v>
      </c>
      <c r="S94" s="226"/>
      <c r="T94" s="159" t="s">
        <v>7</v>
      </c>
      <c r="U94" s="125" t="s">
        <v>709</v>
      </c>
      <c r="V94" s="177"/>
      <c r="W94" s="177"/>
      <c r="X94" s="177"/>
      <c r="Y94" s="177"/>
      <c r="Z94" s="177"/>
      <c r="AA94" s="177"/>
      <c r="AB94" s="177"/>
      <c r="AC94" s="177"/>
    </row>
    <row r="95" spans="1:29" ht="168.75" x14ac:dyDescent="0.25">
      <c r="A95" s="149">
        <f t="shared" si="3"/>
        <v>85</v>
      </c>
      <c r="B95" s="150" t="e">
        <f>+#REF!</f>
        <v>#REF!</v>
      </c>
      <c r="C95" s="178" t="s">
        <v>716</v>
      </c>
      <c r="D95" s="169" t="e">
        <f>#REF!</f>
        <v>#REF!</v>
      </c>
      <c r="E95" s="152" t="s">
        <v>67</v>
      </c>
      <c r="F95" s="153" t="e">
        <f>#REF!</f>
        <v>#REF!</v>
      </c>
      <c r="G95" s="161" t="e">
        <f>#REF!</f>
        <v>#REF!</v>
      </c>
      <c r="H95" s="119" t="e">
        <f>#REF!</f>
        <v>#REF!</v>
      </c>
      <c r="I95" s="119" t="e">
        <f>#REF!</f>
        <v>#REF!</v>
      </c>
      <c r="J95" s="119" t="e">
        <f t="shared" si="2"/>
        <v>#REF!</v>
      </c>
      <c r="K95" s="171" t="e">
        <f>#REF!</f>
        <v>#REF!</v>
      </c>
      <c r="L95" s="229" t="e">
        <f>#REF!</f>
        <v>#REF!</v>
      </c>
      <c r="M95" s="172" t="e">
        <f>#REF!</f>
        <v>#REF!</v>
      </c>
      <c r="N95" s="170" t="e">
        <f>#REF!</f>
        <v>#REF!</v>
      </c>
      <c r="O95" s="153" t="e">
        <f>+#REF!</f>
        <v>#REF!</v>
      </c>
      <c r="P95" s="153" t="e">
        <f>+#REF!</f>
        <v>#REF!</v>
      </c>
      <c r="Q95" s="219" t="e">
        <f>#REF!</f>
        <v>#REF!</v>
      </c>
      <c r="R95" s="219" t="e">
        <f>#REF!</f>
        <v>#REF!</v>
      </c>
      <c r="S95" s="226"/>
      <c r="T95" s="159" t="s">
        <v>7</v>
      </c>
      <c r="U95" s="179" t="s">
        <v>710</v>
      </c>
      <c r="V95" s="177"/>
      <c r="W95" s="177"/>
      <c r="X95" s="177"/>
      <c r="Y95" s="177"/>
      <c r="Z95" s="177"/>
      <c r="AA95" s="177"/>
      <c r="AB95" s="177"/>
      <c r="AC95" s="177"/>
    </row>
    <row r="96" spans="1:29" ht="216.75" x14ac:dyDescent="0.25">
      <c r="A96" s="149">
        <f t="shared" si="3"/>
        <v>86</v>
      </c>
      <c r="B96" s="150" t="e">
        <f>+#REF!</f>
        <v>#REF!</v>
      </c>
      <c r="C96" s="178" t="s">
        <v>716</v>
      </c>
      <c r="D96" s="169" t="e">
        <f>#REF!</f>
        <v>#REF!</v>
      </c>
      <c r="E96" s="199" t="s">
        <v>484</v>
      </c>
      <c r="F96" s="153" t="e">
        <f>#REF!</f>
        <v>#REF!</v>
      </c>
      <c r="G96" s="161" t="e">
        <f>#REF!</f>
        <v>#REF!</v>
      </c>
      <c r="H96" s="119" t="e">
        <f>#REF!</f>
        <v>#REF!</v>
      </c>
      <c r="I96" s="119" t="e">
        <f>#REF!</f>
        <v>#REF!</v>
      </c>
      <c r="J96" s="119" t="e">
        <f t="shared" si="2"/>
        <v>#REF!</v>
      </c>
      <c r="K96" s="229" t="e">
        <f>#REF!</f>
        <v>#REF!</v>
      </c>
      <c r="L96" s="229" t="e">
        <f>#REF!</f>
        <v>#REF!</v>
      </c>
      <c r="M96" s="172" t="e">
        <f>#REF!</f>
        <v>#REF!</v>
      </c>
      <c r="N96" s="170" t="e">
        <f>#REF!</f>
        <v>#REF!</v>
      </c>
      <c r="O96" s="153" t="e">
        <f>+#REF!</f>
        <v>#REF!</v>
      </c>
      <c r="P96" s="153" t="e">
        <f>+#REF!</f>
        <v>#REF!</v>
      </c>
      <c r="Q96" s="219" t="e">
        <f>#REF!</f>
        <v>#REF!</v>
      </c>
      <c r="R96" s="219" t="e">
        <f>#REF!</f>
        <v>#REF!</v>
      </c>
      <c r="S96" s="226"/>
      <c r="T96" s="159" t="s">
        <v>7</v>
      </c>
      <c r="U96" s="220" t="s">
        <v>957</v>
      </c>
      <c r="V96" s="177"/>
      <c r="W96" s="177"/>
      <c r="X96" s="177"/>
      <c r="Y96" s="177"/>
      <c r="Z96" s="177"/>
      <c r="AA96" s="177"/>
      <c r="AB96" s="177"/>
      <c r="AC96" s="177"/>
    </row>
    <row r="97" spans="1:29" ht="180.75" x14ac:dyDescent="0.25">
      <c r="A97" s="149">
        <v>87</v>
      </c>
      <c r="B97" s="150" t="e">
        <f>+#REF!</f>
        <v>#REF!</v>
      </c>
      <c r="C97" s="178" t="s">
        <v>716</v>
      </c>
      <c r="D97" s="169" t="e">
        <f>#REF!</f>
        <v>#REF!</v>
      </c>
      <c r="E97" s="152" t="s">
        <v>485</v>
      </c>
      <c r="F97" s="153" t="e">
        <f>#REF!</f>
        <v>#REF!</v>
      </c>
      <c r="G97" s="161" t="e">
        <f>#REF!</f>
        <v>#REF!</v>
      </c>
      <c r="H97" s="119" t="e">
        <f>#REF!</f>
        <v>#REF!</v>
      </c>
      <c r="I97" s="119" t="e">
        <f>#REF!</f>
        <v>#REF!</v>
      </c>
      <c r="J97" s="119" t="e">
        <f t="shared" si="2"/>
        <v>#REF!</v>
      </c>
      <c r="K97" s="229" t="e">
        <f>#REF!</f>
        <v>#REF!</v>
      </c>
      <c r="L97" s="229" t="e">
        <f>#REF!</f>
        <v>#REF!</v>
      </c>
      <c r="M97" s="172" t="e">
        <f>#REF!</f>
        <v>#REF!</v>
      </c>
      <c r="N97" s="170" t="e">
        <f>#REF!</f>
        <v>#REF!</v>
      </c>
      <c r="O97" s="153" t="e">
        <f>#REF!</f>
        <v>#REF!</v>
      </c>
      <c r="P97" s="153" t="e">
        <f>+#REF!</f>
        <v>#REF!</v>
      </c>
      <c r="Q97" s="219" t="e">
        <f>#REF!</f>
        <v>#REF!</v>
      </c>
      <c r="R97" s="219" t="e">
        <f>#REF!</f>
        <v>#REF!</v>
      </c>
      <c r="S97" s="226"/>
      <c r="T97" s="159" t="s">
        <v>7</v>
      </c>
      <c r="U97" s="179" t="s">
        <v>713</v>
      </c>
      <c r="V97" s="177"/>
      <c r="W97" s="177"/>
      <c r="X97" s="177"/>
      <c r="Y97" s="177"/>
      <c r="Z97" s="177"/>
      <c r="AA97" s="177"/>
      <c r="AB97" s="177"/>
      <c r="AC97" s="177"/>
    </row>
    <row r="98" spans="1:29" ht="228" customHeight="1" x14ac:dyDescent="0.25">
      <c r="A98" s="149">
        <f t="shared" si="3"/>
        <v>88</v>
      </c>
      <c r="B98" s="150" t="e">
        <f>+#REF!</f>
        <v>#REF!</v>
      </c>
      <c r="C98" s="150" t="s">
        <v>717</v>
      </c>
      <c r="D98" s="169" t="e">
        <f>#REF!</f>
        <v>#REF!</v>
      </c>
      <c r="E98" s="152" t="s">
        <v>485</v>
      </c>
      <c r="F98" s="153" t="e">
        <f>#REF!</f>
        <v>#REF!</v>
      </c>
      <c r="G98" s="161" t="e">
        <f>#REF!</f>
        <v>#REF!</v>
      </c>
      <c r="H98" s="119" t="e">
        <f>#REF!</f>
        <v>#REF!</v>
      </c>
      <c r="I98" s="119" t="e">
        <f>#REF!</f>
        <v>#REF!</v>
      </c>
      <c r="J98" s="119" t="e">
        <f t="shared" si="2"/>
        <v>#REF!</v>
      </c>
      <c r="K98" s="229" t="e">
        <f>#REF!</f>
        <v>#REF!</v>
      </c>
      <c r="L98" s="229" t="e">
        <f>#REF!</f>
        <v>#REF!</v>
      </c>
      <c r="M98" s="172" t="e">
        <f>#REF!</f>
        <v>#REF!</v>
      </c>
      <c r="N98" s="170" t="e">
        <f>#REF!</f>
        <v>#REF!</v>
      </c>
      <c r="O98" s="153" t="e">
        <f>#REF!</f>
        <v>#REF!</v>
      </c>
      <c r="P98" s="153" t="e">
        <f>+#REF!</f>
        <v>#REF!</v>
      </c>
      <c r="Q98" s="219" t="e">
        <f>#REF!</f>
        <v>#REF!</v>
      </c>
      <c r="R98" s="219" t="e">
        <f>#REF!</f>
        <v>#REF!</v>
      </c>
      <c r="S98" s="226"/>
      <c r="T98" s="159" t="s">
        <v>7</v>
      </c>
      <c r="U98" s="179" t="s">
        <v>711</v>
      </c>
      <c r="V98" s="177"/>
      <c r="W98" s="177"/>
      <c r="X98" s="177"/>
      <c r="Y98" s="177"/>
      <c r="Z98" s="177"/>
      <c r="AA98" s="177"/>
      <c r="AB98" s="177"/>
      <c r="AC98" s="177"/>
    </row>
    <row r="99" spans="1:29" ht="108" customHeight="1" x14ac:dyDescent="0.25">
      <c r="A99" s="149">
        <f t="shared" si="3"/>
        <v>89</v>
      </c>
      <c r="B99" s="150" t="e">
        <f>+#REF!</f>
        <v>#REF!</v>
      </c>
      <c r="C99" s="150" t="s">
        <v>718</v>
      </c>
      <c r="D99" s="169" t="e">
        <f>#REF!</f>
        <v>#REF!</v>
      </c>
      <c r="E99" s="152" t="s">
        <v>485</v>
      </c>
      <c r="F99" s="153" t="e">
        <f>#REF!</f>
        <v>#REF!</v>
      </c>
      <c r="G99" s="161" t="e">
        <f>#REF!</f>
        <v>#REF!</v>
      </c>
      <c r="H99" s="119" t="e">
        <f>#REF!</f>
        <v>#REF!</v>
      </c>
      <c r="I99" s="119" t="e">
        <f>#REF!</f>
        <v>#REF!</v>
      </c>
      <c r="J99" s="119" t="e">
        <f t="shared" si="2"/>
        <v>#REF!</v>
      </c>
      <c r="K99" s="229" t="e">
        <f>#REF!</f>
        <v>#REF!</v>
      </c>
      <c r="L99" s="229" t="e">
        <f>#REF!</f>
        <v>#REF!</v>
      </c>
      <c r="M99" s="172" t="e">
        <f>#REF!</f>
        <v>#REF!</v>
      </c>
      <c r="N99" s="170" t="e">
        <f>#REF!</f>
        <v>#REF!</v>
      </c>
      <c r="O99" s="153" t="e">
        <f>#REF!</f>
        <v>#REF!</v>
      </c>
      <c r="P99" s="153" t="e">
        <f>+#REF!</f>
        <v>#REF!</v>
      </c>
      <c r="Q99" s="219" t="e">
        <f>#REF!</f>
        <v>#REF!</v>
      </c>
      <c r="R99" s="219" t="e">
        <f>#REF!</f>
        <v>#REF!</v>
      </c>
      <c r="S99" s="226"/>
      <c r="T99" s="159" t="s">
        <v>7</v>
      </c>
      <c r="U99" s="179" t="s">
        <v>712</v>
      </c>
      <c r="V99" s="177"/>
      <c r="W99" s="177"/>
      <c r="X99" s="177"/>
      <c r="Y99" s="177"/>
      <c r="Z99" s="177"/>
      <c r="AA99" s="177"/>
      <c r="AB99" s="177"/>
      <c r="AC99" s="177"/>
    </row>
    <row r="100" spans="1:29" ht="225" customHeight="1" x14ac:dyDescent="0.25">
      <c r="A100" s="149">
        <f t="shared" si="3"/>
        <v>90</v>
      </c>
      <c r="B100" s="150" t="s">
        <v>729</v>
      </c>
      <c r="C100" s="150" t="s">
        <v>728</v>
      </c>
      <c r="D100" s="169" t="e">
        <f>#REF!</f>
        <v>#REF!</v>
      </c>
      <c r="E100" s="152" t="s">
        <v>68</v>
      </c>
      <c r="F100" s="153" t="e">
        <f>#REF!</f>
        <v>#REF!</v>
      </c>
      <c r="G100" s="161" t="e">
        <f>#REF!</f>
        <v>#REF!</v>
      </c>
      <c r="H100" s="119" t="e">
        <f>#REF!</f>
        <v>#REF!</v>
      </c>
      <c r="I100" s="119" t="e">
        <f>#REF!</f>
        <v>#REF!</v>
      </c>
      <c r="J100" s="119" t="e">
        <f t="shared" si="2"/>
        <v>#REF!</v>
      </c>
      <c r="K100" s="229" t="e">
        <f>#REF!</f>
        <v>#REF!</v>
      </c>
      <c r="L100" s="229" t="e">
        <f>#REF!</f>
        <v>#REF!</v>
      </c>
      <c r="M100" s="172" t="s">
        <v>722</v>
      </c>
      <c r="N100" s="170" t="s">
        <v>456</v>
      </c>
      <c r="O100" s="153" t="e">
        <f>#REF!</f>
        <v>#REF!</v>
      </c>
      <c r="P100" s="153" t="e">
        <f>+#REF!</f>
        <v>#REF!</v>
      </c>
      <c r="Q100" s="216" t="e">
        <f>+#REF!</f>
        <v>#REF!</v>
      </c>
      <c r="R100" s="216" t="e">
        <f>+#REF!</f>
        <v>#REF!</v>
      </c>
      <c r="S100" s="225"/>
      <c r="T100" s="159" t="s">
        <v>7</v>
      </c>
      <c r="U100" s="179" t="s">
        <v>956</v>
      </c>
      <c r="V100" s="177"/>
      <c r="W100" s="177"/>
      <c r="X100" s="177"/>
      <c r="Y100" s="177"/>
      <c r="Z100" s="177"/>
      <c r="AA100" s="177"/>
      <c r="AB100" s="177"/>
      <c r="AC100" s="177"/>
    </row>
    <row r="101" spans="1:29" ht="66" x14ac:dyDescent="0.25">
      <c r="A101" s="149">
        <f t="shared" si="3"/>
        <v>91</v>
      </c>
      <c r="B101" s="150"/>
      <c r="C101" s="150"/>
      <c r="D101" s="169"/>
      <c r="E101" s="152" t="s">
        <v>489</v>
      </c>
      <c r="F101" s="153" t="e">
        <f>#REF!</f>
        <v>#REF!</v>
      </c>
      <c r="G101" s="161" t="e">
        <f>#REF!</f>
        <v>#REF!</v>
      </c>
      <c r="H101" s="119"/>
      <c r="I101" s="119"/>
      <c r="J101" s="119">
        <f t="shared" si="2"/>
        <v>0</v>
      </c>
      <c r="K101" s="171"/>
      <c r="L101" s="171" t="e">
        <f>#REF!</f>
        <v>#REF!</v>
      </c>
      <c r="M101" s="172" t="e">
        <f>#REF!</f>
        <v>#REF!</v>
      </c>
      <c r="N101" s="170" t="e">
        <f>#REF!</f>
        <v>#REF!</v>
      </c>
      <c r="O101" s="153" t="e">
        <f>#REF!</f>
        <v>#REF!</v>
      </c>
      <c r="P101" s="173"/>
      <c r="Q101" s="152"/>
      <c r="R101" s="152"/>
      <c r="S101" s="230"/>
      <c r="T101" s="159"/>
      <c r="U101" s="174"/>
      <c r="V101" s="177"/>
      <c r="W101" s="177"/>
      <c r="X101" s="177"/>
      <c r="Y101" s="177"/>
      <c r="Z101" s="177"/>
      <c r="AA101" s="177"/>
      <c r="AB101" s="177"/>
      <c r="AC101" s="177"/>
    </row>
    <row r="102" spans="1:29" x14ac:dyDescent="0.25">
      <c r="A102" s="131"/>
      <c r="B102" s="131"/>
      <c r="C102" s="180"/>
      <c r="D102" s="131"/>
      <c r="E102" s="131"/>
      <c r="F102" s="181"/>
      <c r="G102" s="181"/>
      <c r="H102" s="181"/>
      <c r="I102" s="181"/>
      <c r="J102" s="181"/>
      <c r="K102" s="181"/>
      <c r="L102" s="181"/>
      <c r="M102" s="181"/>
      <c r="N102" s="181"/>
      <c r="O102" s="181"/>
      <c r="P102" s="181"/>
      <c r="Q102" s="181"/>
      <c r="R102" s="181"/>
      <c r="S102" s="181"/>
      <c r="T102" s="181"/>
      <c r="U102" s="181"/>
    </row>
    <row r="103" spans="1:29" x14ac:dyDescent="0.25">
      <c r="A103" s="131"/>
      <c r="B103" s="131"/>
      <c r="C103" s="180"/>
      <c r="D103" s="131"/>
      <c r="E103" s="131"/>
      <c r="F103" s="181"/>
      <c r="G103" s="181"/>
      <c r="H103" s="181"/>
      <c r="I103" s="181"/>
      <c r="J103" s="181"/>
      <c r="K103" s="181"/>
      <c r="L103" s="181"/>
      <c r="M103" s="181"/>
      <c r="N103" s="181"/>
      <c r="O103" s="181"/>
      <c r="P103" s="181"/>
      <c r="Q103" s="181"/>
      <c r="R103" s="181"/>
      <c r="S103" s="181"/>
      <c r="T103" s="181"/>
      <c r="U103" s="181"/>
    </row>
    <row r="104" spans="1:29" x14ac:dyDescent="0.25">
      <c r="A104" s="131"/>
      <c r="B104" s="131"/>
      <c r="C104" s="180"/>
      <c r="D104" s="131"/>
      <c r="E104" s="131"/>
      <c r="F104" s="181"/>
      <c r="G104" s="181"/>
      <c r="H104" s="181"/>
      <c r="I104" s="181"/>
      <c r="J104" s="181"/>
      <c r="K104" s="181"/>
      <c r="L104" s="181"/>
      <c r="M104" s="181"/>
      <c r="N104" s="181"/>
      <c r="O104" s="181"/>
      <c r="P104" s="181"/>
      <c r="Q104" s="181"/>
      <c r="R104" s="181"/>
      <c r="S104" s="181"/>
      <c r="T104" s="181"/>
      <c r="U104" s="181"/>
    </row>
    <row r="105" spans="1:29" x14ac:dyDescent="0.25">
      <c r="A105" s="131"/>
      <c r="B105" s="131"/>
      <c r="C105" s="180"/>
      <c r="D105" s="131"/>
      <c r="E105" s="131"/>
      <c r="F105" s="181"/>
      <c r="G105" s="181"/>
      <c r="H105" s="181"/>
      <c r="I105" s="181"/>
      <c r="J105" s="181"/>
      <c r="K105" s="181"/>
      <c r="L105" s="181"/>
      <c r="M105" s="181"/>
      <c r="N105" s="181"/>
      <c r="O105" s="181"/>
      <c r="P105" s="181"/>
      <c r="Q105" s="181"/>
      <c r="R105" s="181"/>
      <c r="S105" s="181"/>
      <c r="T105" s="181"/>
      <c r="U105" s="181"/>
    </row>
    <row r="106" spans="1:29" x14ac:dyDescent="0.3">
      <c r="A106" s="367"/>
      <c r="B106" s="368"/>
      <c r="C106" s="369"/>
      <c r="D106" s="361" t="s">
        <v>471</v>
      </c>
      <c r="E106" s="363"/>
      <c r="F106" s="181"/>
      <c r="G106" s="181"/>
      <c r="H106" s="181"/>
      <c r="I106" s="181"/>
      <c r="J106" s="181"/>
      <c r="K106" s="181"/>
      <c r="L106" s="181"/>
      <c r="M106" s="181"/>
      <c r="N106" s="181"/>
      <c r="O106" s="181"/>
      <c r="P106" s="181"/>
      <c r="Q106" s="181"/>
      <c r="R106" s="181"/>
      <c r="S106" s="181"/>
      <c r="T106" s="181"/>
      <c r="U106" s="181"/>
    </row>
    <row r="107" spans="1:29" x14ac:dyDescent="0.25">
      <c r="A107" s="361" t="s">
        <v>472</v>
      </c>
      <c r="B107" s="362"/>
      <c r="C107" s="363"/>
      <c r="D107" s="361" t="s">
        <v>724</v>
      </c>
      <c r="E107" s="363"/>
      <c r="F107" s="181"/>
      <c r="G107" s="181"/>
      <c r="H107" s="181"/>
      <c r="I107" s="181"/>
      <c r="J107" s="181"/>
      <c r="K107" s="181"/>
      <c r="L107" s="181"/>
      <c r="M107" s="181"/>
      <c r="N107" s="181"/>
      <c r="O107" s="181"/>
      <c r="P107" s="181"/>
      <c r="Q107" s="181"/>
      <c r="R107" s="181"/>
      <c r="S107" s="181"/>
      <c r="T107" s="181"/>
      <c r="U107" s="181"/>
    </row>
    <row r="108" spans="1:29" x14ac:dyDescent="0.25">
      <c r="A108" s="361" t="s">
        <v>473</v>
      </c>
      <c r="B108" s="362"/>
      <c r="C108" s="363"/>
      <c r="D108" s="361" t="s">
        <v>723</v>
      </c>
      <c r="E108" s="363"/>
      <c r="F108" s="181"/>
      <c r="G108" s="181"/>
      <c r="H108" s="181"/>
      <c r="I108" s="181"/>
      <c r="J108" s="181"/>
      <c r="K108" s="181"/>
      <c r="L108" s="181"/>
      <c r="M108" s="181"/>
      <c r="N108" s="181"/>
      <c r="O108" s="181"/>
      <c r="P108" s="181"/>
      <c r="Q108" s="181"/>
      <c r="R108" s="181"/>
      <c r="S108" s="181"/>
      <c r="T108" s="181"/>
      <c r="U108" s="181"/>
    </row>
    <row r="109" spans="1:29" x14ac:dyDescent="0.25">
      <c r="A109" s="361" t="s">
        <v>474</v>
      </c>
      <c r="B109" s="362"/>
      <c r="C109" s="363"/>
      <c r="D109" s="361" t="s">
        <v>61</v>
      </c>
      <c r="E109" s="363"/>
      <c r="F109" s="181"/>
      <c r="G109" s="181"/>
      <c r="H109" s="181"/>
      <c r="I109" s="181"/>
      <c r="J109" s="181"/>
      <c r="K109" s="181"/>
      <c r="L109" s="181"/>
      <c r="M109" s="181"/>
      <c r="N109" s="181"/>
      <c r="O109" s="181"/>
      <c r="P109" s="181"/>
      <c r="Q109" s="181"/>
      <c r="R109" s="181"/>
      <c r="S109" s="181"/>
      <c r="T109" s="181"/>
      <c r="U109" s="181"/>
    </row>
    <row r="110" spans="1:29" x14ac:dyDescent="0.25">
      <c r="A110" s="131"/>
      <c r="B110" s="131"/>
      <c r="C110" s="180"/>
      <c r="D110" s="131"/>
      <c r="E110" s="131"/>
      <c r="F110" s="181"/>
      <c r="G110" s="181"/>
      <c r="H110" s="181"/>
      <c r="I110" s="181"/>
      <c r="J110" s="181"/>
      <c r="K110" s="181"/>
      <c r="L110" s="181"/>
      <c r="M110" s="181"/>
      <c r="N110" s="181"/>
      <c r="O110" s="181"/>
      <c r="P110" s="181"/>
      <c r="Q110" s="181"/>
      <c r="R110" s="181"/>
      <c r="S110" s="181"/>
      <c r="T110" s="181"/>
      <c r="U110" s="181"/>
    </row>
    <row r="111" spans="1:29" x14ac:dyDescent="0.25">
      <c r="A111" s="131"/>
      <c r="B111" s="131"/>
      <c r="C111" s="180"/>
      <c r="D111" s="131"/>
      <c r="E111" s="131"/>
      <c r="F111" s="181"/>
      <c r="G111" s="181"/>
      <c r="H111" s="181"/>
      <c r="I111" s="181"/>
      <c r="J111" s="181"/>
      <c r="K111" s="181"/>
      <c r="L111" s="181"/>
      <c r="M111" s="181"/>
      <c r="N111" s="181"/>
      <c r="O111" s="181"/>
      <c r="P111" s="181"/>
      <c r="Q111" s="181"/>
      <c r="R111" s="181"/>
      <c r="S111" s="181"/>
      <c r="T111" s="181"/>
      <c r="U111" s="181"/>
    </row>
    <row r="112" spans="1:29" x14ac:dyDescent="0.25">
      <c r="A112" s="131"/>
      <c r="B112" s="131"/>
      <c r="C112" s="180"/>
      <c r="D112" s="131"/>
      <c r="E112" s="131"/>
      <c r="F112" s="181"/>
      <c r="G112" s="181"/>
      <c r="H112" s="181"/>
      <c r="I112" s="181"/>
      <c r="J112" s="181"/>
      <c r="K112" s="181"/>
      <c r="L112" s="181"/>
      <c r="M112" s="181"/>
      <c r="N112" s="181"/>
      <c r="O112" s="181"/>
      <c r="P112" s="181"/>
      <c r="Q112" s="181"/>
      <c r="R112" s="181"/>
      <c r="S112" s="181"/>
      <c r="T112" s="181"/>
      <c r="U112" s="181"/>
    </row>
    <row r="113" spans="1:21" x14ac:dyDescent="0.25">
      <c r="A113" s="131"/>
      <c r="B113" s="131"/>
      <c r="C113" s="180"/>
      <c r="D113" s="131"/>
      <c r="E113" s="131"/>
      <c r="F113" s="181"/>
      <c r="G113" s="181"/>
      <c r="H113" s="181"/>
      <c r="I113" s="181"/>
      <c r="J113" s="181"/>
      <c r="K113" s="181"/>
      <c r="L113" s="181"/>
      <c r="M113" s="181"/>
      <c r="N113" s="181"/>
      <c r="O113" s="181"/>
      <c r="P113" s="181"/>
      <c r="Q113" s="181"/>
      <c r="R113" s="181"/>
      <c r="S113" s="181"/>
      <c r="T113" s="181"/>
      <c r="U113" s="181"/>
    </row>
    <row r="114" spans="1:21" x14ac:dyDescent="0.25">
      <c r="A114" s="131"/>
      <c r="B114" s="131"/>
      <c r="C114" s="180"/>
      <c r="D114" s="131"/>
      <c r="E114" s="131"/>
      <c r="F114" s="181"/>
      <c r="G114" s="181"/>
      <c r="H114" s="181"/>
      <c r="I114" s="181"/>
      <c r="J114" s="181"/>
      <c r="K114" s="181"/>
      <c r="L114" s="181"/>
      <c r="M114" s="181"/>
      <c r="N114" s="181"/>
      <c r="O114" s="181"/>
      <c r="P114" s="181"/>
      <c r="Q114" s="181"/>
      <c r="R114" s="181"/>
      <c r="S114" s="181"/>
      <c r="T114" s="181"/>
      <c r="U114" s="181"/>
    </row>
    <row r="115" spans="1:21" x14ac:dyDescent="0.25">
      <c r="A115" s="131"/>
      <c r="B115" s="131"/>
      <c r="C115" s="180"/>
      <c r="D115" s="131"/>
      <c r="E115" s="131"/>
      <c r="F115" s="181"/>
      <c r="G115" s="181"/>
      <c r="H115" s="181"/>
      <c r="I115" s="181"/>
      <c r="J115" s="181"/>
      <c r="K115" s="181"/>
      <c r="L115" s="181"/>
      <c r="M115" s="181"/>
      <c r="N115" s="181"/>
      <c r="O115" s="181"/>
      <c r="P115" s="181"/>
      <c r="Q115" s="181"/>
      <c r="R115" s="181"/>
      <c r="S115" s="181"/>
      <c r="T115" s="181"/>
      <c r="U115" s="181"/>
    </row>
    <row r="116" spans="1:21" x14ac:dyDescent="0.25">
      <c r="A116" s="131"/>
      <c r="B116" s="131"/>
      <c r="C116" s="180"/>
      <c r="D116" s="131"/>
      <c r="E116" s="131"/>
      <c r="F116" s="181"/>
      <c r="G116" s="181"/>
      <c r="H116" s="181"/>
      <c r="I116" s="181"/>
      <c r="J116" s="181"/>
      <c r="K116" s="181"/>
      <c r="L116" s="181"/>
      <c r="M116" s="181"/>
      <c r="N116" s="181"/>
      <c r="O116" s="181"/>
      <c r="P116" s="181"/>
      <c r="Q116" s="181"/>
      <c r="R116" s="181"/>
      <c r="S116" s="181"/>
      <c r="T116" s="181"/>
      <c r="U116" s="181"/>
    </row>
    <row r="117" spans="1:21" x14ac:dyDescent="0.25">
      <c r="A117" s="131"/>
      <c r="B117" s="131"/>
      <c r="C117" s="180"/>
      <c r="D117" s="131"/>
      <c r="E117" s="131"/>
      <c r="F117" s="181"/>
      <c r="G117" s="181"/>
      <c r="H117" s="181"/>
      <c r="I117" s="181"/>
      <c r="J117" s="181"/>
      <c r="K117" s="181"/>
      <c r="L117" s="181"/>
      <c r="M117" s="181"/>
      <c r="N117" s="181"/>
      <c r="O117" s="181"/>
      <c r="P117" s="181"/>
      <c r="Q117" s="181"/>
      <c r="R117" s="181"/>
      <c r="S117" s="181"/>
      <c r="T117" s="181"/>
      <c r="U117" s="181"/>
    </row>
    <row r="118" spans="1:21" x14ac:dyDescent="0.25">
      <c r="A118" s="131"/>
      <c r="B118" s="131"/>
      <c r="C118" s="180"/>
      <c r="D118" s="131"/>
      <c r="E118" s="131"/>
      <c r="F118" s="181"/>
      <c r="G118" s="181"/>
      <c r="H118" s="181"/>
      <c r="I118" s="181"/>
      <c r="J118" s="181"/>
      <c r="K118" s="181"/>
      <c r="L118" s="181"/>
      <c r="M118" s="181"/>
      <c r="N118" s="181"/>
      <c r="O118" s="181"/>
      <c r="P118" s="181"/>
      <c r="Q118" s="181"/>
      <c r="R118" s="181"/>
      <c r="S118" s="181"/>
      <c r="T118" s="181"/>
      <c r="U118" s="181"/>
    </row>
    <row r="119" spans="1:21" x14ac:dyDescent="0.25">
      <c r="A119" s="131"/>
      <c r="B119" s="131"/>
      <c r="C119" s="180"/>
      <c r="D119" s="131"/>
      <c r="E119" s="131"/>
      <c r="F119" s="181"/>
      <c r="G119" s="181"/>
      <c r="H119" s="181"/>
      <c r="I119" s="181"/>
      <c r="J119" s="181"/>
      <c r="K119" s="181"/>
      <c r="L119" s="181"/>
      <c r="M119" s="181"/>
      <c r="N119" s="181"/>
      <c r="O119" s="181"/>
      <c r="P119" s="181"/>
      <c r="Q119" s="181"/>
      <c r="R119" s="181"/>
      <c r="S119" s="181"/>
      <c r="T119" s="181"/>
      <c r="U119" s="181"/>
    </row>
    <row r="120" spans="1:21" x14ac:dyDescent="0.25">
      <c r="A120" s="131"/>
      <c r="B120" s="131"/>
      <c r="C120" s="180"/>
      <c r="D120" s="131"/>
      <c r="E120" s="131"/>
      <c r="F120" s="181"/>
      <c r="G120" s="181"/>
      <c r="H120" s="181"/>
      <c r="I120" s="181"/>
      <c r="J120" s="181"/>
      <c r="K120" s="181"/>
      <c r="L120" s="181"/>
      <c r="M120" s="181"/>
      <c r="N120" s="181"/>
      <c r="O120" s="181"/>
      <c r="P120" s="181"/>
      <c r="Q120" s="181"/>
      <c r="R120" s="181"/>
      <c r="S120" s="181"/>
      <c r="T120" s="181"/>
      <c r="U120" s="181"/>
    </row>
    <row r="121" spans="1:21" x14ac:dyDescent="0.25">
      <c r="A121" s="131"/>
      <c r="B121" s="131"/>
      <c r="C121" s="180"/>
      <c r="D121" s="131"/>
      <c r="E121" s="131"/>
      <c r="F121" s="181"/>
      <c r="G121" s="181"/>
      <c r="H121" s="181"/>
      <c r="I121" s="181"/>
      <c r="J121" s="181"/>
      <c r="K121" s="181"/>
      <c r="L121" s="181"/>
      <c r="M121" s="181"/>
      <c r="N121" s="181"/>
      <c r="O121" s="181"/>
      <c r="P121" s="181"/>
      <c r="Q121" s="181"/>
      <c r="R121" s="181"/>
      <c r="S121" s="181"/>
      <c r="T121" s="181"/>
      <c r="U121" s="181"/>
    </row>
  </sheetData>
  <autoFilter ref="A50:U101"/>
  <mergeCells count="42">
    <mergeCell ref="A5:B5"/>
    <mergeCell ref="C5:R5"/>
    <mergeCell ref="A1:C2"/>
    <mergeCell ref="D1:T1"/>
    <mergeCell ref="D2:U3"/>
    <mergeCell ref="A4:B4"/>
    <mergeCell ref="C4:R4"/>
    <mergeCell ref="A6:B6"/>
    <mergeCell ref="C6:R6"/>
    <mergeCell ref="T7:U7"/>
    <mergeCell ref="V7:AC7"/>
    <mergeCell ref="A8:C9"/>
    <mergeCell ref="D8:N9"/>
    <mergeCell ref="O8:U9"/>
    <mergeCell ref="V8:X9"/>
    <mergeCell ref="Y8:Y9"/>
    <mergeCell ref="Z8:Z9"/>
    <mergeCell ref="AA8:AC9"/>
    <mergeCell ref="A109:C109"/>
    <mergeCell ref="D109:E109"/>
    <mergeCell ref="A108:C108"/>
    <mergeCell ref="D108:E108"/>
    <mergeCell ref="A87:A88"/>
    <mergeCell ref="B87:B88"/>
    <mergeCell ref="C87:C88"/>
    <mergeCell ref="D87:D88"/>
    <mergeCell ref="E87:E88"/>
    <mergeCell ref="U87:U88"/>
    <mergeCell ref="A106:C106"/>
    <mergeCell ref="D106:E106"/>
    <mergeCell ref="A107:C107"/>
    <mergeCell ref="D107:E107"/>
    <mergeCell ref="J87:J88"/>
    <mergeCell ref="K87:K88"/>
    <mergeCell ref="L87:L88"/>
    <mergeCell ref="M87:M88"/>
    <mergeCell ref="N87:N88"/>
    <mergeCell ref="T87:T88"/>
    <mergeCell ref="F87:F88"/>
    <mergeCell ref="G87:G88"/>
    <mergeCell ref="H87:H88"/>
    <mergeCell ref="I87:I88"/>
  </mergeCells>
  <conditionalFormatting sqref="M63:M67 M11:M49">
    <cfRule type="containsText" dxfId="44" priority="17" operator="containsText" text="EXTREMO">
      <formula>NOT(ISERROR(SEARCH("EXTREMO",M11)))</formula>
    </cfRule>
    <cfRule type="containsText" dxfId="43" priority="18" operator="containsText" text="ALTO">
      <formula>NOT(ISERROR(SEARCH("ALTO",M11)))</formula>
    </cfRule>
    <cfRule type="containsText" dxfId="42" priority="19" operator="containsText" text="MODERADO">
      <formula>NOT(ISERROR(SEARCH("MODERADO",M11)))</formula>
    </cfRule>
    <cfRule type="containsText" dxfId="41" priority="20" operator="containsText" text="BAJO">
      <formula>NOT(ISERROR(SEARCH("BAJO",M11)))</formula>
    </cfRule>
  </conditionalFormatting>
  <conditionalFormatting sqref="M50:M58">
    <cfRule type="containsText" dxfId="40" priority="13" operator="containsText" text="EXTREMO">
      <formula>NOT(ISERROR(SEARCH("EXTREMO",M50)))</formula>
    </cfRule>
    <cfRule type="containsText" dxfId="39" priority="14" operator="containsText" text="ALTO">
      <formula>NOT(ISERROR(SEARCH("ALTO",M50)))</formula>
    </cfRule>
    <cfRule type="containsText" dxfId="38" priority="15" operator="containsText" text="MODERADO">
      <formula>NOT(ISERROR(SEARCH("MODERADO",M50)))</formula>
    </cfRule>
    <cfRule type="containsText" dxfId="37" priority="16" operator="containsText" text="BAJO">
      <formula>NOT(ISERROR(SEARCH("BAJO",M50)))</formula>
    </cfRule>
  </conditionalFormatting>
  <conditionalFormatting sqref="M59:M62">
    <cfRule type="containsText" dxfId="36" priority="9" operator="containsText" text="EXTREMO">
      <formula>NOT(ISERROR(SEARCH("EXTREMO",M59)))</formula>
    </cfRule>
    <cfRule type="containsText" dxfId="35" priority="10" operator="containsText" text="ALTO">
      <formula>NOT(ISERROR(SEARCH("ALTO",M59)))</formula>
    </cfRule>
    <cfRule type="containsText" dxfId="34" priority="11" operator="containsText" text="MODERADO">
      <formula>NOT(ISERROR(SEARCH("MODERADO",M59)))</formula>
    </cfRule>
    <cfRule type="containsText" dxfId="33" priority="12" operator="containsText" text="BAJO">
      <formula>NOT(ISERROR(SEARCH("BAJO",M59)))</formula>
    </cfRule>
  </conditionalFormatting>
  <conditionalFormatting sqref="M68:M87 M101 M89:M99">
    <cfRule type="containsText" dxfId="32" priority="5" operator="containsText" text="EXTREMO">
      <formula>NOT(ISERROR(SEARCH("EXTREMO",M68)))</formula>
    </cfRule>
    <cfRule type="containsText" dxfId="31" priority="6" operator="containsText" text="ALTO">
      <formula>NOT(ISERROR(SEARCH("ALTO",M68)))</formula>
    </cfRule>
    <cfRule type="containsText" dxfId="30" priority="7" operator="containsText" text="MODERADO">
      <formula>NOT(ISERROR(SEARCH("MODERADO",M68)))</formula>
    </cfRule>
    <cfRule type="containsText" dxfId="29" priority="8" operator="containsText" text="BAJO">
      <formula>NOT(ISERROR(SEARCH("BAJO",M68)))</formula>
    </cfRule>
  </conditionalFormatting>
  <conditionalFormatting sqref="M100">
    <cfRule type="containsText" dxfId="28" priority="1" operator="containsText" text="EXTREMO">
      <formula>NOT(ISERROR(SEARCH("EXTREMO",M100)))</formula>
    </cfRule>
    <cfRule type="containsText" dxfId="27" priority="2" operator="containsText" text="ALTO">
      <formula>NOT(ISERROR(SEARCH("ALTO",M100)))</formula>
    </cfRule>
    <cfRule type="containsText" dxfId="26" priority="3" operator="containsText" text="MODERADO">
      <formula>NOT(ISERROR(SEARCH("MODERADO",M100)))</formula>
    </cfRule>
    <cfRule type="containsText" dxfId="25" priority="4" operator="containsText" text="BAJO">
      <formula>NOT(ISERROR(SEARCH("BAJO",M100)))</formula>
    </cfRule>
  </conditionalFormatting>
  <dataValidations count="2">
    <dataValidation type="list" allowBlank="1" showInputMessage="1" showErrorMessage="1" sqref="L11:L49">
      <formula1>Tipologia_Imp</formula1>
    </dataValidation>
    <dataValidation type="list" allowBlank="1" showInputMessage="1" showErrorMessage="1" sqref="K11:K29">
      <formula1>Tipologia_Pro</formula1>
    </dataValidation>
  </dataValidations>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'C:\GESTIÓN DEL RIESGO\TALLER LEVANTAMIENTO RIESGOS 2021\TALLER RIESGOS AMBULATORIOS\[TALLER MATRIZ RIESGOS 2021 DIRECCION DE AMBULATORIOS 16 DE DICIEMBRE DE 2020.xlsx]lista desplegabe '!#REF!</xm:f>
          </x14:formula1>
          <xm:sqref>E80</xm:sqref>
        </x14:dataValidation>
        <x14:dataValidation type="list" allowBlank="1" showInputMessage="1" showErrorMessage="1">
          <x14:formula1>
            <xm:f>'lista desplegabe '!$N$13:$N$26</xm:f>
          </x14:formula1>
          <xm:sqref>E81:E87 E89:E101 E11:E79</xm:sqref>
        </x14:dataValidation>
        <x14:dataValidation type="list" allowBlank="1" showInputMessage="1" showErrorMessage="1">
          <x14:formula1>
            <xm:f>'lista desplegabe '!$G$15:$G$18</xm:f>
          </x14:formula1>
          <xm:sqref>N40:N44 N11:N29 N50:N87 N89:N101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workbookViewId="0">
      <selection activeCell="D9" sqref="D9"/>
    </sheetView>
  </sheetViews>
  <sheetFormatPr baseColWidth="10" defaultRowHeight="15" x14ac:dyDescent="0.25"/>
  <cols>
    <col min="1" max="1" width="24.85546875" bestFit="1" customWidth="1"/>
    <col min="2" max="2" width="4.85546875" customWidth="1"/>
  </cols>
  <sheetData>
    <row r="3" spans="1:2" x14ac:dyDescent="0.25">
      <c r="A3" s="239" t="s">
        <v>962</v>
      </c>
      <c r="B3" t="s">
        <v>965</v>
      </c>
    </row>
    <row r="4" spans="1:2" x14ac:dyDescent="0.25">
      <c r="A4" s="240" t="s">
        <v>484</v>
      </c>
      <c r="B4" s="241">
        <v>22</v>
      </c>
    </row>
    <row r="5" spans="1:2" x14ac:dyDescent="0.25">
      <c r="A5" s="240" t="s">
        <v>487</v>
      </c>
      <c r="B5" s="241">
        <v>13</v>
      </c>
    </row>
    <row r="6" spans="1:2" x14ac:dyDescent="0.25">
      <c r="A6" s="240" t="s">
        <v>488</v>
      </c>
      <c r="B6" s="241">
        <v>13</v>
      </c>
    </row>
    <row r="7" spans="1:2" x14ac:dyDescent="0.25">
      <c r="A7" s="240" t="s">
        <v>485</v>
      </c>
      <c r="B7" s="241">
        <v>11</v>
      </c>
    </row>
    <row r="8" spans="1:2" x14ac:dyDescent="0.25">
      <c r="A8" s="240" t="s">
        <v>489</v>
      </c>
      <c r="B8" s="241">
        <v>9</v>
      </c>
    </row>
    <row r="9" spans="1:2" x14ac:dyDescent="0.25">
      <c r="A9" s="240" t="s">
        <v>482</v>
      </c>
      <c r="B9" s="241">
        <v>4</v>
      </c>
    </row>
    <row r="10" spans="1:2" x14ac:dyDescent="0.25">
      <c r="A10" s="240" t="s">
        <v>483</v>
      </c>
      <c r="B10" s="241">
        <v>4</v>
      </c>
    </row>
    <row r="11" spans="1:2" x14ac:dyDescent="0.25">
      <c r="A11" s="240" t="s">
        <v>486</v>
      </c>
      <c r="B11" s="241">
        <v>4</v>
      </c>
    </row>
    <row r="12" spans="1:2" x14ac:dyDescent="0.25">
      <c r="A12" s="240" t="s">
        <v>68</v>
      </c>
      <c r="B12" s="241">
        <v>2</v>
      </c>
    </row>
    <row r="13" spans="1:2" x14ac:dyDescent="0.25">
      <c r="A13" s="240" t="s">
        <v>492</v>
      </c>
      <c r="B13" s="241">
        <v>2</v>
      </c>
    </row>
    <row r="14" spans="1:2" x14ac:dyDescent="0.25">
      <c r="A14" s="240" t="s">
        <v>491</v>
      </c>
      <c r="B14" s="241">
        <v>2</v>
      </c>
    </row>
    <row r="15" spans="1:2" x14ac:dyDescent="0.25">
      <c r="A15" s="240" t="s">
        <v>490</v>
      </c>
      <c r="B15" s="241">
        <v>1</v>
      </c>
    </row>
    <row r="16" spans="1:2" x14ac:dyDescent="0.25">
      <c r="A16" s="240" t="s">
        <v>67</v>
      </c>
      <c r="B16" s="241">
        <v>1</v>
      </c>
    </row>
    <row r="17" spans="1:2" x14ac:dyDescent="0.25">
      <c r="A17" s="240" t="s">
        <v>963</v>
      </c>
      <c r="B17" s="241"/>
    </row>
    <row r="18" spans="1:2" x14ac:dyDescent="0.25">
      <c r="A18" s="240" t="s">
        <v>964</v>
      </c>
      <c r="B18" s="241">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6-MAPA DE RIESGOS CORRUPCION</vt:lpstr>
      <vt:lpstr>Mapa Riesgos Institucional</vt:lpstr>
      <vt:lpstr>lista desplegabe </vt:lpstr>
      <vt:lpstr>6-RIESGOSINSTITUCI (3)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2021-03-19T22:46:22Z</dcterms:modified>
</cp:coreProperties>
</file>