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26"/>
  <fileSharing readOnlyRecommended="1"/>
  <workbookPr/>
  <mc:AlternateContent xmlns:mc="http://schemas.openxmlformats.org/markup-compatibility/2006">
    <mc:Choice Requires="x15">
      <x15ac:absPath xmlns:x15ac="http://schemas.microsoft.com/office/spreadsheetml/2010/11/ac" url="C:\Users\AD1TIC13\Desktop\"/>
    </mc:Choice>
  </mc:AlternateContent>
  <xr:revisionPtr revIDLastSave="0" documentId="8_{BCC386A6-C31C-4375-8AB1-38482872C942}" xr6:coauthVersionLast="47" xr6:coauthVersionMax="47" xr10:uidLastSave="{00000000-0000-0000-0000-000000000000}"/>
  <bookViews>
    <workbookView xWindow="-120" yWindow="-120" windowWidth="20730" windowHeight="11160"/>
  </bookViews>
  <sheets>
    <sheet name="Seguimiento II T" sheetId="4" r:id="rId1"/>
    <sheet name="PAAC 2021" sheetId="1" state="hidden" r:id="rId2"/>
    <sheet name="Estrategia Racionaliz Tramites" sheetId="3" state="hidden" r:id="rId3"/>
  </sheets>
  <definedNames>
    <definedName name="_xlnm._FilterDatabase" localSheetId="1" hidden="1">'PAAC 2021'!#REF!</definedName>
    <definedName name="_xlnm._FilterDatabase" localSheetId="0" hidden="1">'Seguimiento II T'!$B$10:$L$71</definedName>
  </definedNames>
  <calcPr calcId="191029"/>
</workbook>
</file>

<file path=xl/calcChain.xml><?xml version="1.0" encoding="utf-8"?>
<calcChain xmlns="http://schemas.openxmlformats.org/spreadsheetml/2006/main">
  <c r="AY15" i="4" l="1"/>
  <c r="BB16" i="4"/>
  <c r="BB17" i="4"/>
  <c r="W11" i="1"/>
  <c r="W69" i="1"/>
  <c r="AB11" i="1"/>
  <c r="AG11" i="1"/>
  <c r="B12" i="1"/>
  <c r="B13" i="1"/>
  <c r="B14" i="1"/>
  <c r="B15" i="1"/>
  <c r="V12" i="1"/>
  <c r="AA12" i="1"/>
  <c r="V13" i="1"/>
  <c r="AA13" i="1"/>
  <c r="V14" i="1"/>
  <c r="AA14" i="1"/>
  <c r="V15" i="1"/>
  <c r="AA15" i="1"/>
  <c r="V16" i="1"/>
  <c r="AA16" i="1"/>
  <c r="W17" i="1"/>
  <c r="AB17" i="1"/>
  <c r="W23" i="1"/>
  <c r="AB23" i="1"/>
  <c r="AB69" i="1"/>
  <c r="AG23" i="1"/>
  <c r="AG69" i="1"/>
  <c r="AQ26" i="1"/>
  <c r="AO35" i="1"/>
  <c r="W52" i="1"/>
  <c r="AB52" i="1"/>
  <c r="AG52" i="1"/>
  <c r="V58" i="1"/>
  <c r="W58" i="1"/>
  <c r="AA58" i="1"/>
  <c r="AB58" i="1"/>
  <c r="AG58" i="1"/>
  <c r="V60" i="1"/>
  <c r="W60" i="1"/>
  <c r="AA60" i="1"/>
  <c r="AB60" i="1"/>
  <c r="AG60" i="1"/>
  <c r="W63" i="1"/>
  <c r="AB63" i="1"/>
  <c r="AG63" i="1"/>
  <c r="W11" i="4"/>
  <c r="AB11" i="4"/>
  <c r="AG11" i="4"/>
  <c r="AN11" i="4"/>
  <c r="AS11" i="4"/>
  <c r="AS72" i="4"/>
  <c r="B12" i="4"/>
  <c r="B13" i="4"/>
  <c r="B14" i="4"/>
  <c r="B15" i="4"/>
  <c r="V12" i="4"/>
  <c r="AA12" i="4"/>
  <c r="V13" i="4"/>
  <c r="AA13" i="4"/>
  <c r="V14" i="4"/>
  <c r="AA14" i="4"/>
  <c r="V15" i="4"/>
  <c r="AA15" i="4"/>
  <c r="V16" i="4"/>
  <c r="AA16" i="4"/>
  <c r="W17" i="4"/>
  <c r="AB17" i="4"/>
  <c r="AB72" i="4"/>
  <c r="AN17" i="4"/>
  <c r="AN72" i="4"/>
  <c r="AS17" i="4"/>
  <c r="W23" i="4"/>
  <c r="W72" i="4"/>
  <c r="AB23" i="4"/>
  <c r="AG23" i="4"/>
  <c r="AN23" i="4"/>
  <c r="AS23" i="4"/>
  <c r="W52" i="4"/>
  <c r="AB52" i="4"/>
  <c r="AG52" i="4"/>
  <c r="AN52" i="4"/>
  <c r="AS52" i="4"/>
  <c r="V58" i="4"/>
  <c r="W58" i="4"/>
  <c r="AA58" i="4"/>
  <c r="AB58" i="4"/>
  <c r="AG58" i="4"/>
  <c r="AG72" i="4"/>
  <c r="AN58" i="4"/>
  <c r="AS58" i="4"/>
  <c r="V60" i="4"/>
  <c r="W60" i="4"/>
  <c r="AA60" i="4"/>
  <c r="AB60" i="4"/>
  <c r="AG60" i="4"/>
  <c r="AN60" i="4"/>
  <c r="AS60" i="4"/>
  <c r="AX60" i="4"/>
  <c r="AX72" i="4"/>
  <c r="W63" i="4"/>
  <c r="AB63" i="4"/>
  <c r="AG63" i="4"/>
  <c r="AN63" i="4"/>
</calcChain>
</file>

<file path=xl/comments1.xml><?xml version="1.0" encoding="utf-8"?>
<comments xmlns="http://schemas.openxmlformats.org/spreadsheetml/2006/main">
  <authors>
    <author>ADMDIN12</author>
  </authors>
  <commentList>
    <comment ref="V10" authorId="0" shapeId="0">
      <text>
        <r>
          <rPr>
            <b/>
            <sz val="9"/>
            <color indexed="81"/>
            <rFont val="Tahoma"/>
            <family val="2"/>
          </rPr>
          <t>ADMDIN12:</t>
        </r>
        <r>
          <rPr>
            <sz val="9"/>
            <color indexed="81"/>
            <rFont val="Tahoma"/>
            <family val="2"/>
          </rPr>
          <t xml:space="preserve">
El avance se debe reportar con respecto al total de actividades a efectuar en el año. Por ejemplo: Si una actividad es trimestral y se cumplio en el primer trimestre, el avance reportado es del 25%</t>
        </r>
      </text>
    </comment>
    <comment ref="AA10" authorId="0" shapeId="0">
      <text>
        <r>
          <rPr>
            <b/>
            <sz val="9"/>
            <color indexed="81"/>
            <rFont val="Tahoma"/>
            <family val="2"/>
          </rPr>
          <t>ADMDIN12:</t>
        </r>
        <r>
          <rPr>
            <sz val="9"/>
            <color indexed="81"/>
            <rFont val="Tahoma"/>
            <family val="2"/>
          </rPr>
          <t xml:space="preserve">
El avance se debe reportar con respecto al total de actividades a efectuar en el año. Por ejemplo: Si una actividad es trimestral y se cumplio en el primer trimestre, el avance reportado es del 25%</t>
        </r>
      </text>
    </comment>
    <comment ref="AF10" authorId="0" shapeId="0">
      <text>
        <r>
          <rPr>
            <b/>
            <sz val="9"/>
            <color indexed="81"/>
            <rFont val="Tahoma"/>
            <family val="2"/>
          </rPr>
          <t>ADMDIN12:</t>
        </r>
        <r>
          <rPr>
            <sz val="9"/>
            <color indexed="81"/>
            <rFont val="Tahoma"/>
            <family val="2"/>
          </rPr>
          <t xml:space="preserve">
El avance se debe reportar con respecto al total de actividades a efectuar en el año. Por ejemplo: Si una actividad es trimestral y se cumplio en el primer trimestre, el avance reportado es del 25%</t>
        </r>
      </text>
    </comment>
    <comment ref="Y66" authorId="0" shapeId="0">
      <text>
        <r>
          <rPr>
            <b/>
            <sz val="9"/>
            <color indexed="81"/>
            <rFont val="Tahoma"/>
            <family val="2"/>
          </rPr>
          <t>ADMDIN12:</t>
        </r>
        <r>
          <rPr>
            <sz val="9"/>
            <color indexed="81"/>
            <rFont val="Tahoma"/>
            <family val="2"/>
          </rPr>
          <t xml:space="preserve">
</t>
        </r>
      </text>
    </comment>
  </commentList>
</comments>
</file>

<file path=xl/comments2.xml><?xml version="1.0" encoding="utf-8"?>
<comments xmlns="http://schemas.openxmlformats.org/spreadsheetml/2006/main">
  <authors>
    <author>ADMDIN12</author>
    <author>AD1DIN03</author>
  </authors>
  <commentList>
    <comment ref="V10" authorId="0" shapeId="0">
      <text>
        <r>
          <rPr>
            <b/>
            <sz val="9"/>
            <color indexed="81"/>
            <rFont val="Tahoma"/>
            <family val="2"/>
          </rPr>
          <t>ADMDIN12:</t>
        </r>
        <r>
          <rPr>
            <sz val="9"/>
            <color indexed="81"/>
            <rFont val="Tahoma"/>
            <family val="2"/>
          </rPr>
          <t xml:space="preserve">
El avance se debe reportar con respecto al total de actividades a efectuar en el año. Por ejemplo: Si una actividad es trimestral y se cumplio en el primer trimestre, el avance reportado es del 25%</t>
        </r>
      </text>
    </comment>
    <comment ref="AA10" authorId="0" shapeId="0">
      <text>
        <r>
          <rPr>
            <b/>
            <sz val="9"/>
            <color indexed="81"/>
            <rFont val="Tahoma"/>
            <family val="2"/>
          </rPr>
          <t>ADMDIN12:</t>
        </r>
        <r>
          <rPr>
            <sz val="9"/>
            <color indexed="81"/>
            <rFont val="Tahoma"/>
            <family val="2"/>
          </rPr>
          <t xml:space="preserve">
El avance se debe reportar con respecto al total de actividades a efectuar en el año. Por ejemplo: Si una actividad es trimestral y se cumplio en el primer trimestre, el avance reportado es del 25%</t>
        </r>
      </text>
    </comment>
    <comment ref="AF10" authorId="0" shapeId="0">
      <text>
        <r>
          <rPr>
            <b/>
            <sz val="9"/>
            <color indexed="81"/>
            <rFont val="Tahoma"/>
            <family val="2"/>
          </rPr>
          <t>ADMDIN12:</t>
        </r>
        <r>
          <rPr>
            <sz val="9"/>
            <color indexed="81"/>
            <rFont val="Tahoma"/>
            <family val="2"/>
          </rPr>
          <t xml:space="preserve">
El avance se debe reportar con respecto al total de actividades a efectuar en el año. Por ejemplo: Si una actividad es trimestral y se cumplio en el primer trimestre, el avance reportado es del 25%</t>
        </r>
      </text>
    </comment>
    <comment ref="G53" authorId="1" shapeId="0">
      <text>
        <r>
          <rPr>
            <b/>
            <sz val="9"/>
            <color indexed="81"/>
            <rFont val="Tahoma"/>
            <family val="2"/>
          </rPr>
          <t>AD1DIN03:</t>
        </r>
        <r>
          <rPr>
            <sz val="9"/>
            <color indexed="81"/>
            <rFont val="Tahoma"/>
            <family val="2"/>
          </rPr>
          <t xml:space="preserve">
Recoge observación hecha por Control interno en el informe de seguimiento
</t>
        </r>
      </text>
    </comment>
    <comment ref="G54" authorId="1" shapeId="0">
      <text>
        <r>
          <rPr>
            <b/>
            <sz val="9"/>
            <color indexed="81"/>
            <rFont val="Tahoma"/>
            <family val="2"/>
          </rPr>
          <t>AD1DIN03:</t>
        </r>
        <r>
          <rPr>
            <sz val="9"/>
            <color indexed="81"/>
            <rFont val="Tahoma"/>
            <family val="2"/>
          </rPr>
          <t xml:space="preserve">
Recoge observación hecha por Control interno en el informe de seguimiento
</t>
        </r>
      </text>
    </comment>
  </commentList>
</comments>
</file>

<file path=xl/sharedStrings.xml><?xml version="1.0" encoding="utf-8"?>
<sst xmlns="http://schemas.openxmlformats.org/spreadsheetml/2006/main" count="1862" uniqueCount="754">
  <si>
    <t>SUBRED INTEGRADA DE SERVICIOS DE SALUD SUR E.S.E</t>
  </si>
  <si>
    <t>PROCESO RESPONSABLE DE FORMULACIÓN</t>
  </si>
  <si>
    <t>PROCESO RESPONSABLE DE SEGUIMIENTO</t>
  </si>
  <si>
    <t>OBJETIVO GENERAL</t>
  </si>
  <si>
    <t>OBJETIVOS ESPECIFICOS</t>
  </si>
  <si>
    <t>*Mitigar posibles hechos de corrupción, dentro de cada proceso de la Subred Integrada de Servicios de Salud Sur E.S.E.
*Desarrollar y socializar lineamientos de transparencia de acuerdo a la Ley 1512 de 2014, decreto 103 de 2015 y normatividad vigente.  
*Mejorar en la atención prestada a los usuarios y/o ciudadanos.
*Promover el control ciudadano en la gestión publica.</t>
  </si>
  <si>
    <t>FECHA DE INICIO</t>
  </si>
  <si>
    <t>NOMBRE DE PLAN DE TRABAJO</t>
  </si>
  <si>
    <t>Nº</t>
  </si>
  <si>
    <t>COMPONENTE</t>
  </si>
  <si>
    <t>SUBCOMPONENTE</t>
  </si>
  <si>
    <t>ACTIVIDAD</t>
  </si>
  <si>
    <t>FECHA DE TERMINACIÓN</t>
  </si>
  <si>
    <t>Política de Administración del Riesgo de Corrupción</t>
  </si>
  <si>
    <t>Divulgar y Socializar</t>
  </si>
  <si>
    <t>Monitoreo</t>
  </si>
  <si>
    <t>PERIODICIDAD</t>
  </si>
  <si>
    <t>RESPONSABLE</t>
  </si>
  <si>
    <t>META</t>
  </si>
  <si>
    <t xml:space="preserve">PRODUCTO </t>
  </si>
  <si>
    <t>INDICADOR</t>
  </si>
  <si>
    <t>Anual</t>
  </si>
  <si>
    <t>Estructura Administrativa y Direccionamiento Estratégico</t>
  </si>
  <si>
    <t>Fortalecimiento de los Canales de Atención.</t>
  </si>
  <si>
    <t>Talento Humano</t>
  </si>
  <si>
    <t>Oficina de Sistemas de Información - TIC</t>
  </si>
  <si>
    <t xml:space="preserve"> Politica de Integridad y Código de Integridad</t>
  </si>
  <si>
    <t>GESTION DE RIESGOS DE CORRUPCION</t>
  </si>
  <si>
    <t>RENDICION DE CUENTAS</t>
  </si>
  <si>
    <t>MECANISMOS PARA MEJORAR LA ATENCION AL CIUDADANO</t>
  </si>
  <si>
    <t>MECANISMOS PARA LA TRANSPARENCIA Y ACCESO A LA INFORMACION</t>
  </si>
  <si>
    <t>OTRAS INICIATIVAS</t>
  </si>
  <si>
    <t>Oficina de Participacion Comunitaria y Servicio al Ciudadano</t>
  </si>
  <si>
    <t xml:space="preserve">01/01/2020
</t>
  </si>
  <si>
    <t>Trimestral</t>
  </si>
  <si>
    <t xml:space="preserve">Semestral </t>
  </si>
  <si>
    <t xml:space="preserve">cuatrimestral </t>
  </si>
  <si>
    <t xml:space="preserve">Mensual </t>
  </si>
  <si>
    <t xml:space="preserve">Trimestral </t>
  </si>
  <si>
    <t xml:space="preserve">Oficina de Participacion Comunitaria y Servicio al Ciudadano- lider de facturación </t>
  </si>
  <si>
    <t xml:space="preserve">Desarrollar actividades en caminadas a prevenir posibles hechos de corrupción y mejorando  la atención al ciudadano , dentro de los procesos de la Subred Integrada de Servicios de Salud Sur E.S.E durante la vigencia del  2021. </t>
  </si>
  <si>
    <t>12-30-2021</t>
  </si>
  <si>
    <t>Anualmente</t>
  </si>
  <si>
    <t>Informe de Gestión de Integridad</t>
  </si>
  <si>
    <t>Campañas de promoción</t>
  </si>
  <si>
    <t xml:space="preserve">Soportes de socializacion de Politica y Código de Integridad </t>
  </si>
  <si>
    <t>100% de Gerentes Publicos (Equipo Directivo) capacitados en Pollitica y Codigo de Integridad en 2021</t>
  </si>
  <si>
    <t xml:space="preserve">Cobertura de  Gerentes Públicos capacitados en Politica y  Código de Integridad
(# de Gerentes Publicos capacitados en Politica y Codigo de Integridad  / total de Gerentes Públicos)*100 </t>
  </si>
  <si>
    <t>Desarrollar estrategias para promocionar e incentivar los comportamientos deseables alineados por el grupo de valor colaboradores según los principios y valores institucionales</t>
  </si>
  <si>
    <t>2  campañas para promocionar  los Valores del Servicio Público del Código de Integridad dirijidas al grupo de valor colaboradores durante el 2021</t>
  </si>
  <si>
    <t>Cumplimiento de Campañas de promoción de valores del servicio público:
(Campañas ejecutadas/ Campañas programadas)*100</t>
  </si>
  <si>
    <t xml:space="preserve">1 informe del componente de integridad socializado al Comité de Gestión y Desempeño según programacion establecida </t>
  </si>
  <si>
    <t xml:space="preserve">Reportar resultados del componente de Integridad en el marco del Comité de Gestión y Desempeño </t>
  </si>
  <si>
    <t xml:space="preserve">Informe de Gestión de Integridad socializado en comité de Gestión y Desempeño  </t>
  </si>
  <si>
    <t>Politica de Gestión de Riesgos actualizada y publicada en web institucional
(Politica de Gestión de Riesgos actualizada y publicada en web / Politica programada para actualizacion)*100</t>
  </si>
  <si>
    <t>Oficina Asesora de Direccionamiento Estratégico</t>
  </si>
  <si>
    <t>Política de Gestión de Riesgos actualiza</t>
  </si>
  <si>
    <t xml:space="preserve">Anual
</t>
  </si>
  <si>
    <t>Plan Anticorrupción y Atención al Ciudadano 2021</t>
  </si>
  <si>
    <t>Oficina Asesora de Desarrollo Institucional
Lideres de Proceso</t>
  </si>
  <si>
    <t>Oficina Asesora de Desarrollo Institucional
Participación comunitaria y servicio al ciudadano</t>
  </si>
  <si>
    <t xml:space="preserve">Oficina Asesora de Direccionamiento Estratégico
</t>
  </si>
  <si>
    <t>Listados de asistencia
Soportes de socilzacion virtual</t>
  </si>
  <si>
    <t>Listado de resultados de colaboradore evaluados con puntaje
Instumento de evaluacion aplicado</t>
  </si>
  <si>
    <t>Enero</t>
  </si>
  <si>
    <t>Abril</t>
  </si>
  <si>
    <t>Diciembre</t>
  </si>
  <si>
    <t xml:space="preserve">Canales de atención al ciudadano socializados al 100% de los grupos interés </t>
  </si>
  <si>
    <t>Canales de atención al ciudadano socializados a los grupos de interés</t>
  </si>
  <si>
    <t>4 informes de analisis de las barreras de acceso, identificadas en los diferentes canales de atención presentados por la ciudadanía PQRS- SIDMA</t>
  </si>
  <si>
    <t>Informe trimestral de analisis de las barreras de acceso, identificadas en los diferentes canales de atención presentados por la ciudadanía PQRS- SIDMA</t>
  </si>
  <si>
    <t>Servidores y colaboradores de líneas de frente capacitados con un nivel de apropiación superior al 85%</t>
  </si>
  <si>
    <t>Cobertura de socialización
(# de colaboradores socializados /# colaboradores programados )*100</t>
  </si>
  <si>
    <t>Cada 2 meses</t>
  </si>
  <si>
    <t>Evaluar la estrategia de conflicto de interes con definicion del plan de trabajo para su desarrollo</t>
  </si>
  <si>
    <t>Publicar la  estrategia de conflicto de interes</t>
  </si>
  <si>
    <t>Continuar con las capacitaciones de la Politica de Integridad actualizada, codigo de integridad y su relacion con los conflictos de interes</t>
  </si>
  <si>
    <t xml:space="preserve">Evaluar el Plan de Integridad </t>
  </si>
  <si>
    <t>Continuar con la medicion de conocimientos sobre Plan Anticorrupcion y Atencion al ciudadano  al grupo de valor colaboradores</t>
  </si>
  <si>
    <t>1 Politica de Gestión de Riesgos actualizada  a mas tardar el 15 de enero de 2021</t>
  </si>
  <si>
    <t>90% de colaboradores socializados  en  la vigencia 2021</t>
  </si>
  <si>
    <t>Transparencia activa y Monitoreo del Acceso a la Información Pública</t>
  </si>
  <si>
    <t xml:space="preserve">Realizar el seguimiento para el cumplimiento de la Ley 1712 de 2014, Decreto 115 de 2015 y Resolución MinTIC 3564 de 2015 en la Subred Sur </t>
  </si>
  <si>
    <t>Lograr un cumplimiento del 100% de los items relacionados con Transferencia y acceso a la informacion publica</t>
  </si>
  <si>
    <t xml:space="preserve">Lista de chequeo seguimiento transparecia </t>
  </si>
  <si>
    <t xml:space="preserve">Numero de ïtems (categorias) cumplidas/ Numero de items (establecidas) </t>
  </si>
  <si>
    <t>Instrumentos de Gestión de la Información</t>
  </si>
  <si>
    <t xml:space="preserve">Actualizar el registro de Activos de Información,  esquema de publicación de información y el Índice de Información Clasificada y Reservada. </t>
  </si>
  <si>
    <t xml:space="preserve">Lograr Publicar los activos de informacion de la entidad con los instrumentos de esquema de publicacion e indice de informacion clasificada y reservada y publicarlos. </t>
  </si>
  <si>
    <t>Activos de Información.
Esquema de publicación de información. Índice de Información Clasificada y Reservada</t>
  </si>
  <si>
    <t>Numero de procesos con levantamiento de activos de infomacion actualizados / total de procesos</t>
  </si>
  <si>
    <t xml:space="preserve">Lograr el 100% de la recoleccion de bases de datos personales </t>
  </si>
  <si>
    <t xml:space="preserve">Consolidado de bases de datos personales </t>
  </si>
  <si>
    <t xml:space="preserve">Numero de bases de datos recolectadas / numero de bases de datos </t>
  </si>
  <si>
    <t xml:space="preserve">Revisar y realimentar la información recolectada por las areas para el registro de las Bases de datos.
</t>
  </si>
  <si>
    <t>Registro</t>
  </si>
  <si>
    <t xml:space="preserve">Numero de bases de datos registradas/ numero de bases de datos </t>
  </si>
  <si>
    <t xml:space="preserve">Realizar la medicion de los registros en la base de datos de acuerdo con los conocimientos sobre Plan Anticorrupcion
</t>
  </si>
  <si>
    <t xml:space="preserve">100% de registro de las bases de datos de datos personales recolectadas </t>
  </si>
  <si>
    <t xml:space="preserve">Recolectar las bases de datos personales de acuerdo a los estandares emitidos por la SIC.
</t>
  </si>
  <si>
    <t>Continuar con la socialización de Politica y Plan anticorrupcion a los colaboradores de USS urbanas y Rurales  (incluye tercerizados)</t>
  </si>
  <si>
    <t>Actualizar la Política de Gestión de Riesgos (tener en cuenta requisitos del informe SCI y recomendaciones OCI)</t>
  </si>
  <si>
    <t>85% de resultados favorables de medicion de conocimientos a colaboradores evaluados en 2021</t>
  </si>
  <si>
    <t>3 reportes de seguimiento del PAAC y Mapa de riesgos de corrupcion desde la II linea de defensa, publicados en la web  por cada cuatrimestre de 2021</t>
  </si>
  <si>
    <t>PAAC y Mapa de riesgos de corrupción de corrupcion con seguimiento de II linea de defensa</t>
  </si>
  <si>
    <t xml:space="preserve">% conocimiento del PAAC 
(# colaboradores con resultados &gt;= al 85% en PAAC/ # de colaboradores evaluados)*100
</t>
  </si>
  <si>
    <t>Cumplimiento de PAAC II linea de defensa
  (total actividades cumplidas por cada componente / total de actividades programadas por cada componente)*100</t>
  </si>
  <si>
    <t>1 Estrategia de Conflictos de Interés  publicada  a mas tardar el 31 de enero de 2021</t>
  </si>
  <si>
    <t>Estrategia de Conflicto de Interes  publicados en web institucional</t>
  </si>
  <si>
    <t xml:space="preserve">Estrategia de Conflicto de Interés  publicado en web institucional
</t>
  </si>
  <si>
    <t>Soportes del Plan de Trabajo  de Conflicto de Interes</t>
  </si>
  <si>
    <t xml:space="preserve">85% de cumplimiento del plan de trabajo de Conflicto de Interes 
</t>
  </si>
  <si>
    <t>Cumplimiento del Plan de trabajo de Integridad
(#actividades cumplidas del Plan de Integridad / # actividades programadas de Plan de Integridad)*100</t>
  </si>
  <si>
    <t>Cumplimiento del Plan de trabajo de Conflicto de Interés
(#actividades cumplidas del Plan de Conflicto de interés/ # actividades programadas de Plan de Conflicto de Interés)*100</t>
  </si>
  <si>
    <t>85% de cumplimiento del Plan de trabajo de Integridad</t>
  </si>
  <si>
    <t xml:space="preserve">HABEAS DATAS
</t>
  </si>
  <si>
    <t>Evaluar el PAAC y  los riesgos de corrupcion desde la II linea de defensa, analizando la solidez de controles y  publicacion de resultados en web</t>
  </si>
  <si>
    <t>Presentar ante la alta dirección de la Subred informe trimestral del comportamiento de la manifestaciones ciudadanas PQRS incluyendo denuncias por posibles actos de corrupción, para facilitar la toma de decisiones y el desarrollo de iniciativas de mejora.</t>
  </si>
  <si>
    <t xml:space="preserve">Oficina de PCSC </t>
  </si>
  <si>
    <t>4 informes de los requerimientos presentados por la ciudadanía (PQRS), incluyendo las denuncias de posibles actos de corrupción.</t>
  </si>
  <si>
    <t>Informe trimestral de los requerimientos presentados por la ciudadanía (PQRS), incluyendo las denuncias de posibles actos de corrupción,</t>
  </si>
  <si>
    <t>Resultados del informe de análisis del comportamiento de las PQRS y acciones de mejora implementadas</t>
  </si>
  <si>
    <t>Diseñar e implementar una estrategia de divulgación  los  canales de atención al ciudadano a los diferentes grupos de interés de la Subred Sur.</t>
  </si>
  <si>
    <t>Porcentaje de grupos de interés con conocimiento de los canales de atención al ciudadano</t>
  </si>
  <si>
    <t>Resultados del informe de análisis de Barreras de Acceso y mejoras implementadas</t>
  </si>
  <si>
    <t xml:space="preserve">90% de servidores colaboradores de líneas de frente (Informadores y facturadores) capacitados  en  conocimientos, habilidades y actitudes en aspectos de servicio a la ciudadanía y prevención de riesgos de corrupción. </t>
  </si>
  <si>
    <t>Porcentaje de colaboradores de líneas de frente (informadores y facturadores) capacitados  en  conocimientos, habilidades y actitudes en aspectos de servicio a la ciudadanía y prevención de riesgos de corrupción con un nivel de apropiación superior al 85%</t>
  </si>
  <si>
    <t>Normativo y procedimental</t>
  </si>
  <si>
    <t>Realizar campañas informativas sobre la responsabilidad de los servidores públicos y colaboradores frente a los derechos y deberes de los usuarios</t>
  </si>
  <si>
    <t>Oficina de Participacion Comunitaria y Servicio al Ciudadano - Oficina de comunicaciones</t>
  </si>
  <si>
    <t>2 campañas informativas sobre la responsabilidad de los servidores públicos y colaboradores frente a los derechos y deberes de los usuarios implementadas</t>
  </si>
  <si>
    <t xml:space="preserve">Servidores y colaboradores de la Subred Sur informados frente a los derechos y deberes de los usuarios </t>
  </si>
  <si>
    <t xml:space="preserve">Porcentaje de servidores y colaboradores informados frente a los derechos y deberes de los usuarios </t>
  </si>
  <si>
    <t>Relacionamiento con el ciudadano</t>
  </si>
  <si>
    <t>Realizar periódicamente mediciones de percepción de los ciudadanos respecto a la satisfacción global del servicio, calidad y accesibilidad de la oferta institucional, e informar los resultados al nivel directivo con el fin de identificar oportunidades y acciones de mejora.</t>
  </si>
  <si>
    <t>4 informes de percepción de los ciudadanos respecto a la satisfacción global del servicio, calidad y accesibilidad de la oferta institucional</t>
  </si>
  <si>
    <t>Informe trimestral de percepción de Satisfacción del usuario</t>
  </si>
  <si>
    <t>Resultados del informe de percepción de satisfacción del usuario y acciones de mejora implementadas</t>
  </si>
  <si>
    <t xml:space="preserve">Capacitar a servidores y colaboradores de lineas de frente, (Informadores y facturadores)  en  conocimientos,habilidades y actitudes en aspectos de servicio a la ciudadanía y prevención de riesgos de corrupción. </t>
  </si>
  <si>
    <t>Fases de Alistamiento</t>
  </si>
  <si>
    <t xml:space="preserve">
Asignar el área responsable de liderar la rendición de cuentas.
</t>
  </si>
  <si>
    <t xml:space="preserve">Anual </t>
  </si>
  <si>
    <t>Direccionamiento Estratégico - Planeación Estratégica.</t>
  </si>
  <si>
    <t>Definir el area y equipo técnico lider de Rendición de Cuentas.</t>
  </si>
  <si>
    <t>Comunicación soporte, de asignación del área líder de rendición de cuentas</t>
  </si>
  <si>
    <t>Un equipo tecnico Lider de Rendición de Cuentas.</t>
  </si>
  <si>
    <t>Conformación del equipo líder</t>
  </si>
  <si>
    <t>100%   del Equipo Lider, capacitado  y informado  frente a la Metodologia de Rendición de Cuentas.</t>
  </si>
  <si>
    <t xml:space="preserve">Acta de Conformación y formación metodologica al Equipo Lider Rendición de Cuentas. </t>
  </si>
  <si>
    <t>% De cumplimiento de capacitación y formación del equipo lider de Rendición de Cuentas.</t>
  </si>
  <si>
    <t>Capacitar el equipo líder de Rendición de Cuentas</t>
  </si>
  <si>
    <t>Soporte documental o virtual de capacitación aplicada a lideres de rendicion de cuentas</t>
  </si>
  <si>
    <t>Autodiagnóstico de rendición de cuentas</t>
  </si>
  <si>
    <t>80% de cumplimiento de matriz de autodiagnostico de  Rendición de cuentas,.</t>
  </si>
  <si>
    <t>Matriz de Autodiagnóstico de rendición de cuentas y documento de autoevaluación de enfoque de derechos humanos y paz.</t>
  </si>
  <si>
    <t xml:space="preserve">% de cumplimiento de la matriz autodiagnostico de rendicion de cuentas. </t>
  </si>
  <si>
    <t xml:space="preserve">Linea de base del Autoevaluación enfoque de derechos humanos y paz en la rendicion de cuentas.  </t>
  </si>
  <si>
    <t>Identificar las dependencias y enlaces para la rendición de Cuentas</t>
  </si>
  <si>
    <t>Un informe consolidado de necesidades de Infromación de Rendición de cuentas</t>
  </si>
  <si>
    <t>Documento soporte de Comunicación a lideres de Procesos de resultados de Diagnostico y necesidades de Información, para rendición de cuentas.</t>
  </si>
  <si>
    <t>Numero de necesidades de Información identificadas</t>
  </si>
  <si>
    <t>Identifica de actores y grupos interesados</t>
  </si>
  <si>
    <t>Equipo Lider de Rendición de Cuentas</t>
  </si>
  <si>
    <t>Un informe descriptico de actores y grupos de interés relevantes para el ejercicio de rendición de cuentas</t>
  </si>
  <si>
    <t>Identificación de mapa de actores y grupos interesados.</t>
  </si>
  <si>
    <t>Numero de actores y grupos de valor identificado para la actual Rendición de Cuentas.</t>
  </si>
  <si>
    <t>Un  Diagnostico actual del ejercicio de Rendición de Cuentas, con medición de los 5 entornos (Economia, Social, tecnologico, Cultural, Politico).</t>
  </si>
  <si>
    <t xml:space="preserve">FODA Rendición de Cuentas. </t>
  </si>
  <si>
    <t>Un Documento FODA Publicado.</t>
  </si>
  <si>
    <t>Identificar temas prioritarios para la rendición de cuentas</t>
  </si>
  <si>
    <t>Un documento consolidado de  Identificación de temas prioritarios y necesidades de Información para el efectivo ejercicio de Rendición de Cuentas.</t>
  </si>
  <si>
    <t>Matriz o documento de identificación analisis de necesidades de grupos de interes.</t>
  </si>
  <si>
    <t>Identificación de temas prioritarios y necesidades de Información para Rendición de Cuentas.</t>
  </si>
  <si>
    <t>Identificar las necesidades de información y diálogo</t>
  </si>
  <si>
    <t>Diseño</t>
  </si>
  <si>
    <t>Elaborar la estrategia de rendición de cuentas basada en enfoque de derechos y paz.</t>
  </si>
  <si>
    <t>90% de cumplimiento de las actividades de Gestión de la Estratégia de Rendición de Cuentas 2020.</t>
  </si>
  <si>
    <t>Matriz de Estrategia de Rendición de Cuentas de la Vigencia actual y Matriz Cadena de valor para la elaboración de la estrategia de rendición de cuentas</t>
  </si>
  <si>
    <t>% de cumplimiento de las actividades descritas en la estrategia de Rendicion de Cuentas.</t>
  </si>
  <si>
    <t>Elaborar el componente de comunicaciones de la estrategia de rendición de cuentas</t>
  </si>
  <si>
    <t>Direccionamiento Estratégico - Planeación Estratégica.
Participación Comunitaria y Servicio al Ciudadano.
Comunicación Estratégica.</t>
  </si>
  <si>
    <t>90% de Cumplimiento del Plan de Comunicaciones, donde se describa las buenas practicas de comunicación.</t>
  </si>
  <si>
    <t xml:space="preserve">Estrategia de comunicación a través de medios y mecanismos que faciliten el acceso diferencial de diversas poblaciones </t>
  </si>
  <si>
    <t>% De cumplimiento Plan de Comunicaciones de Rendición de Cuentas.</t>
  </si>
  <si>
    <t>Identificar Buenas prácticas sobre acciones de comunicación visual en espacios públicos</t>
  </si>
  <si>
    <t>Un documento de Validación y socialización con los grupos de interés la estrategia definida de rendición de cuentas formulada por la Subred Sur .E.S.E.</t>
  </si>
  <si>
    <t xml:space="preserve">Documentos soportes de Propuesta de la estrategia de rendición de cuentas, aprobada y socializada a los grupos de Valor. </t>
  </si>
  <si>
    <t xml:space="preserve">Estratégia de Rendición de cuentas aprobada y socializada por los grupos de valor. </t>
  </si>
  <si>
    <t>Elaborar participativamente de la estrategia de rendición de cuentas</t>
  </si>
  <si>
    <t>Socializar la estrategia de rendición de cuentas</t>
  </si>
  <si>
    <t>Preparación</t>
  </si>
  <si>
    <t>Realizar Consulta a los grupos de interés, para definición de información priorizada.</t>
  </si>
  <si>
    <t>Una matriz  de definición de información priorizada por grupos de interes para ejercicio de  rendición de cuentas.</t>
  </si>
  <si>
    <t xml:space="preserve">Documentos soportes de resultado de la consulta de grupos de valor sobre la priorización de Información para Rendición de Cuentas. </t>
  </si>
  <si>
    <t>Información Priorizada para Rendición de Cuentas.</t>
  </si>
  <si>
    <t>Elaborar del informe basado en derechos humanos y paz.</t>
  </si>
  <si>
    <t>Un  Informe publicado en pagina web, de gestión con enfoque basado en derechos humanos y paz.</t>
  </si>
  <si>
    <t>Informe publicado de rendición de cuentas para consulta de Grupos de Valor.</t>
  </si>
  <si>
    <t>Informe de Rendición de Cuentas, Publicado en los terminos de ley.</t>
  </si>
  <si>
    <t xml:space="preserve">Fortalecer el seguimiento de las peticiones de los cuidadanos sobre los avances en la gestión publica. </t>
  </si>
  <si>
    <t>Un informe consolidado de las peticiones de los ciudadanos sobre los resultados y avances de la gestión para la garantía de los derechos humanos a su cargo.</t>
  </si>
  <si>
    <t>Documento soporte de las peticiones realizadas por la ciudadania y/o grupos de  interes.</t>
  </si>
  <si>
    <t>Información documentada de las peticiones de los cuidadanos y/o grupos de Valor en espacio concertado.</t>
  </si>
  <si>
    <t>Realizar convocatoria  de los actores y grupos de interés para participar en los espacios de rendición de cuentas</t>
  </si>
  <si>
    <t>Una convocatoria Pública para el ejercicio de rendicion de cuentas,mediante los canales de comunicación definidos y la estrategia definida.</t>
  </si>
  <si>
    <t>Documento soporte de convocatoria de Rendición de Cuentas, de acuerdo a los terminos de ley.</t>
  </si>
  <si>
    <t>Convocatoria pública de rendicion de cuentas en terminos de ley</t>
  </si>
  <si>
    <t xml:space="preserve">Aplicar la  metodologica en el análisis el concepto de las cuatro “A” para guiar su argumentación desde el enfoque de derechos ( Asequibles, Accesibles, Aceptables, Adaptables). </t>
  </si>
  <si>
    <t>Una matriz de aplicación bajo enfoque de las cuatro "A" de derechos humanos a la rendición de cuentas .</t>
  </si>
  <si>
    <t>Resultado de la Aplicación del concepto de las Cuatro "A"</t>
  </si>
  <si>
    <t>Diagostico de la aplicación de pregunas orientadoras para determinación de enfoque de derechos.</t>
  </si>
  <si>
    <t>Ejecución.</t>
  </si>
  <si>
    <t xml:space="preserve">
Diseñar la agenda para las jornadas de diálogo
</t>
  </si>
  <si>
    <t>100% de cumplimento de las actividades definidas en la agenda del ejercicio de Rendición de Cuentas para los cuidadanos.</t>
  </si>
  <si>
    <t>Documento soporte de cumplimiento de la  agenda de Rendición de Cuentas.</t>
  </si>
  <si>
    <t>% Cumplimiento de las actividades descritas en agenda.</t>
  </si>
  <si>
    <t>Realizar Jornadas de diálogo participativas</t>
  </si>
  <si>
    <t>Una  ejercicio de Rendicion de Cuentas, siguiendo los parametros y actuvidades definidas.</t>
  </si>
  <si>
    <t>Cumplimiento de la Jornada de Dialogo Rendición de Cuentas.</t>
  </si>
  <si>
    <t>Jornada de Rendición de cuentas, con cumplimiento segun al agenda progranatica.</t>
  </si>
  <si>
    <t>Elaborar  tablero de control</t>
  </si>
  <si>
    <t>Direccionamiento Estratégico.</t>
  </si>
  <si>
    <t>100% de Cumplimiento de actividades programaticas de Rendicion de Cuentas, medidas mediante herramienta Tablero de Control.</t>
  </si>
  <si>
    <t>Documento Tablero de Control.</t>
  </si>
  <si>
    <t>% de Cumplimiento del Tablero de control de acuerdo a las acciones definidas.</t>
  </si>
  <si>
    <t>Seguimiento y Monitoreo</t>
  </si>
  <si>
    <t>Medir el Cumplimiento de seguimiento de compromisos</t>
  </si>
  <si>
    <t>100% de Cumplimiento de las acciones de seguimiento de los compromisos establecidos en los procesos de rendición de cuentas.</t>
  </si>
  <si>
    <t>Matriz de seguimiento de compromisos</t>
  </si>
  <si>
    <t>% de Cumplimiento de los compromisos establecidos en los procesos de rendición de cuentas.</t>
  </si>
  <si>
    <t>Realizar Plan de mejora a los posibles acciones identificadas a mejorar.</t>
  </si>
  <si>
    <t>100% de Cumplimiento  de las acciones de mejora, resultado de la evalaución del ejercicio de Rendición de Cuentas 2020.</t>
  </si>
  <si>
    <t>Matriz de acciones de mejora Rendición de Cuentas 2020.</t>
  </si>
  <si>
    <t>% Cumplimiento de las acciones de mejora de Rendicion de Cuentas 2020.</t>
  </si>
  <si>
    <t>Retroalimentar de resultados de la rendición de cuentas a los grupos de interés</t>
  </si>
  <si>
    <t>Direccionamiento Estratégico - Planeación Estratégica.
Participación Comunitaria y Servicio al Ciudadano.</t>
  </si>
  <si>
    <t xml:space="preserve">Una Publicación del Documento resultado de Rendición de Cuentas de facil acceso a los Grupos de Interes y  a la Comunidad </t>
  </si>
  <si>
    <t>Publicación del Documento Resultado de la Rendición de Cuentas 2020.</t>
  </si>
  <si>
    <t>Documento publicado.</t>
  </si>
  <si>
    <t>Realizar Evaluación interna de enfoque de derechos humanos y paz.</t>
  </si>
  <si>
    <t>Lograr una evaluación efectiva del 90% de ejercicio de Rendición de Cuentas.</t>
  </si>
  <si>
    <t>Cumplimiento de los compromisos y retos propuestos frente al ejercicio de Rendicion de cuentas.</t>
  </si>
  <si>
    <t>% De cumplimeinto de evaluación de Rendición de Cuentas</t>
  </si>
  <si>
    <t>Realizar Evaluación participacitiva de la estrategia de rendición de cuentas</t>
  </si>
  <si>
    <t>Protección de datos personales</t>
  </si>
  <si>
    <t>Identificar los cambios del contexto estratégico institucional como   fuente de entrada  de cambios de versiones del  Mapa de Riesgos de corrupcion y controles asociados</t>
  </si>
  <si>
    <t>Reportar a los grupos de valor los resultados del PAAC institucional y Mapa de riesgos de corrupción</t>
  </si>
  <si>
    <t xml:space="preserve">3 reportes de resultados del PAAC y Mapa de  Riesgos de Corrupcion a los grupos de valor </t>
  </si>
  <si>
    <t>Reportes de resultados del PAAC y Mapa de riesgos de corrupción de corrupcion</t>
  </si>
  <si>
    <t xml:space="preserve">Cumplimiento del PAAC (por componente) y Resultados de Mapa de Riesgos de corrupcion </t>
  </si>
  <si>
    <t>Mapa de riesgos de corrupcion publicado en web con registro de versiones actualizadas y cambios</t>
  </si>
  <si>
    <t>1 mapa de riesgos de corrupcion con  registro del contexto estrategico que origino cambio en versiones</t>
  </si>
  <si>
    <t>Publicación de Mapa de Riesgos de corrupcion con registro de cambios (aplica para versiones actualizadas)</t>
  </si>
  <si>
    <t>Oficina Asesora de Direccionamiento Estratégico y Procesos que intervienen en cada componente</t>
  </si>
  <si>
    <t>Oficina Asesora de Direccionamiento Estratégico - Oficina de Control Interno</t>
  </si>
  <si>
    <t xml:space="preserve">RACIONALIZACIÓN DE TRÁMITES </t>
  </si>
  <si>
    <t xml:space="preserve">Identificación de Tramites </t>
  </si>
  <si>
    <t xml:space="preserve">Portafolio de oferta institucional (trámites y otros procedimientos administrativos) identificado y difundido para los usuarios </t>
  </si>
  <si>
    <t>Revisar de manera periodica,  el ciclo de verificación de los datos de operación y  los trámites y  servicios con suceptibilidad a actualización, en el  Sistema Único de Información de Trámites SUIT, en  Guía de Trámites y Servicios - Bogotá.</t>
  </si>
  <si>
    <t>Oficina Asesora de Desarrollo Institucional- Participación Comunitaria y Servicio al Ciudadano 
Lideres de Proceso</t>
  </si>
  <si>
    <t xml:space="preserve">Documento Diagnostico de verificación y uso de los tramites y servicios, datos de oepración, identificando la necesidad o no de actualización. </t>
  </si>
  <si>
    <t>Oficina Asesora de Desarrollo Institucional- Participación Comunitaria y Servicio al Ciudadano 
Lideres de Procesos Misionales.</t>
  </si>
  <si>
    <t xml:space="preserve">1 Informe de diagnostico del estado actual de tramites y servicios, que visibilice la necesidad o no de actualización. </t>
  </si>
  <si>
    <t>(Número de socializaciones realizadas/ Número de socializaciones programadas) * 100</t>
  </si>
  <si>
    <t xml:space="preserve">Realiza Difundir la oferta de trámites y servicios l grupo de valor usuarios, familia y comunidad </t>
  </si>
  <si>
    <t xml:space="preserve">Realizar actualización en la pagina SUIT, relacionado con la actualizacion de tramites y servicios </t>
  </si>
  <si>
    <t>4 Reportes de actualizacion de Tramites y Servicios en el SUIT.</t>
  </si>
  <si>
    <t xml:space="preserve">Documento evidencia de la Socialización de Portafolio de servicios </t>
  </si>
  <si>
    <t>Numero de reportes de Tramites y Servicios en el SUIT / 4 Reportes de gestión.</t>
  </si>
  <si>
    <t xml:space="preserve">Trimestral - Anual </t>
  </si>
  <si>
    <t>Informes de actualización en el sistema SUIT</t>
  </si>
  <si>
    <t>Numero de diagosticos previos sobre la necesidadd e actualziación de Tramites y Servicios en el SUIT / 4 Reportes de gestión.</t>
  </si>
  <si>
    <t>Gestión y Priorización  de la Racionalización de Trámites</t>
  </si>
  <si>
    <t>Racionalizar los tramites, servicios, y otros procedimientos administrativos definidos por la Entidad</t>
  </si>
  <si>
    <t>Definir con los lideres de los procesos, los tramites y/o servicios que de acuerdo al diagnostico son suceptibles a racionalizar.</t>
  </si>
  <si>
    <t xml:space="preserve"> Tramites y/o servicios definidos para racionalizar en le periodo.</t>
  </si>
  <si>
    <t xml:space="preserve"> Tramites y/o servicios racionalizados efectivamente en el SUIT,  en le periodo.</t>
  </si>
  <si>
    <t xml:space="preserve">Analizar  las barreras de acceso identificadas en los diferentes canales de atención presentados por la ciudadanía PQRS- SIDMA   y generar las acciones de mejora a que haya lugar. </t>
  </si>
  <si>
    <t>Tramite Racionalizado</t>
  </si>
  <si>
    <t>Estrategia Implementada de Racionalización del tramite</t>
  </si>
  <si>
    <t xml:space="preserve"> </t>
  </si>
  <si>
    <t>Subgerencia de Prestación de Servicios de Salud - Direccion de Servicios Ambulatorios</t>
  </si>
  <si>
    <t>31/10/2021</t>
  </si>
  <si>
    <t>18/05/2021</t>
  </si>
  <si>
    <t>Aumento de canales y/o puntos de atención</t>
  </si>
  <si>
    <t>Administrativa</t>
  </si>
  <si>
    <t>El usuario tiene acceso a consultas médicas y/o odontológicas, evitando desplazamiento a las USS, ahorrando tiempo, dinero y movilidad
Eliminación de barreras económicas y geográficas para el acceso a los servicios
Se realiza oferta de la modalidad de teleconsulta y Consulta Domiciliaria, para servicios médicos y/o odontológicos en el portafolio de servicios institucionales, favoreciendo el cumplimiento de metas contractuales e institucionales.</t>
  </si>
  <si>
    <t>Implementar la oferta de prestación de servicios en salud en la modalidad de teleconsulta en los servicios de Medicina general,  Enfermería, Salud oral, Higiene oral, Psicología, Terapia de lenguaje, Terapia ocupacional y en las especialidades de Cirugía general, Medicina interna, Ginecología, Pediatría, Psiquiatría, Ortopedia, Medicina familiar, Neumología, Cardiología, Gastroenterología, Anestesia, Geriatría y Otorrinolaringología.
Implementar la oferta de prestación de servicios en salud en la modalidad de Consulta Domiciliaria a usuarios que cumplan los requisitos.</t>
  </si>
  <si>
    <t>El usuario realiza solicitud de cita para la prestación de servicios en salud en la  modalidad presencial.</t>
  </si>
  <si>
    <t>Inscrito</t>
  </si>
  <si>
    <t>Asignación de cita para la prestación de servicios en salud</t>
  </si>
  <si>
    <t>47444</t>
  </si>
  <si>
    <t>Modelo Único – Hijo</t>
  </si>
  <si>
    <t>Mejora u optimización del proceso o procedimiento asociado al trámite</t>
  </si>
  <si>
    <t>Realización de intervenciones que permite identificar de manera oportuna factores de riesgo para el diagnóstico precoz, tratamiento oportuno, reducción daños e incapacidades, garantizar la protección frente a riesgos o complicaciones para minimizar o evitar la presencia de patologías.
Trazabilidad de las atenciones para el cumplimiento de sendas (metas) Pago Global Prospectivo.</t>
  </si>
  <si>
    <t>(Demanda inducida)
Seguimiento a cohortes de acuerdo al curso de vida individual del usuario para la asignación sugerida de los servicios de protección específica y detección temprana.</t>
  </si>
  <si>
    <t>El usuario realiza solicitud de cita de acuerdo a su necesidad y/o orden medica.</t>
  </si>
  <si>
    <t>Eliminación de requisitos (verificaciones)</t>
  </si>
  <si>
    <t xml:space="preserve">Disminución de los pasos del trámite     
Disminución del tiempo para la gestión de la citas.                </t>
  </si>
  <si>
    <t>Eliminación de solicitud de autorización para la asignación de citas para los servicios de consulta de medicina especializada y odontología especializada para los usuarios de Capital Salud.</t>
  </si>
  <si>
    <t>El usuario requiere autorización para la asignación de cita para servicios de medicina especializada y odontología especializada.</t>
  </si>
  <si>
    <t>Oficina de Sistemas de Información TIC - Proceso Gestión Documental</t>
  </si>
  <si>
    <t>Disponer de mecanismos de seguimiento al estado del trámite</t>
  </si>
  <si>
    <t>Tecnologica</t>
  </si>
  <si>
    <t>El usuario puede realizar  seguimiento al trámite de expedición de copia de historia clínica de manera virtual en tiempo real, lo que ahorra tiempo, dinero y movilidad
Modernización del gestor documental de la entidad</t>
  </si>
  <si>
    <t>Implementar un link o motor de búsqueda que brinde información al usuario, en tiempo real, del estado de la respuesta al trámite</t>
  </si>
  <si>
    <t>El usuario realiza seguimiento al estado del trámite de expedición de copia de historia clínica mediante los canales presencial y correo electrónico</t>
  </si>
  <si>
    <t>Historia clínica</t>
  </si>
  <si>
    <t>47442</t>
  </si>
  <si>
    <t>Justificación</t>
  </si>
  <si>
    <t>Responsable</t>
  </si>
  <si>
    <t>Fecha final racionalización</t>
  </si>
  <si>
    <t>Fecha
inicio</t>
  </si>
  <si>
    <t>Acciones racionalización</t>
  </si>
  <si>
    <t>Tipo racionalización</t>
  </si>
  <si>
    <t>Beneficio al ciudadano o entidad</t>
  </si>
  <si>
    <t>Mejora por implementar</t>
  </si>
  <si>
    <t>Situación actual</t>
  </si>
  <si>
    <t>Estado</t>
  </si>
  <si>
    <t>Nombre</t>
  </si>
  <si>
    <t>Número</t>
  </si>
  <si>
    <t>Tipo</t>
  </si>
  <si>
    <t>PLAN DE EJECUCIÓN</t>
  </si>
  <si>
    <t>ACCIONES DE RACIONALIZACIÓN A DESARROLLAR</t>
  </si>
  <si>
    <t>DATOS TRÁMITES A RACIONALIZAR</t>
  </si>
  <si>
    <t/>
  </si>
  <si>
    <t>BOGOTÁ</t>
  </si>
  <si>
    <t>Municipio:</t>
  </si>
  <si>
    <t>Bogotá D.C</t>
  </si>
  <si>
    <t>Departamento:</t>
  </si>
  <si>
    <t>2021</t>
  </si>
  <si>
    <t>Año vigencia:</t>
  </si>
  <si>
    <t>null</t>
  </si>
  <si>
    <t>Sector administrativo:</t>
  </si>
  <si>
    <t>Territorial</t>
  </si>
  <si>
    <t>Orden:</t>
  </si>
  <si>
    <t xml:space="preserve">SUBRED INTEGRADA DE SERVICIOS DE SALUD SUR </t>
  </si>
  <si>
    <t>Nombre de la entidad:</t>
  </si>
  <si>
    <t>Oficina Asesora de Desarrollo Institucional- Participación Comunitaria y Servicio al Ciudadano 
Responsables definidos en Estrategia de Racionalización</t>
  </si>
  <si>
    <t>Numero de tramites identificados para racionalzar  / Numero de tramites efectivamente racionalizados en SUIT.</t>
  </si>
  <si>
    <t>Desarrollar la Estrategia de Racionalización de Tramites definida (Ver pestaña Estrategia Racionaliz Tramites)</t>
  </si>
  <si>
    <t>PLAN ANTICORRUPCIÓN Y ATENCIÓN AL CIUDADANO 2021 - VERSION III</t>
  </si>
  <si>
    <t>SEGUIMIENTO I LINEA DE DEFENSA
PRIMER CUATRIMESTRE DE 2021</t>
  </si>
  <si>
    <t>SEGUIMIENTO II LINEA DE DEFENSA
PRIMER CUATRIMESTRE DE 2021</t>
  </si>
  <si>
    <t>Consolidador de Seguimiento</t>
  </si>
  <si>
    <t>DESCRIPCIÓN DE CUMPLIMIENTO</t>
  </si>
  <si>
    <t>EVIDENCIA</t>
  </si>
  <si>
    <t>% CUMPLIMIENTO CUATRIMESTRE</t>
  </si>
  <si>
    <t>% AVANCE
ANUAL</t>
  </si>
  <si>
    <t>Desarrollo Institucional - Riesgos</t>
  </si>
  <si>
    <t>La política de Gestión de Riesgos se encuentra en proceso de actualizción.
La Politica cuenta con la revisión por parte de la Dirección de Riesgo de Salud.
Uno de los aspectos que genera un mayor tiempo de formalización es la definición del apetito de riesgo y las instancias de aprobación que se requieren para este aspecto.</t>
  </si>
  <si>
    <t>Proyecto de actualizaciión de la Politica
Proyecto de Documento de análisis de apetito de riesgo</t>
  </si>
  <si>
    <t>Política en proceso de actualización. En proceso inclusión del apetito de riesgo.</t>
  </si>
  <si>
    <t>Se ha efectuado socialización en Mesas de Acreditación y UCL durante en primer cuatrimestre de 2021. Adicionalmente se envió a los colaboradores el Boletín "En Sintonía".</t>
  </si>
  <si>
    <t>Soporte de socializaciones y Boletín "En Sintonía" comunicado a colaboradores</t>
  </si>
  <si>
    <t xml:space="preserve">La construcción del mapa de riesgos de la entidad para la vigencia 2021, que incluye los riesgos de corrupción, cuentan con un análsis del contexto de la entidad y de los procesos.
</t>
  </si>
  <si>
    <t>Mapa de riesgos vigencia 2021 - 2 - CONTEXTO
Mapa de riesgos de corrupción versión 1 y 2</t>
  </si>
  <si>
    <t>La construcción del mapa de riesgos de la entidad para la vigencia 2021, que incluye los riesgos de corrupción, cuentan con un análsis del contexto de la entidad y de los procesos.</t>
  </si>
  <si>
    <t>La evaluación para el primer cuatrimestre se focalizó en el primer componente del PAAC referente a la Gestión de Riesgos.</t>
  </si>
  <si>
    <t>Consolidado de evaluaciones efectuadas a los colaboradores</t>
  </si>
  <si>
    <t>Evaluación PAAC II línea de defensa
Mapa de riesgos de corrupción con evaluación II línea de defensa</t>
  </si>
  <si>
    <t>Participación Comunitaria y Servicio al Ciudadano</t>
  </si>
  <si>
    <t xml:space="preserve">Se realizaron durante el primer trimestre dos actualizaciones de formato integrado de concepto sanitario y de imágenes diagnosticas, por ajustes en los números telefonicos y horarios de atención se realiza en conjunto con la Oficina de Desarrollo institucional validación de la informacion de los trámites con cada uno de los lideres para realizar los cambios y actualización </t>
  </si>
  <si>
    <t xml:space="preserve">Formatos integrados diligenciados en el SUIT con fecha de modificaciòn. 
Formatos integrados validados por los lideres  </t>
  </si>
  <si>
    <t>Se observa actualización en la página SUIT, de los trámites de Concepto sanitario e imágenes diagnosticas.</t>
  </si>
  <si>
    <t>Desarrollo Institucional - Tramites</t>
  </si>
  <si>
    <t>Desarrollo Institucional - Direccionamiento Estratégico</t>
  </si>
  <si>
    <t>Se delega Equipo Técnico de Rendición de Cuentas  y se asigna al  proceso de direccionamiento estrategico como area lider del ejercicio de Rendición de Cuentas 2020</t>
  </si>
  <si>
    <t>Oficio No. GG-012 Firmado por el Dr. Luis Fernando Pineda Avila - Gerente Delegando el Equipo Tecnico de Rendición de Cuentas y donde se asigna al  proceso de direccionamiento estrategico como area lider del ejercicio de Rendición de Cuentas 2020.</t>
  </si>
  <si>
    <t>Oficio de Citación Equipo Lider de Rendicion de Cuentas y Presentación.</t>
  </si>
  <si>
    <t>Se realizan los 5 pasos según la metodologia del MURC ( Identificación de actores, priorización de variables. Análisis de actuación, Mapa de conocimiento y el FODA).</t>
  </si>
  <si>
    <t>1. Matriz de Actualizacion caracterización de GV
2. Consolidado General de Grupos de Valor.
3. Formatos por Proceso IGrupos de Valor 2021</t>
  </si>
  <si>
    <t xml:space="preserve">Matriz por Localidad de identificación de temas prioritarios y de necesidades </t>
  </si>
  <si>
    <t>Comunicaciones</t>
  </si>
  <si>
    <t>* Piezas comunicativas Rendición de Cuentas.
* Presentación Rendición de Cuentas.
*Guión con el paso a paso.
*Indicadores redes sociales.
*seguimiento PECO 2021</t>
  </si>
  <si>
    <t>En  los espacios de Dialogos realizados previamente al ejercicio de Rendición de Cuentas, se socializa la estrategia de Rendición de cuentas, que incluia información de medio a utilizar, Hora, la fecha, los espacios de interacción, y de esta manera se realiza participativamente y activamente la estratégia de Rendición de Cuentas.</t>
  </si>
  <si>
    <t xml:space="preserve">Actas de espacios de dialogo ciudadano </t>
  </si>
  <si>
    <t xml:space="preserve">Para la socialización de la Estrategia de Rendición de Cuentas, se elaboró en link de pagina web, que contenia el informe de previo de Rendición de Cuentas, para consulta previa del Ciudadano e Información de Hora, fecha y medio </t>
  </si>
  <si>
    <t>En la realización de los diálogos se definió la matriz de necesidad de información la cual se consolido con los requerimientos manifestados a través de asamblea de rendición de cuentas realizada en el 2021</t>
  </si>
  <si>
    <t>matriz consolidada de necesidad de ifnformacion</t>
  </si>
  <si>
    <t xml:space="preserve">Pendiente  Información </t>
  </si>
  <si>
    <t xml:space="preserve">Se consolida informacion de los meses de enero, febrero, marzo, para proceder a socializar los resultados con los servicios involucrados , con los directivos y generar las acciones de mejora a que haya lugar </t>
  </si>
  <si>
    <t>Informe Primer Trimestre 2021</t>
  </si>
  <si>
    <t xml:space="preserve">Durante el primer trimestre de 2021 se realizan charlas educativas en salas de espera donde se promueven los canales de escucha a la ciudadania que funcionan dentro de la Subred Sur. Estos consolidados se encuentran registrados en las bases de datos de el  SIDMA (herramienta diseñada por la SDS). </t>
  </si>
  <si>
    <t xml:space="preserve">Consolidado información socialización canales de escucha. </t>
  </si>
  <si>
    <t>Informe I Trimestre de 2021 SIDMA</t>
  </si>
  <si>
    <t xml:space="preserve">Se realizan capacitaciones a los Auxiliares Administrativos de Servicio al ciudadano para el fortalecimiento técnico durante los meses de enero, febrero y marzo de 2021. Total de participantes 50, en temas realcionados con atención a poblaciones diferenciales (discapacidad), call center, ruta de la salud, salud mental. </t>
  </si>
  <si>
    <t xml:space="preserve">Actas de reuniones programadas con fechas 17 y 18 de febrero de 2021, 17 y 18 de marzo de 2021. Fortalecimiento técnico. </t>
  </si>
  <si>
    <t xml:space="preserve">Desde la oficina de Participaciòn Comunitaria y servicio al Ciudadano se ha realizado en el primer trimestre los siguientes  documentos  que hacen parte del  enfoque para la estrategia de divulgaciòn de los derechos y deberes, de igual manera se ha realizado reuniones con el comite de historias clinicas  para la inclusion de el link en la historia clinica que permite al profesional registrar el derecho y deber  como estrategia de divulgaciòn. </t>
  </si>
  <si>
    <t xml:space="preserve">1. Campaña de socializacion de derechos y deberes  se anexa como evidencia  a- actas de historia clinica 2- Manual de derechos y deberes 3- estrategia de divulgacion de Derechos y deberes. </t>
  </si>
  <si>
    <t>Mensualmente se realiza la encuesta de satisfacción al usuario de acuerdo a los servicios recibidos en urgencias, hospitalización, ambulatorios y complementarios. Se utiliza la encuesta digital  y se consolidan datos para la elaboración de informes mensual y trimestralmente.</t>
  </si>
  <si>
    <t xml:space="preserve">Informe I Trimestre Satisfacción. </t>
  </si>
  <si>
    <t>Mensualmente se realiza el seguimiento al cumplimiento del link de transparencia de los 192 items desde el Subproceso de Gestión de la Información en calidad de primera línea de seguimiento</t>
  </si>
  <si>
    <t>Se remite adjunto listas de chequeo de los meses de enero a marzo de 2021</t>
  </si>
  <si>
    <t>Se inicio con el plan de trabajo en el mes de marzo con la verificación de la privacidad de los documentos del proceso en donde cada uno de las 21 oficinas de la Subred recibieron como insumo inicial la matriz de subseries Documentales con el fin de clasificar su medio de producción y la clasificación pública clasificada y reservada</t>
  </si>
  <si>
    <t>Oficio radicados en cada una de las oficinas</t>
  </si>
  <si>
    <t>base de datos Pisis</t>
  </si>
  <si>
    <t>Se identifca un informe del primer trimestre de 2021 de los requerimientos presentados por la ciudadanía (PQRS), incluyendo las denuncias de posibles actos de corrupción.</t>
  </si>
  <si>
    <t>Para la divulgación de los canales de atención al ciudadano a los diferentes grupos de interés de la Subred Sur, se efectuaron Charlas Informativas en Salas de Espera que incluye los canales de comunicación.</t>
  </si>
  <si>
    <t>A partir de la identificación y recolección de información de problemáticas de acceso, mediante la sistematización de las  orientacines individuales, orientaciones  grupales y telefónicas, se elabora informe mensual del Sistema de información distrital de acceso a los servicios SIDMA</t>
  </si>
  <si>
    <t>Publicada en página web institucional en Enero de 2021.</t>
  </si>
  <si>
    <t>Se evaluó Estratégia para la gestión del conflicto de interés.</t>
  </si>
  <si>
    <t>Estrategia con seguimiento</t>
  </si>
  <si>
    <t>1. Realización de Plan de Gestión de Integridad (GH-PLA-PTH-PP-04 V4)
2. Diseño Cronograma de Ejecución de actividades 2021  
3.  Se socializó a los (72) Gestores de Integridad la realización del curso Integridad-Transparencia y Lucha contra la Corrupción (DAFP).
4.  Se recibieron listas de asistencia o constancias de participación en el curso Integridad-Transparencia y Lucha contra la Corrupción.
5.  Se deplegó a través de fondos de pantalla, correos institucionales  una (01) pieza comunicativa los  "VALORES DEL SERVICIO PÚBLICO".
6.  Se socializó presencialmente en doce sesiones  el Código de Integridad a (201)   colaboradores (Contratistas, empresas tercerizadas y funcionarios).
7. Se firmó carta de compromiso con la Integridad por (28) empleados de planta.
8.  Se socializó virtualmente (MAO) la Política y el Código de Integridad a (432) colaboradores.
9.  Se respondió cuestionario Senda de Integridad para grabar video institucional.
10.  se entregó en medio magnético copia  del Código de Integridad a (871) funcionarios y colaboradores</t>
  </si>
  <si>
    <t>1. Plan de Gestión de Integridad (GH-PLA-PTH-PP-04 V4), https://www.subredsur.gov.co/sites/default/files/planeacion/PLAN%20GESTION%20DE%20INTEGRIDAD%202021.pdf
2. Cronograma de Ejecución de actividades 2021  
3.  Oficios para los  (72) Gestores de Integridad.
4.  Lista de asistencia o constancias de participación en el curso Integridad-Transparencia y Lucha contra la Corrupción.
5.  Pieza comunicativa los  "VALORES DEL SERVICIO PÚBLICO".
6.  Listas de asistencia, registros fotograficos.
7. Carta de compromiso con la Integridad.
8.  Plataforma  (MAO).
9.  Correo electrónico.
10.  Lista de entrega  del Código de Integridad</t>
  </si>
  <si>
    <t>La estrategia de conflicto de interes se encuentra publicada en la página web: https://www.subredsur.gov.co/content/estrategia-conflicto-de-inter%C3%A9s-2021</t>
  </si>
  <si>
    <t>Se observa la estrategia de conflicto de interes evaluada.</t>
  </si>
  <si>
    <t>Se observa el plan de integridad definido con seguimiento, y soportes de las actividades desarrolladas.</t>
  </si>
  <si>
    <t>En línea con la actividad, se observa la verificación de la clasificación de la privacidad de los documentos de los procesos.</t>
  </si>
  <si>
    <t xml:space="preserve">Se cuenta con la base de datos  de los colaboradores de la subred al area de contratacion y talento humano y se tomo como base la informacion contenida en el archivo Pisis,  el cual contiene el 50% de la informacion que requiere el SIC  para efectos de esta actividad se cuenta con 6689 registros </t>
  </si>
  <si>
    <t>En el mes de Abril de 2021 Se realiza la actualización del registro de la Subed Sur en el portal de la Superintendencia de Industria y Comercio para la vigencia 2021. Esta actividad continua en desarrollo hasta el 30 de junio de 2021</t>
  </si>
  <si>
    <t>Documento Actualización Registro en SIC</t>
  </si>
  <si>
    <t>Actividad en desarrollo que inició el 01 de abril de 2021 y termina el 30 de junio de 2021, corte trimestral que no corresponde a este seguimiento.</t>
  </si>
  <si>
    <t>Actividad que inicia en enero de 2021 y termina en diciembre de 2021. Con periodicidad semestral que no corresponde al periodo de seguimeinto.</t>
  </si>
  <si>
    <t>Se efectúa seguimiento mensual a la Ley de Transparencia. Indicador trimestral con promedio del 92% y al corte del cuatrimestre del 92,08%</t>
  </si>
  <si>
    <t>Se observa socializaciones mediante capacitaciones en Mesas de Acreditación y UCL de Politica de Riesos y PAAC. Se observa socialización mediante comunicación a Colaboradores  "Boletín en Sintonía"</t>
  </si>
  <si>
    <t>El reporte del PAAC y del mapa de riesgos de corrupción es publicado en la pagina web para ser dado a conocer a los grupos de valor.</t>
  </si>
  <si>
    <t>Se observa evaluaciones a los colaboradores sobre conocimientos en el primer componente del PAAC - Gestión de Riesgos</t>
  </si>
  <si>
    <t>Se observa verificación al inicio de la vigencia y posteriormente verificación mediante la solicitud de actualización de los trámites.
Adicionalmente, se observa reporte mensual de los datos de operación.
Se identifica nueva estrategia de racionalización publicada en la página web</t>
  </si>
  <si>
    <r>
      <rPr>
        <b/>
        <sz val="12"/>
        <color indexed="8"/>
        <rFont val="Arial"/>
        <family val="2"/>
      </rPr>
      <t>Participación Comunitaria y Servicio al Ciudadano</t>
    </r>
    <r>
      <rPr>
        <sz val="12"/>
        <color indexed="8"/>
        <rFont val="Arial"/>
        <family val="2"/>
      </rPr>
      <t xml:space="preserve">
1.El 28 de enero de 2021 se realizó reunión para la identificación, priorización y formulación de la Estrategia de Racionalización 2021 para el trámite de Asignación de Cita para la Prestación de Servicios en Salud.
2. Se realiza gestión para actualización de los tramites con los lideres de los trámites. 
3. Se recibe respuesta de la actualización de los tramites de historia clinica y complementarios; se observa que se debe realizar cambios en números telefónicos
4. Se realiza reunión para validar las lineas telefonicas y gestionar la actualización de los tramites.
5. Se envia a través de correo electrónico los datos de operación relacionados con PQRS a Desarrollo Institucional
</t>
    </r>
    <r>
      <rPr>
        <b/>
        <sz val="12"/>
        <color indexed="8"/>
        <rFont val="Arial"/>
        <family val="2"/>
      </rPr>
      <t xml:space="preserve">
Desarrollo Institucional:</t>
    </r>
    <r>
      <rPr>
        <sz val="12"/>
        <color indexed="8"/>
        <rFont val="Arial"/>
        <family val="2"/>
      </rPr>
      <t xml:space="preserve"> Adicional a lo anterior, se define nueva estrategias de racionalización de trámites que se publicó el 30 de abril de 2021, resultante del análisis de los trámites.</t>
    </r>
  </si>
  <si>
    <t>Se efectuó informe del I trimestre de 2021, con las mediciones de percepción de los ciudadanos respecto a la satisfacción global del servicio, calidad y accesibilidad de la oferta institucional. Se identificaron oportunidades de mejora.</t>
  </si>
  <si>
    <t>AVANCE PRIMER CUATRIMESTRE DE 2021</t>
  </si>
  <si>
    <t>Se remite oficio el 06 de enero de 2021  para la asignación de las áreas resresponsables de liderar la rendición de cuentas y particularmente el equipo técnico de getión y de apoyo.</t>
  </si>
  <si>
    <t>Capacitación efectuada al equipo líder de rendición de cuentas de acuerdo a citación y presentación efectuada.</t>
  </si>
  <si>
    <t>El 28 de enero de 2021 se realizó reunión para la identificación, priorización y formulación de la Estrategia de Racionalización 2021 para el trámite de Asignación de Cita para la Prestación de Servicios en Salud, en cabeza de la Dirección de Servicios Ambulatorios de  la Subgerencia de Prestación de Servicios de Salud de la Subred Sur.
Adicional a lo anterior, se define nueva estrategias de racionalización de trámites que se publicó el 30 de abril de 2021, resultante del análisis de los trámites.</t>
  </si>
  <si>
    <t>Acta de reunión 28-01-21
Acta de reunión 29-04-2021
https://www.subredsur.gov.co/transparencia/planeacion/planes - Plan Antitrámites/2021</t>
  </si>
  <si>
    <t>Se identifica ejercicio efectuado el 28 de enero de 2021 en la se establece estrategia de racionalización para el trámite de asignación de citas.
Adicionalmente, se observa ejercicio efectuado el 29 de abril de 2021 en la que se redefine los trámites a racionalizar y publicación en la página web</t>
  </si>
  <si>
    <t xml:space="preserve">Se realizó el registro en la Plataforma SUIT de la Estrategia de Racionalización 2021 para el trámite de Asignación de Cita para la Prestación de Servicios en Salud. No obstante lo anterior, teniendo en cuenta la revisión efectuada en el primer cuatrimestre con las áreas internas y bajo la articulación con el DAFP, Secretaria Distrital de Salud y otras Subredes, se redefine la estrategia de Racionalización de Trámites. La estrategia se encuentra publicada en la ägina Web.
</t>
  </si>
  <si>
    <t>Acta de reunión 28-01-21 que incluye imágenes del registro en el SUIT
Acta de reunión 29-04-2021
https://www.subredsur.gov.co/transparencia/planeacion/planes - Plan Antitrámites/2021</t>
  </si>
  <si>
    <t xml:space="preserve">Se identifica registro en la Plataforma SUIT de la Estrategia de Racionalización 2021 para el trámite de Asignación de Citas e Historia Clínica.
</t>
  </si>
  <si>
    <t>Se observa documento de identificación de dependencias y enlaces para la rendición de cuentas y oficio de asignación de equipo de rendición de cuentas.</t>
  </si>
  <si>
    <t>Se observa documento consolidado de  Identificación de temas prioritarios y necesidades de Información para el efectivo ejercicio de Rendición de Cuentas por Localidad.</t>
  </si>
  <si>
    <t>Se observa la implementación de las buenas ptracticas descritas por la primera línea de defensa.</t>
  </si>
  <si>
    <t>Se observa matriz de estrategia de rendición de cuentas con enfoque de derechos y paz</t>
  </si>
  <si>
    <t>En la identificación de buenas prácticas sobre acciones de comunicación visual en espacios públicos se trabajó:
- En la elaboración de piezas comunicativas de manera que estuvieran alineadas con todo lo referente a lenguaje claro (frases cortas, de lenguaje cercano, pensando en imágenes, entre otros), con el fin de facilitar a todos los grupos de valor la comprensión de todo lo proyectado.
- Para el buen desarrollo de la transmisión en vivo se hizo uso de dos programas de streaming, esto permitió manejar diferentes salidas de audio y vídeo por lo que daba dinamismo y contribuía a presentar a los espectadores un ejercicio comunicativo con calidad.
- Durante toda la Rendición de Cuentas se contó con dos intérpretes de lenguaje de señas, quienes contribuyeron a realizar un ejercicio de rendición de cuentas participativo e incluyente.</t>
  </si>
  <si>
    <r>
      <t>Se identifica informe de gestión del Sistema de Información Distrital de Monitoreo de Acceso - SIDMA (enero-febrero 20</t>
    </r>
    <r>
      <rPr>
        <sz val="12"/>
        <rFont val="Arial"/>
        <family val="2"/>
      </rPr>
      <t>21)  donde se analizan las barreras de acceso identificadas en los diferentes canales de atención presentados por la ciudadanía PQRS- SIDMA   y se generan las acciones de mejora a que haya lugar.</t>
    </r>
  </si>
  <si>
    <t>Realizar una Consulta participativa de la estrategia de rendición de cuentas</t>
  </si>
  <si>
    <t>Se reporta la ejecución de espacios de dialogo ciudadano en las localidades que hacen parte de la Subred. Las temáticas de los dialogos corresponden la recopilación de necesidades y expectativas frente a las temáticas propuestas para la rendición de cuentas. Así mismo se invita a la comunidad para el espacio de rendición de cuentas del 17 de marzo de 2021</t>
  </si>
  <si>
    <t>Se observa consolidación de las peticiones de los ciudadanos de las localidades que hacen parte de la Subred para ser tratadas en la rendición de cuentas.</t>
  </si>
  <si>
    <t>Tablero de Control Rendicion de Cuentas</t>
  </si>
  <si>
    <t>Se realiza capacitación virtual al equipó Lider de Rendición de cuentas, realizado el dia viernes 16 de enero de 2021, citado mediante oficio DIR-001-2021, el cual se anexa sopórtes y se anexa presentación realizada en power Point.</t>
  </si>
  <si>
    <t xml:space="preserve">1: Aplicación de la Herramienta brindada por el MURC de Autodiagnóstico efectuado con resultado del 89,6%
2. Aplicación y diligenciamiento de la Matriz Autoevaluación enfoque de derechos Humanos y paz en la rendición de cuentas  </t>
  </si>
  <si>
    <t xml:space="preserve">1. Matriz de  Autodiagnostico. 
2.  Matriz Autoevaluación enfoque de derechos Humanos y paz en la rendición de cuentas  </t>
  </si>
  <si>
    <t>Se efectuó Matriz de Autodiagnóstico de rendición de cuentas con resultado de 89,6% y adicionamente se diligencio el instrumento de a Matriz Autoevaluación enfoque de derechos Humanos y paz en la rendición de cuentas .</t>
  </si>
  <si>
    <r>
      <t xml:space="preserve">Mediante oficio direccionado por Gerencia, se identifica las dependecias y enlaces para Rendición de Cuentas para la vigencia 2020.
</t>
    </r>
    <r>
      <rPr>
        <sz val="12"/>
        <rFont val="Arial"/>
        <family val="2"/>
      </rPr>
      <t xml:space="preserve">
Se aplicó matriz de identificación de dependencias o instancias de la entidad para rendición de cuentas 2020-2021- Instrumento direccionado por el MURC</t>
    </r>
    <r>
      <rPr>
        <sz val="12"/>
        <color indexed="62"/>
        <rFont val="Arial"/>
        <family val="2"/>
      </rPr>
      <t>.</t>
    </r>
  </si>
  <si>
    <r>
      <t>Oficio No. GG-012 Firmado por el Dr. Luis Fernando Pineda Avila - Gerente Delegando el Equipo Tecnico de Rendición de Cuentas y donde se asigna al  proceso de direccionamiento estrategico como area lider del ejercicio de Rendición de Cuentas 2020.
Instrumento de</t>
    </r>
    <r>
      <rPr>
        <sz val="12"/>
        <rFont val="Arial"/>
        <family val="2"/>
      </rPr>
      <t xml:space="preserve"> Identificación de Dependencias
</t>
    </r>
    <r>
      <rPr>
        <sz val="12"/>
        <color indexed="8"/>
        <rFont val="Arial"/>
        <family val="2"/>
      </rPr>
      <t xml:space="preserve">
</t>
    </r>
  </si>
  <si>
    <t xml:space="preserve">La entidad indentificó los actores y grupos de interés aplicando los instrumentos de la metodología  de MURC, establecida para tal fin, </t>
  </si>
  <si>
    <t>Análisis del entorno previa al ejercicio de rendicion de cuentas.</t>
  </si>
  <si>
    <t xml:space="preserve">1. Construcción de FODA Institucional, adicional se realiza el diligenciamiento de dos Instrumentos de análisis de entorno, instrumentos propuestos por el MURD.
</t>
  </si>
  <si>
    <t>1. Instrumento FODA.
2. Instrumento de análisis de entorno.
3. Matriz de análisis de entorno.</t>
  </si>
  <si>
    <t>Se observa la aplicación de tres instrumentos para el análisis del entorno. 1 FODA Institucional, 2. Instrumento de Instrumento de análisis de entorno y 3 
Matriz de análisis de entorno.</t>
  </si>
  <si>
    <t xml:space="preserve">Durante los diferentes espacios de Dialogo Ciudadanos, se fueron alimentando las matrices de identificación de temas prioritarios y de necesidades por Localidad, insumo primario para determinar la información priorizada en la Presentación de Rendición de Cuentas. </t>
  </si>
  <si>
    <t>Como parte de la estrategia de rendición de cuentas, se elaboró la estratégia basada en enfoque de derechos y paz, adicioalmente se desarrolla el diligenciamiento del Instrumento, formato verificación para iniciar con la implementación de la estrategia de rendición de cuentas, y Formato priorización temas para la rendición de cuentas.</t>
  </si>
  <si>
    <t>1. Autoevaluacion enfoque derechos humanos.
2. Formato de verificación Implementación.
3. Priorización de Rendición de Cuentas.</t>
  </si>
  <si>
    <r>
      <t xml:space="preserve">
</t>
    </r>
    <r>
      <rPr>
        <b/>
        <sz val="11"/>
        <color indexed="8"/>
        <rFont val="Arial"/>
        <family val="2"/>
      </rPr>
      <t>COMUNICIONES:</t>
    </r>
    <r>
      <rPr>
        <sz val="11"/>
        <color indexed="8"/>
        <rFont val="Arial"/>
        <family val="2"/>
      </rPr>
      <t xml:space="preserve">
La Oficina Asesora de Comunicaciones elaboró todo el componente de comunicaciones para la estrategia de Rendición de Cuentas, en este sentido se elaboró:
- Convocatoria para lograr una activa participación a la Rendición de Cuentas de los diferentes grupos de valor, en este caso, se realizaron piezas de invitación para la página web, redes sociales, correo electrónico, vídeos en pantallas institucionales y audios en rutas de la salud.
- Presentación de Rendición de Cuentas, en la que se consolidaron todos los soportes de las partes interesadas, con un total de 62 diapositivas.
- Se realizó guion con el paso a paso a desarrollar durante la Rendición de Cuentas, este documento fue una herramienta para llevar el control de la jornada y para generar mayor y adecuada participación de cada uno de los expositores de la Subred Sur.
- Se trabajó en el montaje para la Rendición de Cuentas de la siguiente manera:
o Arte: se adecuaron sillas, mesas y flores, esto con el fin de crear un espacio cercano, en el que el Gerente y sus invitados pudieran interactuar en una charla amena.
o Tecnología: para la transmisión de la Rendición de Cuentas fue necesario contar con diferentes equipos para garantizar de esta manera que todos los participantes que no se encontraban de manera presencial no tuvieran inconvenientes en la transmisión en vivo que se realizó por las diferentes redes sociales de la institución (Facebook, YouTube, Twitter). Es así como se requirió de 3 luces, 5 computadores, 3 cámaras, 2 micrófonos de solapa, 1 micrófono de mano, 1 consola de sonido, 1 televisor para seguir transmisión y dos programas de trasmisión en vivo.   
o Talento humano: fue necesario contar con un maestro en artes audiovisuales, dos técnicos de sistemas, un camarógrafo y un controlador de master.
- A través de redes sociales se realizó un trabajo de tres tiempos:
o El primero se basó en realizar una extensa convocatoria de todos los grupos de valor.
o El segundo tuvo un equipo atento a las necesidades y comentarios de los participantes, tomando las preguntas en vivo y realizando post cada cinco minutos con información sobre la Rendición de Cuentas.
o El tercero realizó todo un monitoreo con el fin de establecer el impacto de la Rendición de Cuentas en las diferentes cuentas de la entidad.
</t>
    </r>
    <r>
      <rPr>
        <b/>
        <sz val="11"/>
        <color indexed="8"/>
        <rFont val="Arial"/>
        <family val="2"/>
      </rPr>
      <t xml:space="preserve">
DESARROLLO INSTITUCIONAL.</t>
    </r>
    <r>
      <rPr>
        <sz val="11"/>
        <color indexed="8"/>
        <rFont val="Arial"/>
        <family val="2"/>
      </rPr>
      <t xml:space="preserve">
Diligenciamiento del Instrumento MURC - Componente Comunicaciones para la Estratégia de Rendición de Cuentas. 
</t>
    </r>
  </si>
  <si>
    <t xml:space="preserve">* Piezas comunicativas Rendición de Cuentas.
* Presentación Rendición de Cuentas.
*Guión con el paso a paso.
*Indicadores redes sociales.
*seguimiento PECO 2021.
*Instrumento MURC - Componente Comunicaciones para la Estratégia de Rendición de Cuentas. </t>
  </si>
  <si>
    <t>1. metodologia de dialogo ciudadano
4. actas de dialogo ciudadano
1 matriz de necesidad de informacion .
Matriz Consoliodada Temas Prioritarios</t>
  </si>
  <si>
    <t>Se reporta la ejecución de espacios de dialogo ciudadano en las localidades que hacen parte de la Subred. Las temáticas de los dialogos corresponden la recopilación de necesidades y expectativas frente a las temáticas propuestas para la rendición de cuentas. Así mismo se invita a la comunidad para el espacio de rendición de cuentas del 17 de marzo de 2021.</t>
  </si>
  <si>
    <t>En la actualidad se encuentra en Construcción el documento bajo la estructura propuesta por el MURC, de enfoque de derechos de paz, por lo cual no se logra consolidar el documento final para la fecha establecida de cumplimiento.</t>
  </si>
  <si>
    <t xml:space="preserve">Sin Soporte </t>
  </si>
  <si>
    <t xml:space="preserve">La actividad se encuentra en construcción de acuerdo a lo informado por la primera linea de defensa. </t>
  </si>
  <si>
    <t>1. matriz de convocatoria  a las Formas de participacion Comunitaria.
2. pieza comunitiva e informativa de la invitación a la Rendición de Cuentas 2020</t>
  </si>
  <si>
    <r>
      <t xml:space="preserve">
</t>
    </r>
    <r>
      <rPr>
        <b/>
        <sz val="12"/>
        <color indexed="8"/>
        <rFont val="Arial"/>
        <family val="2"/>
      </rPr>
      <t>PARTICIPACION COMUNITARIA</t>
    </r>
    <r>
      <rPr>
        <sz val="12"/>
        <color indexed="8"/>
        <rFont val="Arial"/>
        <family val="2"/>
      </rPr>
      <t xml:space="preserve">.
Se realizó publicación en la página WEB de convocatoria y teniendo cuenta los grupos de valor se hizo llamadas a cada uno de los integrantes realizando convocatoria pública a las Formas de participación comunitaria y en las salas de espera de las unidades se invitó a la asamblea de rendición de cuentas.
</t>
    </r>
    <r>
      <rPr>
        <b/>
        <sz val="12"/>
        <color indexed="8"/>
        <rFont val="Arial"/>
        <family val="2"/>
      </rPr>
      <t xml:space="preserve">DESARROLLO INSTITUCIONAL.
</t>
    </r>
    <r>
      <rPr>
        <sz val="12"/>
        <color indexed="8"/>
        <rFont val="Arial"/>
        <family val="2"/>
      </rPr>
      <t xml:space="preserve">
Se publica pieza comunitiva e informativa de la invitación a la Rendición de Cuentas 2020, y medios a utilizar.
</t>
    </r>
  </si>
  <si>
    <r>
      <t xml:space="preserve">
</t>
    </r>
    <r>
      <rPr>
        <b/>
        <sz val="12"/>
        <color indexed="8"/>
        <rFont val="Arial"/>
        <family val="2"/>
      </rPr>
      <t>PARTICIPACION COMUNITARIA.</t>
    </r>
    <r>
      <rPr>
        <sz val="12"/>
        <color indexed="8"/>
        <rFont val="Arial"/>
        <family val="2"/>
      </rPr>
      <t xml:space="preserve">
Frente a la consulta de información priorizada se desarrolló las siguientes actividades: 
Definición de metodología para los diálogos ciudadanos.
Desarrollo de 4 diálogos ciudadanos uno por cada localidad, con la participación de los representantes de la comunidad quienes dieron a conocer de acuerdo con la metodología  la necesidad de información que requerían de la entidad, la cual se consolidó en la matriz que fue presentada a la entidad como insumo para el proceso de Rendición de cuentas vigencia 2020. 
</t>
    </r>
    <r>
      <rPr>
        <b/>
        <sz val="12"/>
        <color indexed="8"/>
        <rFont val="Arial"/>
        <family val="2"/>
      </rPr>
      <t xml:space="preserve">
DESARROLLO INSTITUCIONAL: </t>
    </r>
    <r>
      <rPr>
        <sz val="12"/>
        <color indexed="8"/>
        <rFont val="Arial"/>
        <family val="2"/>
      </rPr>
      <t xml:space="preserve">
Aplicación del instrumento MURC - Matriz Consoliodada Temas Prioritarios</t>
    </r>
  </si>
  <si>
    <t>Se observa matriz de convocatoria para participar en los espacios de rendición de cuentas y adicionamente se verifica en pagina web, una pieza comunitiva que invita a la rendición de cuentas 2020.</t>
  </si>
  <si>
    <t>Se aplica instrumento propuesto por el MURC, "Autoevaluacion enfoque derechos humanos" que describe incorporar en el análisis el concepto de las cuatro “A” durante el autodiagnóstico del enfoque de derechos humanos y paz de la rendición de cuentas</t>
  </si>
  <si>
    <t>Se observa la aplicación del instrumento  "Autoevaluacion enfoque derechos humanos bajo el concepto del análisis de las cuatro “A”. Propuesto por el MURC.</t>
  </si>
  <si>
    <t>Se realiza estructura agenda de acuerdo al instrumento propuesto por el MURC.</t>
  </si>
  <si>
    <t>Matriz de agenda según MURC</t>
  </si>
  <si>
    <t>Se identifica agenda que de acuerdo al soporte, tiene como objetivo: "Otorgar una estructura coherente y reglas de juego que soporten el espacio de diálogo con los grupos de interés".</t>
  </si>
  <si>
    <t>Se realizó jornada de rendición de cuentas a través de en vivos por  YouTube y Facebook con una duración de 2 horas y 45 minutos, diligenciando los instrumentos propuestos pára esta actividad según el MURC.</t>
  </si>
  <si>
    <t xml:space="preserve">1. Presentación rendición de cuentas final
2. Acta de Rendicion de Cuentas 2020
3. Matriz de Analisis de Información de Indicadores.
4. Instrumento Chequeo evaluación de Jornada.
5. Matriz de Verificación para Rendicion de cuentas
</t>
  </si>
  <si>
    <t>Se efectuó la rendición de cuentas el 17 de marzo de 2021 mediante un en vivo en YouTube y Faecebook, y se evdiencia la aplicación de instrumentos que soportan el ejercicio realizado, estos instrumentos son propuestos por el MURC.</t>
  </si>
  <si>
    <t>Se elaboró y diligenció,  tablero de control de las actividades definidas por cada una de las etapas de la rendición de cuentas; Instrumento propuesto por el MURC.</t>
  </si>
  <si>
    <t>Se observa el diligenciamiento del tablero de control con un reporte de cumplimiento de las actividades del 100%</t>
  </si>
  <si>
    <t>Evaluación PAAC II línea de defensa 
Mapa de riesgos de corrupción con evaluación II línea de defensa</t>
  </si>
  <si>
    <t>Se efectua evaluación desde la segunda línea de defensa del PAAC y el mapa de riesgos de corrupción desde la segunda línea de defensa. Publicación en página web</t>
  </si>
  <si>
    <t>Se evalua el PAAC y enl mapa de riesgos de corrupción por parte de la segunda línea de defensa.</t>
  </si>
  <si>
    <t>El reporte del PAAC y del mapa de riesgos de corrupción se publica en la página web para conocimiento de los grupos de valor.</t>
  </si>
  <si>
    <t>N/A</t>
  </si>
  <si>
    <t>La Oficina Asesora de Comunicaciones elaboró el componente de comunicaciones de la estrategia de rendición de cuentas, tal como se observa en el informe emitido sobre el tema. Se registra en el PECO, adicioanalmente se evidencia la plicación del instrumento MURC - Componente Comunicaciones para la Estrategia de Rendición de Cuentas., que sonsolida la Estrategia.</t>
  </si>
  <si>
    <t>https://www.subredsur.gov.co/content/estrategia-conflicto-de-inter%C3%A9s-2021</t>
  </si>
  <si>
    <t>Se observa capacitación de informadores y auxiliares adminsitrativos de aspectos claves de la Prestación de Servicios.
Se sugiere fortalecer la capcitación respecto a prevención de riesgos de corrupción</t>
  </si>
  <si>
    <r>
      <rPr>
        <b/>
        <sz val="12"/>
        <color indexed="8"/>
        <rFont val="Arial"/>
        <family val="2"/>
      </rPr>
      <t>Participación Comunitaria y Servicio al Ciudadano</t>
    </r>
    <r>
      <rPr>
        <sz val="12"/>
        <color indexed="8"/>
        <rFont val="Arial"/>
        <family val="2"/>
      </rPr>
      <t xml:space="preserve">
1. Acta de reunión 28-01-21 que incluye revisión de los datos de operación.
2. Se evidencia Correos de envio de solicitud de actualizacion de tramites  a los lideres para actualizacion de los tramites 
3. se evidencia correos con respuesta de los lideres con la actualizacion de los tramites
</t>
    </r>
    <r>
      <rPr>
        <b/>
        <sz val="12"/>
        <color indexed="8"/>
        <rFont val="Arial"/>
        <family val="2"/>
      </rPr>
      <t xml:space="preserve">
Desarrollo Institucional</t>
    </r>
    <r>
      <rPr>
        <sz val="12"/>
        <color indexed="8"/>
        <rFont val="Arial"/>
        <family val="2"/>
      </rPr>
      <t xml:space="preserve">
4. Acta de reunión 29-04-2021 
5. Estrategia Publicada: https://www.subredsur.gov.co/transparencia/planeacion/planes - Plan Antitrámites/2021
</t>
    </r>
  </si>
  <si>
    <t>RESULTADO
COMPONENTE</t>
  </si>
  <si>
    <t>Se recolecta el universo de la Base de datos que contien el 50% de la información requerida por la SIC.</t>
  </si>
  <si>
    <t>OBSERVACIÓN</t>
  </si>
  <si>
    <t>Oficio de gerencai con designacion de equipio de 6 de enero de 2021 GG-012</t>
  </si>
  <si>
    <t>Se ajusta conforme al  MURC</t>
  </si>
  <si>
    <t>Ofcio de Desarrollo institucional 6 de enero 2021 DI-001-2021 Citacaciòn Capacitación
Pr4esentación en PP</t>
  </si>
  <si>
    <t>No se evidencia lista de asistencia del equipo  Lider  a la capacitación</t>
  </si>
  <si>
    <t>AUTOEVALUACIÓN ENFOQUE DE DERECHOS HUMANOS Y PAZ EN LA RENDICION DE CUENTAS  diligenciada</t>
  </si>
  <si>
    <t xml:space="preserve">
MATRIZ DE CARACTERIZACIÓN DE ACTORES Y GRUPOS DE INTERÉS</t>
  </si>
  <si>
    <t xml:space="preserve">ANALISIS DE ENTORNO - RENDICIÓN DE CUENTAS </t>
  </si>
  <si>
    <t>MATRIZ DE IDENTIFICACIÓN DE TEMAS PRIORIZADOS</t>
  </si>
  <si>
    <t>CONSULTA DE INFORMACION A LOS GRUPOS DE VALOR</t>
  </si>
  <si>
    <t xml:space="preserve">En la pagina WEB de la entidadad se encuentra publicado el informe de rendicion de cuentas. </t>
  </si>
  <si>
    <t>No se observa el enfoque de Derechos Humanosy Paz en el informe</t>
  </si>
  <si>
    <t>Se observa el uso de varios canales de comunicación invitando a la Audiencia Pública de Rendición de Cuentas</t>
  </si>
  <si>
    <t>Pese a la convocatoria se observan limitantes de tipo tecnologico para su asistencia. Por lo cual la Subred, habilitó en las salas de espera una pantalla para asistir al evento</t>
  </si>
  <si>
    <t xml:space="preserve">Se encuentra la Autoevaluación diligenciado </t>
  </si>
  <si>
    <t>Se encuentra la agenda de las jornadas de dialogo</t>
  </si>
  <si>
    <t>Se ejecutó conforme a la agenda</t>
  </si>
  <si>
    <t>Se evidencia tablero de control</t>
  </si>
  <si>
    <t>Se cumplió</t>
  </si>
  <si>
    <t xml:space="preserve">Formato de recoleccion de datos </t>
  </si>
  <si>
    <t>A 31 de marzo no se tiene el consolidado ni se encuentran publicadas las bases de datos en la SIC</t>
  </si>
  <si>
    <t>Listados de asistencia, presentaciones y boletín</t>
  </si>
  <si>
    <t>La OCI no observa la ficha del indicador, por lo que no es posible establecer el universo del personal a capacitar, impidiendo constatar si el numero de colaboradores capacitado corresponden a lo planeado, ademas se debe tener en cuenta la alta rotación que tiene la entidad</t>
  </si>
  <si>
    <t>Se evidencia una extemponaeidad en la fecha de publicación y la periodicidad de la actividad debe ser anual, ya que la plataforma estrategica es para el cuatrenio.</t>
  </si>
  <si>
    <t>Archivo excel de tabulacion de Pretest y postest</t>
  </si>
  <si>
    <t>Fecha de publicación de la Matriz publicada en la web. 12-04-2021</t>
  </si>
  <si>
    <t>La evidencia no permite ver el alcance del cumplimiento de las actividades planteadas en el PAAC</t>
  </si>
  <si>
    <t>La OCI observa la necesidad de adoptar una metodologia de socializacion diferente, que tenga impacto por parte de los responsables de la ejecucion de PAAC</t>
  </si>
  <si>
    <t>Publicación de la Matriz y el seguimiento del PAAC</t>
  </si>
  <si>
    <t>De acuerdoa la meta el producto es la estrategia conforme al MURC en la actividad No. 9.</t>
  </si>
  <si>
    <t>Se cuenta con el documento que soportan la actividad propuesta</t>
  </si>
  <si>
    <t>La estrategia de rendicion de cuentas esta inlcuida en el PECO</t>
  </si>
  <si>
    <t>Autodiagnostico diligenciado conforme a los lineamientos del DAFP</t>
  </si>
  <si>
    <t>Se evidencia que no hay claridad en los conceptos de grupos de interes y grupos de valor</t>
  </si>
  <si>
    <t>No se observa el enfoque de Derechos Humanosy Paz en el informe. Se va a revisar el informe PQR del primer trimestre 2020</t>
  </si>
  <si>
    <t>Informe del primer trimestre de 2021 de los requerimientos presentados por la ciudadanía (PQRS), incluyendo las denuncias de posibles actos de corrupción.</t>
  </si>
  <si>
    <t>El proceso de Participación Comunitaria y Servicio al Ciudadano, dio cumplimiento a la actividad y como soporte se encuentra publicado el informe corresapondiente al primer trimestre 2021</t>
  </si>
  <si>
    <t>Se evidencia soportes de charlas emitidas por los gestores del proceso, en las que se divulagación de los canales de comunicaión</t>
  </si>
  <si>
    <t>No hay pertinencia entre la actividad y la meta.</t>
  </si>
  <si>
    <t xml:space="preserve">Se evalua los soportes de capacitaciones  a servidores y colaboradores de lineas de frente, (Informadores y facturadores)  en  conocimientos,habilidades y actitudes en aspectos de servicio a la ciudadanía y prevención de riesgos de corrupción. </t>
  </si>
  <si>
    <t xml:space="preserve">El proceso implementa la estrategia de capacitaciones al talento humano de líneas de frente, sin emabargo cabe anotar que  la pobalción abarcada no corresponde al 100% del personal y el informe de PQRS primer trimestre 2021, muestra la persistencia de los reclamos por las demoras en la atención e inconformidad de los usuarios con los servicios; para el Call center Distrital,
reclamos debido a mal direccionamiento o incorrecto agendamiento y dificultades
en la comunicación. </t>
  </si>
  <si>
    <t>Se evalua soportes allegados, donde se evidencia las actividades desarrollladas por el proceso en aras de lograr que los colaboradores y servidores públicos se apropien de la importancia de divulgar al usuario sus deberes y derechos.</t>
  </si>
  <si>
    <t>Se cuenta con el  Informe del I Trimestre Satisfacción de 2021, 
.</t>
  </si>
  <si>
    <t xml:space="preserve"> Es de tener en cuenta que los ciudadanos continuan presentado reclamos frente a la calidad del servicio.  El informe de PQRS correspondiente al primer trimestre de 2021, muestra que para los servicios ambulatorios los reclamos están referidos a la falta de oportunidad para asignación de citas de especialista, demora en la atención o no Atención de citas programadas de consulta externa.  Servicio de hospitalización falta de información de estado de salud de pacientes y oportunidad en la programación de cirugía, demora o no atención de las mismas. Servicios complementarios por la oportunidad en la asignación de citas para tomas de imágenes diagnósticas y radiología.  Urgencias manifestaciones referidas con la prestación de servicios de ambulancias
a nivel distrital APH y Sistema de referencia y contra referencia.</t>
  </si>
  <si>
    <t>La estrategia publicada en la web de la entidad, link de transparencia, que contempla 4 componentes y 19 actividades.</t>
  </si>
  <si>
    <t>La evaluación de la estrategia se define  cada dos meses, con un total de 19 actividades, de las cuales 11 (once) deben tener cumplimiento con corte al primer cuatrimestre.
 Actividades incumplidas a corte del primer cuatrimestre: 
1. Construcción, aprobación y implementación de la Politica de Conflicto de Interes.
MEDICIÓN Y CUMPLIMIENTO: TRIMESTRAL Primer Trimestre de 2021 
2. pautas de medición de la efectividad realizada por el rol de los gestores de integridad, en cuanto al conocimiento, implementación y medición de la Politica de Integridad Publica, código de integridad  y la gestión de Conflicto de Interes.
3. Dar seguimiento cuatrimestral , mediante la matriz de riesgos de corrupción,  a los procesos  que identificaron posibles riesgos de corrupción, que podrian contribuir a posibles conflictos de intereses
4.Actualizar y socializar,  el manual de contratación de la entidad con orientaciones para que los servidores y  contratistas realicen su declaración de conflictos de intereses.</t>
  </si>
  <si>
    <t>Acorde a cronograma del Plan de Integridad se planea y cumple dos actividades a cumplir en el primer trimestres, de un total de 17; las restantes finalizan en los mese de junio. Noviembre y diciembre.
La OCI observa inclusión en el cronograma de actividades ejecutadas en la vigencia anterior y, la necesidad de fortalecer el Plan como una herramienta para que los colaboradores de la entidad apropien los valores de integridad institucionales en su quehacer diario.</t>
  </si>
  <si>
    <t>Matriz de evaluación de la estrategia de conflictos de interes</t>
  </si>
  <si>
    <t>Matriz excel - Cronograma Plan de Gestión de Integridad</t>
  </si>
  <si>
    <t xml:space="preserve">En cumplimiento de Ley 1712 2014 y el Anexo 1 y 2 de la Resolucion 1519 del 2020, la entidad debe actualizar la página WEB </t>
  </si>
  <si>
    <t>Lista de chequeo, ficha de indicador</t>
  </si>
  <si>
    <t xml:space="preserve">Se observa que se adelanto gestion pertinente a la actividad, es importante mencionar que la primera y la segunda linea distribuyeron la calificacion por trimestres, realizando la actividad en un semestre. El 25% proporcional al 50% del primer trimestre no obedece a un avance significativo frente a la actividad planteada </t>
  </si>
  <si>
    <t>Oficios a todas las areas solicitando clasificacion de sus expedientes</t>
  </si>
  <si>
    <t>SEGUIMIENTO III LINEA DE DEFENSA
PRIMER CUATRIMESTRE DE 2021</t>
  </si>
  <si>
    <t>NO APLICA SEGUIMIETNO PARA EL CUATRIMESTRE</t>
  </si>
  <si>
    <t xml:space="preserve">Conforme a mesa de trabajo con el DAPF, se revisó este componente el cual requierio ajustes de acuerdo a los lineamentos del ente, </t>
  </si>
  <si>
    <t>Se cumple. Sin embargo, el Foda es una herramienta interna y no debe ser publicado</t>
  </si>
  <si>
    <t>NO APLICA SEGUIMIENTO PARA EL CUATRIMESTRE</t>
  </si>
  <si>
    <t>El documento soporte es un preliminar de la actualización del apetito del riesgo, que no cuenta con la validación de la Alta Dirección</t>
  </si>
  <si>
    <t>La evidencia soporta solo el primer componente de los siete  y el proceso de desarrollo estrategico esta impedido para realizar la evaluacion como segunda linea, esta debe ir a una instancia de la alta gerencia. . La calificacion de la OCI Corresponde al valor proporcional del cuatrimestre</t>
  </si>
  <si>
    <t xml:space="preserve">En el componente de Gestión de Riesgos , no se debe realizar los dos roles: Autoevaluación   y II linea de defensa </t>
  </si>
  <si>
    <r>
      <t xml:space="preserve">Elaboró: </t>
    </r>
    <r>
      <rPr>
        <b/>
        <sz val="12"/>
        <color indexed="8"/>
        <rFont val="Arial"/>
        <family val="2"/>
      </rPr>
      <t>Oficina de Control Interno</t>
    </r>
  </si>
  <si>
    <t>SEGUIMIENTO PAAC  - PRIMER CUATRIMESTRE 2021</t>
  </si>
  <si>
    <t xml:space="preserve">
MATRIZ DE IDENTIFICACIÓN DE DEPENDENCIAS O INSTANCIAS DE LA ENTIDAD PARA RENDICIÓN DE CUENTAS
Informe Conslidado</t>
  </si>
  <si>
    <t>Actividad cumplida</t>
  </si>
  <si>
    <r>
      <t xml:space="preserve">La evidencia soporta solo el primer componente de los </t>
    </r>
    <r>
      <rPr>
        <sz val="12"/>
        <color indexed="10"/>
        <rFont val="Arial"/>
        <family val="2"/>
      </rPr>
      <t>siete  y el proc</t>
    </r>
    <r>
      <rPr>
        <sz val="12"/>
        <color indexed="8"/>
        <rFont val="Arial"/>
        <family val="2"/>
      </rPr>
      <t>eso de desarrollo estrategico esta impedido para realizar la evaluacion como segunda linea, esta debe ir a una instancia de la alta gerencia. . La calificacion de la OCI Corresponde al valor proporcional del cuatrimestre</t>
    </r>
  </si>
  <si>
    <t xml:space="preserve">Acta mesa de trabajo trámite Asignación de cita para la prestación de servicios en salud.
Acta mesa de trabajo trámite Historia Clínica.
Acta mesa de trabajo trámite Examen de Laboratorio Clínico.
Acta mesa de trabajo trámite Radiología e imágenes diagnósticas.
Acta Definición Estrategias de Racionalización Subred Sur 2021 </t>
  </si>
  <si>
    <t>Acta Definición Estrategias de Racionalización Subred Sur 2021
Registro Estrategias de Racionalización Subred Sur 2021 en Plataforma SUIT.
https://www.subredsur.gov.co/transparencia/planeacion/planes - Plan Antitrámites/2021</t>
  </si>
  <si>
    <t>El 24 de junio en la primera sesión del Comité Técnico de Racionalización de Trámites se presentaron y aprobaron los Planes de Trabajo para la Implementación de las Estrategias de Racionalización para los Trámites "Asignación de Cita para la Prestación de Servicios en Salud" e "Historia Clínica", los cuales se desarrollaran entre el 18 de mayo y el 31 de octubre de 2021. El proximo 26 y 28 de julio se tiene programada mesa de trabajo para hacer seguimiento a la ejecución de la estrategia de racionalización para el trámite "Asignación de Cita para la Prestación de Servicios en Salud", mientras que para el trámite "Historia Clínica" se realizará en el mes de agosto.</t>
  </si>
  <si>
    <t>Acta primera sesión del Comité Técnico de Racionalización de Trámites
Plan de Trabajo Implementación Estrategias de Racionalización Trámite "Asignación de Cita para la Prestación de Servicios en Salud".
Plan de Trabajo Implementación Estrategias de Racionalización Trámite "Historia Clínica".</t>
  </si>
  <si>
    <t>Se verifican actas de mesas de trabajo, validando la identificación, priorización y definición de los trámites a racionalizar en la vigencia 2021 por la Subred Sur.</t>
  </si>
  <si>
    <t xml:space="preserve">El 29 de abril de 2021 se realizó el registro en la Plataforma SUIT de las Estrategias de Racionalización 2021 para los trámites "Asignación de Cita para la Prestación de Servicios en Salud" e "Historia Clínica". De igual forma, el 30 de abril de 2021 se publicó las Estrategias de Racionalización 2021 en la página Web de la Subred Sur.
</t>
  </si>
  <si>
    <t>Se identifica registro en la Plataforma SUIT de la Estrategia de Racionalización 2021 para los trámites "Asignación de Cita para la Prestación de Servicios en Salud" e "Historia Clínica".</t>
  </si>
  <si>
    <t>Se verifica acta primera sesión del Comité Técnico de Racionalización de Trámites en la que se presentó y aprobó los Planes de Trabajo para la Implementación de las Estrategias de Racionalización para los Trámites "Asignación de Cita para la Prestación de Servicios en Salud" e "Historia Clínica". De igual manera se verifican los Planes de Trabajo aprobados.</t>
  </si>
  <si>
    <t xml:space="preserve">1. Formato con firmas    de charlas en sala de espera PSCC- ACC F1 - V2
2. Bases de datos de SIDMA abril- mayo - junio </t>
  </si>
  <si>
    <t xml:space="preserve">Durante el mes de abril de 2021 se realizaron mesas de trabajo con los procesos dueños de los trámites "Asignación de cita para la prestación de servicios en salud", "Historia Clínica", "Examen de Laboratorio Clínico" y "Radiología e imágenes diagnósticas". En el desarrollo de las mesas de trabajo se identificarón 5 acciones de racionalización para implementar en la vigencia 2021.
El 29 de abril de 2021 se realizó mesa de trabajo para presentar los antecedentes, identificación, criterios de priorización, definición y validación de las Estrategias de Racionalización de Trámites a implementar durante la vigencia 2021.
El 3 de junio de 2021 se presentó y validó las estrategias de racionalizacón 2021 en el Comité de Gestión y Desempeño de la Subred Sur. </t>
  </si>
  <si>
    <t xml:space="preserve">Durante el mes de abril de 2021 se realizaron mesas de trabajo con los procesos dueños de los trámites "Asignación de cita para la prestación de servicios en salud", "Historia Clínica", "Examen de Laboratorio Clínico" y "Radiología e imágenes diagnósticas". En el desarrollo de las mesas de trabajo se identificarón 5 acciones de racionalización para implementar en la vigencia 2021.
El 29 de abril de 2021 se realizó mesa de trabajo para presentar los antecedentes, identificación, criterios de priorización (Datos de Operación), definición y validación de las Estrategias de Racionalización de Trámites a implementar durante la vigencia 2021.
El 3 de junio de 2021 se presentó y validó las estrategias de racionalizacón 2021 en el Comité de Gestión y Desempeño de la Subred Sur. </t>
  </si>
  <si>
    <t>Durante este periodo se realizaron charlas sobre el portafolio de servicios en salas de espera de las unidades de atenciòn a 38.159 ciudadanos, por parte de los informadores, con un aforo controlado, con el fin de promover la prevencion del contagio por COVID 19.</t>
  </si>
  <si>
    <t xml:space="preserve">De acuerdo a lo programado en los Planes de Trabajo para la Implementación de las Estrategias de Racionalización para los Trámites "Asignación de Cita para la Prestación de Servicios en Salud" e "Historia Clínica", esta actividad se realizará en los meses de julio y agosto, respectivamente. </t>
  </si>
  <si>
    <t>Plan de Trabajo Implementación Estrategias de Racionalización Trámite "Asignación de Cita para la Prestación de Servicios en Salud".
Plan de Trabajo Implementación Estrategias de Racionalización Trámite "Historia Clínica".</t>
  </si>
  <si>
    <t>Se verifican actas de mesas de trabajo, validando la identificación, priorización y definición de los trámites a racionalizar en la vigencia 2021 por la Subred Sur.
Adicionalmente, se observa reporte mensual de los datos de operación.</t>
  </si>
  <si>
    <t>Se verifican los Planes de Trabajo aprobados para la Implementación de las Estrategias de Racionalización para los Trámites "Asignación de Cita para la Prestación de Servicios en Salud" e "Historia Clínica".</t>
  </si>
  <si>
    <t>La politica de Gestión de riesgo se encuentra pendiente de aprobación por el Comité</t>
  </si>
  <si>
    <t xml:space="preserve">Se observa socializaciones mediante capacitaciones en Mesas de Acreditación y ULC de Politica de Riesos y PAAC. Se observa socialización mediante comunicación a Colaboradores  "Boletín en Sintonía".
Se da continuidad a la socialización en las unidades priorizadas (ruralidad y urbano),  a los servicios tercerizados y en las diferentes ULC y para dar mayor cobertura se actualizó el curso en administración de riesgos para ser incluido en el Modulo de Aprendizaje Organizacional - MAO.  </t>
  </si>
  <si>
    <t xml:space="preserve">Se observa la estrategia de conflicto de interes evaluada.
El proceso de Talento humano manifiesta la necesidad de realizar ajuste a la estrategia de conflicto de intereses dado que una vez revisada la guia del DAFP y de la Veeduria Distrital se hace necesario:
- Actualizar la Politica de Integridad.
- Actualizar la Politica de Gestión Estrategica de Talento Humano para incluir la estrategia de Conflicto de Intereses.
- Estructurar el procedimiento de Conflicto de Intereses.
-  Adoptar los formatos para la Declaración de Conflicto de Intereses.
- Realizar seguimiento a traves de mesas de trabajo.      </t>
  </si>
  <si>
    <t>SEGUIMIENTO PAAC  - SEGUNDO CUATRIMESTRE 2021</t>
  </si>
  <si>
    <t>SEGUIMIENTO I LINEA DE DEFENSA
SEGUNDO CUATRIMESTRE DE 2021</t>
  </si>
  <si>
    <t>SEGUIMIENTO II LINEA DE DEFENSA
SEGUNDO CUATRIMESTRE DE 2021</t>
  </si>
  <si>
    <t>AVANCE SEGUNDO CUATRIMESTRE DE 2021</t>
  </si>
  <si>
    <t xml:space="preserve"> Informe de Satisfacción II Trimestre de 2021 .</t>
  </si>
  <si>
    <t xml:space="preserve">1. Formato con firmas    de charlas en sala de espera PSCC- ACC F1 - V2
2. Informes SIDMA I y II Trimestre de 2021
3. Cronograma de charlas informativas ubicado en Intranet </t>
  </si>
  <si>
    <t>El 24 de junio en la primera sesión del Comité Técnico de Racionalización de Trámites se presentaron y aprobaron los Planes de Trabajo para la Implementación de las Estrategias de Racionalización para los Trámites "Asignación de Cita para la Prestación de Servicios en Salud" e "Historia Clínica", los cuales se desarrollaran entre el 18 de mayo y el 31 de octubre de 2021.
El 28 y 30 de julio se realizó mesa de trabajo para hacer seguimiento a la ejecución de la estrategia de racionalización para el trámite "Asignación de Cita para la Prestación de Servicios en Salud", mientras que para el trámite "Historia Clínica" se realizará en el mes de agosto.</t>
  </si>
  <si>
    <t>Acta primera sesión del Comité Técnico de Racionalización de Trámites
Plan de Trabajo Implementación Estrategias de Racionalización Trámite "Asignación de Cita para la Prestación de Servicios en Salud".
Plan de Trabajo Implementación Estrategias de Racionalización Trámite "Historia Clínica".
Acta Mesas de Trabajo.</t>
  </si>
  <si>
    <r>
      <t>Con el objetivo de realizar seguimiento a la información publicada en el Link de transparencia en concordancia con la Ley 1712 de 2014 y la Resolución 1519 de 2020, con periodicidad mensual se realiza el seguimiento al cumplimiento del link de transparencia de los 194</t>
    </r>
    <r>
      <rPr>
        <sz val="12"/>
        <color indexed="10"/>
        <rFont val="Arial"/>
        <family val="2"/>
      </rPr>
      <t xml:space="preserve"> </t>
    </r>
    <r>
      <rPr>
        <sz val="12"/>
        <color indexed="8"/>
        <rFont val="Arial"/>
        <family val="2"/>
      </rPr>
      <t>items desde el Subproceso de Gestión de la Información en calidad de primera línea de seguimiento. Teniendo en cuenta las observaciones realizadas por parte de la Oficina de Control Interno adicional al seguimiento con los pantallazos como evidencia, el diligenciamiento de la lista de chequeo de los items mencionados, durante los meses de Mayo y Junio se remitió por la Herramienta Orfeo cada uno de los oficios con el seguimiento realizado a los Procesos Responsables con el fin de que se realice la actualización de la información, lo cual repercutió que en el mes de Junio de 2021 mejorando  el indicador quedando en un 95% como se evidencia en la ficha que se remite adjunta.
Por otra parte teniendo en cuenta las observaciones, al realizar reunión para verificar los contenidos de la resolución 1519 para implementación se evidenció que se realizarían cambios en la estructura de la página de la Subred lo cual es de pertinencia de la SDS para realizar cambios, por lo cual se remitió oficio pidiendo direccionamiento teniendo en cuenta que los cambios afectarían la estructura de las páginas de todas las Subredes.</t>
    </r>
  </si>
  <si>
    <r>
      <rPr>
        <b/>
        <sz val="12"/>
        <color indexed="8"/>
        <rFont val="Arial"/>
        <family val="2"/>
      </rPr>
      <t>1.</t>
    </r>
    <r>
      <rPr>
        <sz val="12"/>
        <color indexed="8"/>
        <rFont val="Arial"/>
        <family val="2"/>
      </rPr>
      <t xml:space="preserve"> Listas de chequeo revisión item Link de Transparencia  del segundo trimestre 
</t>
    </r>
    <r>
      <rPr>
        <b/>
        <sz val="12"/>
        <color indexed="8"/>
        <rFont val="Arial"/>
        <family val="2"/>
      </rPr>
      <t xml:space="preserve">2. </t>
    </r>
    <r>
      <rPr>
        <sz val="12"/>
        <color indexed="8"/>
        <rFont val="Arial"/>
        <family val="2"/>
      </rPr>
      <t xml:space="preserve">Oficio Dirigido a la Secretarìa Distrital de Salud para direccionamiento como ente rector porque la implementación de la resolución 1519 de 2020 requiere cambios en la estructura en la Página de la Subred Sur ESE lo que implica cambios a realizarse en todas las 4 Subredes
</t>
    </r>
    <r>
      <rPr>
        <b/>
        <sz val="12"/>
        <color indexed="8"/>
        <rFont val="Arial"/>
        <family val="2"/>
      </rPr>
      <t>3.</t>
    </r>
    <r>
      <rPr>
        <sz val="12"/>
        <color indexed="8"/>
        <rFont val="Arial"/>
        <family val="2"/>
      </rPr>
      <t xml:space="preserve"> Oficios dirigidos a cada uno de los procesos con el seguimiento realizado con pantallazos a cada uno de los ítems
</t>
    </r>
    <r>
      <rPr>
        <b/>
        <sz val="12"/>
        <color indexed="8"/>
        <rFont val="Arial"/>
        <family val="2"/>
      </rPr>
      <t>4.</t>
    </r>
    <r>
      <rPr>
        <sz val="12"/>
        <color indexed="8"/>
        <rFont val="Arial"/>
        <family val="2"/>
      </rPr>
      <t xml:space="preserve"> Soporte de seguimiento con los pantallazos</t>
    </r>
  </si>
  <si>
    <r>
      <t>Se evidencia seguimiento al cumplimiento de la normatividad , Ley 1712 de 2014, Decreto 115 de 2015 y Resolución MinTIC 3564 de 2015 en la Subred Sur, para lo cual se cuenta con el formato: Lista de verificación  y seguimiento al link de transparencia GI-IAI-FT 03 V3 .
Para el mes de Abril  29 de 2021 - se evidencia soporte en el cual   no  hay  cumplimiento a los componentes de: convocatorias, contratación de Talento Humano de OP (objeto, valor del contrato, Fechas de iniciación y terminación de contrato), Planes de mejoramiento, contratación (publicación de la información contractual y ejecución de contratos), .Porcentaje de cumplimiento para el mes 93%.
Registro correspondiente  al 18/05/2021 - Se evidencia que no se da cumplimiento a la publicación de los items: convocatorias, Talento Humano Contratació OPS((objeto, valor del contrato, Fechas de iniciación y terminación de contrato)Normatividad, Planes de mejoramiento, contratación (publicación de la información contractual y ejecución de contratos). En el PDF del mes de mayo se evidencia que no se da cumplimiento a la información para población vulnerable, contratación OPS, contratación (publicación de la información contractual y ejecución de contratos. Cumplimiento para el mes de mayo 92%.
Registro de chequeo  correspondiente al 30 de Junio del 2021, se evidencia PDF con los pantallazos de publicaciones actualizadas en donde no cumplen los componentes de</t>
    </r>
    <r>
      <rPr>
        <sz val="12"/>
        <color indexed="10"/>
        <rFont val="Arial"/>
        <family val="2"/>
      </rPr>
      <t xml:space="preserve"> </t>
    </r>
    <r>
      <rPr>
        <sz val="12"/>
        <color indexed="8"/>
        <rFont val="Arial"/>
        <family val="2"/>
      </rPr>
      <t xml:space="preserve">Planes de mejoramiento, </t>
    </r>
    <r>
      <rPr>
        <sz val="12"/>
        <color indexed="10"/>
        <rFont val="Arial"/>
        <family val="2"/>
      </rPr>
      <t xml:space="preserve"> </t>
    </r>
    <r>
      <rPr>
        <sz val="12"/>
        <color indexed="8"/>
        <rFont val="Arial"/>
        <family val="2"/>
      </rPr>
      <t>evidenciandose una mejora importante a la actualización y publicación de temas.
El proceso de contratación manifiesta que la publicación de contratación contractual  se realiza a través del Secop en la Plataforma de Consulta Pública - Datos abiertos, en donde cualquier ciudadano puede acceder a la Información de contratación de la Subred Sur. Porcentaje de cumplimiento 95%.
Se esta en proceso de Implementación la Resolución 1519 de 2020  expedidad por el MINITIC . La cual  tiene por objeto expedir los lineamientos que deben atender los sujetos obligados para cumplir con la publicación y divulgación de la información señalada en la Ley 1712 del 2014, estableciendo los criterios para la estandarización de contenidos e información, accesibilidad web, seguridad digital, datos abiertos y formulario electrónico para Peticiones, Quejas,Reclamos, Sugerencias y Denuncias (PQRSD) la cual tiene plazo de implementación a partir del 1 de Enero del 2022. 
Se evidencian comunicaciones del 1/06/2021, enviadas a la SDS área de comunicaciones solicitando lineamientos para implementación de la Resolución 1519 de 2020 de lo cual no se ha recibido respuesta. 
Se evidencian soportes de oficios solicitanto la actualización y publicación de información en el link de transparencia a los procesos de:calidad, comunicaciones, contratación, oficina de Desarrollo Institucional, participación, subgerencia asistencial, subgerencia Corporativa.  
Se cuenta con fichar técnicadel indicador de cumplimiento del link de transparencia.GI-IAI-FT 01 V1.</t>
    </r>
    <r>
      <rPr>
        <sz val="12"/>
        <color indexed="10"/>
        <rFont val="Arial"/>
        <family val="2"/>
      </rPr>
      <t xml:space="preserve"> 
</t>
    </r>
    <r>
      <rPr>
        <sz val="12"/>
        <color indexed="8"/>
        <rFont val="Arial"/>
        <family val="2"/>
      </rPr>
      <t xml:space="preserve">Total cumplimiento para el trimestre 93%. </t>
    </r>
  </si>
  <si>
    <t xml:space="preserve">Documento Diagnóstico de verificación y uso de los tramites y servicios, datos de operación, identificando la necesidad o no de actualización. </t>
  </si>
  <si>
    <t>Número de diagnósticos  previos sobre la necesidadd de actualización  de Tramites y Servicios en el SUIT / 4 Reportes de gestión.</t>
  </si>
  <si>
    <r>
      <t xml:space="preserve">
</t>
    </r>
    <r>
      <rPr>
        <b/>
        <sz val="12"/>
        <color indexed="8"/>
        <rFont val="Arial"/>
        <family val="2"/>
      </rPr>
      <t>PARTICIPACION COMUNITARIA.</t>
    </r>
    <r>
      <rPr>
        <sz val="12"/>
        <color indexed="8"/>
        <rFont val="Arial"/>
        <family val="2"/>
      </rPr>
      <t xml:space="preserve">
Frente a la consulta de información priorizada se desarrollaron  las siguientes actividades: 
Definición de metodología para los diálogos ciudadanos.
Desarrollo de 4 diálogos ciudadanos uno por cada localidad, con la participación de los representantes de la comunidad quienes dieron a conocer de acuerdo con la metodología  la necesidad de información que requerían de la entidad, la cual se consolidó en la matriz que fue presentada a la entidad como insumo para el proceso de Rendición de cuentas vigencia 2020. 
</t>
    </r>
    <r>
      <rPr>
        <b/>
        <sz val="12"/>
        <color indexed="8"/>
        <rFont val="Arial"/>
        <family val="2"/>
      </rPr>
      <t xml:space="preserve">
DESARROLLO INSTITUCIONAL: </t>
    </r>
    <r>
      <rPr>
        <sz val="12"/>
        <color indexed="8"/>
        <rFont val="Arial"/>
        <family val="2"/>
      </rPr>
      <t xml:space="preserve">
Aplicación del instrumento MURC - Matriz Consoliodada Temas Prioritarios</t>
    </r>
  </si>
  <si>
    <t>Se remite oficio el 06 de enero de 2021  para la asignación de las áreas resresponsables de liderar la rendición de cuentas y particularmente el equipo técnico de gestión  y de apoyo.</t>
  </si>
  <si>
    <t>Se delega Equipo Técnico de Rendición de Cuentas  y se asigna al  proceso de direccionamiento estrategico como area lider del ejercicio de Rendición de Cuentas 2020.</t>
  </si>
  <si>
    <t xml:space="preserve">
Esta actividad fue realizada el dia 18 de enero de 2020, mediante la modalidad virtual por medio de la herramienta ZOOM y fue realizada al equipo Lider, definido por la Gerencia mediante oficio No. GG012 de fecha 6 de enero de 2021. </t>
  </si>
  <si>
    <t>1.Comunicado via correo electronico de fecha 15 de enero de 2021, de citación a capacitaciòn de Rendiciòn de Cuenta.
2. Soporte de acceso via ZOOM, link de acceso para reunión.
3. Comunicado via correo remitiendo presentación de capacitación Rendición de Cuentas.
4. Presentacion realizada en capacitación Rendicion de CuentasOficio de Citación Equipo Lider de Rendicion de Cuentas y Presentación.</t>
  </si>
  <si>
    <t xml:space="preserve">Capacitación efectuada al equipo líder de rendición de cuentas de acuerdo a citación y presentación efectuada Se evidencia comunicación de citación a capacitación, soporte de acceso via ZOOM, presentación en PP. .
Se sugiere realizar ajuste a la periodicidad, dado que la capacitación se realiza anual </t>
  </si>
  <si>
    <t xml:space="preserve">1: Aplicación de la Herramienta brindada por el MURC de Autodiagnóstico efectuado con resultado del 89,6%
2. Aplicación y diligenciamiento de la Matriz Autoevaluación enfoque de derechos Humanos y paz en la rendición de cuentas 
Se construye y se diligencia mediante la herramienta brindada por el DAFP, de autodiagnosticos para las Politicas Institucionales, la correspondiente a la Politica de Rendición de Cuentas, con un resultado de aplicación del 89,6% </t>
  </si>
  <si>
    <r>
      <t xml:space="preserve">Mediante oficio direccionado por Gerencia, se identifica las dependecias y enlaces para Rendición de Cuentas para la vigencia 2020.
</t>
    </r>
    <r>
      <rPr>
        <sz val="12"/>
        <rFont val="Arial"/>
        <family val="2"/>
      </rPr>
      <t xml:space="preserve">
Se aplicó matriz de identificación de dependencias o instancias de la entidad para rendición de cuentas 2020-2021- Instrumento direccionado por el MURC</t>
    </r>
    <r>
      <rPr>
        <sz val="12"/>
        <color indexed="62"/>
        <rFont val="Arial"/>
        <family val="2"/>
      </rPr>
      <t xml:space="preserve">.
</t>
    </r>
  </si>
  <si>
    <r>
      <t xml:space="preserve">
Instrumento de</t>
    </r>
    <r>
      <rPr>
        <sz val="12"/>
        <rFont val="Arial"/>
        <family val="2"/>
      </rPr>
      <t xml:space="preserve"> Identificación de Dependencias
Oficio No. GG-012 Firmado por el Dr. Luis Fernando Pineda Avila - Gerente Delegando el Equipo Tecnico de Rendición de Cuentas y donde se asigna al  proceso de direccionamiento estrategico como area lider del ejercicio de Rendición de Cuentas 2020.
Instrumento de Identificación de Dependencias
</t>
    </r>
    <r>
      <rPr>
        <sz val="12"/>
        <color indexed="8"/>
        <rFont val="Arial"/>
        <family val="2"/>
      </rPr>
      <t xml:space="preserve">
</t>
    </r>
  </si>
  <si>
    <t xml:space="preserve">
1. Se realizan los 5 pasos según la metodologia del MURC ( Identificación de actores, priorización de variables. Análisis de actuación, Mapa de conocimiento y el FODA)</t>
  </si>
  <si>
    <t xml:space="preserve">
1. Matriz de Actualizacion caracterización de GV
2. Consolidado General de Grupos de Valor.
3. Formatos por Proceso Grupos de Valor 2021.
4. Oficio de caracterizacion de Grupos de Valor</t>
  </si>
  <si>
    <t xml:space="preserve">La entidad indentificó los actores y grupos de interés aplicando los instrumentos de la metodología  de MURC, establecida para tal fin, 
Se evidencia Matriz de actualización caracterización grupos de valor, onsolidado de grupos de valor, formato por proceso gesupos de valor 2021 y oficio de caracterización de grupos de valor </t>
  </si>
  <si>
    <t xml:space="preserve">
1. Se realiza medición del entorno, teiendo en cuentas la Construcción de la herramientas FODA Institucional, adicional se realiza el diligenciamiento de dos Instrumentos de análisis de entorno, instrumentos propuestos por el MURD.
</t>
  </si>
  <si>
    <t xml:space="preserve">1, Matriz de Consolidación temas priorizados por localidad. </t>
  </si>
  <si>
    <t>1. Realizados los diferentes dialogos ciudadanos, se realizan la recolección de necesidades y priorización de temas para el ejercicio de rendicion de cuentas, estas son consolidadas en matrices por localidades.</t>
  </si>
  <si>
    <t>1. Matriz por Localidad de identificación de temas generales y lectura de necesidades</t>
  </si>
  <si>
    <t xml:space="preserve">Se evidencia Matriz de consolidación de temas priorizados por localidad, Matriz por localidad de identificación de temas generados y lectura de necesidades, se da cumplimiento a la identifiación de necesidades y de temas prioritarios </t>
  </si>
  <si>
    <t xml:space="preserve">
1. Autoevaluacion enfoque derechos humanos.
2. Formato de verificación Implementación.
3. Priorización de Rendición de Cuentas.</t>
  </si>
  <si>
    <t xml:space="preserve">* Piezas comunicativas Rendición de Cuentas.
* Presentación Rendición de Cuentas.
*Guión con el paso a paso.
*Indicadores redes sociales.
*seguimiento PECO 2021.
*Instrumento MURC - Componente Comunicaciones para la Estratégia de Rendición de Cuentas. 
</t>
  </si>
  <si>
    <t>La Oficina Asesora de Comunicaciones elaboró el componente de comunicaciones de la estrategia de rendición de cuentas, tal como se observa en el informe emitido sobre el tema. Se registra en el PECO, adicioanalmente se evidencia la aplicación del instrumento MURC - Componente Comunicaciones para la Estrategia de Rendición de Cuentas., que consolida  la Estrategia.</t>
  </si>
  <si>
    <t xml:space="preserve">
En la identificación de buenas prácticas sobre acciones de comunicación visual en espacios públicos se trabajó:
- En la elaboración de piezas comunicativas de manera que estuvieran alineadas con todo lo referente a lenguaje claro (frases cortas, de lenguaje cercano, pensando en imágenes, entre otros), con el fin de facilitar a todos los grupos de valor la comprensión de todo lo proyectado.
- Para el buen desarrollo de la transmisión en vivo se hizo uso de dos programas de streaming, esto permitió manejar diferentes salidas de audio y vídeo por lo que daba dinamismo y contribuía a presentar a los espectadores un ejercicio comunicativo con calidad.
- Durante toda la Rendición de Cuentas se contó con dos intérpretes de lenguaje de señas, quienes contribuyeron a realizar un ejercicio de rendición de cuentas participativo e incluyente.</t>
  </si>
  <si>
    <t xml:space="preserve">* Piezas comunicativas Rendición de Cuentas.
* Presentación Rendición de Cuentas.
*Guión con el paso a paso.
*Indicadores redes sociales.
*seguimiento PECO 2021
</t>
  </si>
  <si>
    <t>Se observa la implementación de las buenas prácticas  descritas por la primera línea de defensa.</t>
  </si>
  <si>
    <t xml:space="preserve">En  los espacios de Dialogos realizados previamente al ejercicio de Rendición de Cuentas, se socializa la estrategia de Rendición de cuentas, que incluia información de medio a utilizar, Hora, la fecha, los espacios de interacción, y de esta manera se realiza participativamente y activamente la estratégia de Rendición de Cuentas.
</t>
  </si>
  <si>
    <t xml:space="preserve">Actas de espacios de dialogo ciudadano
Matriz de identificación de temas priorizados 
Matriz de necesidades de Información 
Metodología de encuentro de dialogos  </t>
  </si>
  <si>
    <t xml:space="preserve">Para la socialización de la Estrategia de Rendición de Cuentas, se elaboró en link de pagina web, que contenia el informe de previo de Rendición de Cuentas, para consulta previa del Ciudadano e Información de Hora, fecha y medio 
</t>
  </si>
  <si>
    <t xml:space="preserve">1. Documento metodologia de dialogo ciudadano
2. Actas de dialogo ciudadano
3.Matriz de necesidad de informacion .
4. Matriz Consoliodada Temas Prioritarios
</t>
  </si>
  <si>
    <t xml:space="preserve">Documento Informe enfoque derechos Humanos y Paz </t>
  </si>
  <si>
    <t xml:space="preserve">Se evidencia documento de Evaluación Interna de enfoque de Derechos Humanos y Paz con fecha de junio 21 de 2021, el cual describe  
la aplicación del enfoque de derechos humanos a la rendición de cuentas incorporando en el análisis el concepto de las cuatro “A” y las preguntas orientadoras de los determinantes, la cuales se definen: 
Asequibles: Disponibles, en cantidad o número suficiente.
Accesibles: Al alcance de todos, económica y físicamente hablando, sin discriminación.
Aceptables: Pertinentes, adecuados y de buena calidad.
Adaptables: Se acomodan o ajustan a las necesidades sociales o culturales.
Definidas las 4 “A”, se realiza un análisis los resultados identificados en la rendición de cuentas desde estas cuatro dimensiones, basado en las preguntas descritas para cada “A”.  Como resultado del análisis se evidencia que se hace necesario implementar acciones de mejora las cuales son propuestas en el documento evidenciado 
Con lo anterior se da cumplimiento a la actividad 
 </t>
  </si>
  <si>
    <t xml:space="preserve">Se realiza informe con enfoque de derechos y paz de cuyo análisis se generan acciones de mejora </t>
  </si>
  <si>
    <t>Se observa matriz de convocatoria para participar en los espacios de rendición de cuentas y adicionamente se verifica en pagina web, una pieza comunicativa  que invita a la rendición de cuentas 2020.</t>
  </si>
  <si>
    <t xml:space="preserve">Documento de Autoevaluación  con enfoque de derechos humanos y paz </t>
  </si>
  <si>
    <t>No aplica para la medicion del segundo cuatrimestre</t>
  </si>
  <si>
    <t>Informe de resultados rendición de cuentas publicado en pagina web</t>
  </si>
  <si>
    <t>Se elabora informe de resultado  del ejercicio de Rendición de Cuentas, y este es publicado en pagina web para acceso publico de los grupos de valor.</t>
  </si>
  <si>
    <t xml:space="preserve">Se evidencia publicación de informe de Rendición de cuentas vigencia 2020 en la Página Web de la Subred </t>
  </si>
  <si>
    <t>Informe de resultado de la aplicaciòn de las 4 "A" que miden la aplicaciòn de enfoque de Derechos y Paz.</t>
  </si>
  <si>
    <t xml:space="preserve">Informe Final de resultado de Rendiciòn de cuentas con medicion de evaluaciòn efectiva de Rendicion de cuentas </t>
  </si>
  <si>
    <t xml:space="preserve">1. Informe Final de Rendiciòn de Cuentas,. </t>
  </si>
  <si>
    <t xml:space="preserve">Se evidencia Documento de Evaluación Interna de enfoque de Derechos Humanos y Paz con fecha de junio 21 de 2021, el cual describe  
la aplicación del enfoque de derechos humanos a la rendición de cuentas incorporando en el análisis y derivado de este análisis se registran acciones de mejora </t>
  </si>
  <si>
    <t xml:space="preserve">Se evidencia Informe de rendición de cuentas en el cual se incluye la evaluación de resultados de la percepción y evaluación participativa de la Estrategia de rendición de cuentas. </t>
  </si>
  <si>
    <t>Formatos integrados de los tramites "Concepto sanitario" y "Radiología e imagenes diagnósticas".
Plan de Acción del Comité de Racionalización de Trámites.</t>
  </si>
  <si>
    <r>
      <t>El 29 de abril de 2021 se realizó el registro en la Plataforma SUIT de las Estrategias de Racionalización 2021 para los trámites "Asignación de Cita para la Prestación de Servicios en Salud" e "Historia Clínica". De igual forma, el 30 de abril de 2021</t>
    </r>
    <r>
      <rPr>
        <sz val="12"/>
        <color indexed="8"/>
        <rFont val="Arial"/>
        <family val="2"/>
      </rPr>
      <t xml:space="preserve"> se actualizó el componente 2 del Plan Anticorrupción y</t>
    </r>
    <r>
      <rPr>
        <sz val="12"/>
        <rFont val="Arial"/>
        <family val="2"/>
      </rPr>
      <t xml:space="preserve"> Atención al Ciudadano y se publicó las Estrategias de Racionalización 2021 en la página Web de la Subred Sur.
</t>
    </r>
  </si>
  <si>
    <t>En el mes de febrero de 2021 se actualizaron los formatos integrados de los tramites "Concepto sanitario" y "Radiología e imagenes diagnósticas".
Durante el segundo semestre se realizaran mesas de trabajo para identificar necesidades de actualización de los demás trámites y  las actualizaciones a los formatos integrados, de acuerdo al plan de acción del comité de racionalización de tramites, serán realizados entre los meses de julio y agosto de 2021.
Algunas actualizaciones dependen de la asesoría y autorización del DAFP, ya que algunos ítems del formato son estandarizados para las cuatro subredes de Salud del Distrito. .</t>
  </si>
  <si>
    <t>Acta Definición Estrategias de Racionalización Subred Sur 2021
Registro Estrategias de Racionalización Subred Sur 2021 en Plataforma SUIT.
https://www.subredsur.gov.co/transparencia/trámites/estrategia_racionalizacion_consolidado</t>
  </si>
  <si>
    <t xml:space="preserve">
1. PUBLICACION ACTIVOS DE INFORMACION
2. GI-TICS-PR-01 V2 PROCEDIMIENTO PUBLICACION INFORMACION PAGINA WEB E INTRANET- ESQUEMA
3. GI-GDO-FT-18 V1 INDICE DE INFORMACION CLASIFICADA Y RESERVADA SUBRED SUR
4.GI-GDO-FT-17 V1 ESQUEMA DE PUBLICACION DE INFORMACION
5.RESOLUCION 089 DE 2020 iNTERNA- POR LA CUAL SE APRUEBAN LAS TABLAS DE RETENCION DOCUMENTAL </t>
  </si>
  <si>
    <t xml:space="preserve">1. MANUAL DE USUARIO 6_4 RNBD_29112019_V_FINAL - SIC 
2.FORMATO_RECOLECCION_BASES_DATOS_PERSONALES_CAL .xls
3.FORMATO_RECOLECCION_BASES_DATOS_PERSONALES_VH
4.FORMATO_RECOLECCION_BASES_DATOS_PERSONALES_GD
5.FORMATO_RECOLECCION_BASES_DATOS_PERSONALES_COMP
6.FORMATO_RECOLECCION_BASES_DATOS_PERSONALES_CO
7.FORMATO_RECOLECCION_BASES_DATOS_PERSONALES_CDISP
8.E2-8 SOLICITUD DE INFORMACIÓN - BASES DE DATOS PERSONALES
9.FORMATO_RECOLECCION_BASES_DATOS_PERSONALES_SISTEMAS
10.ACTUALIZACION REGISTRO EN SIC
</t>
  </si>
  <si>
    <t>CONSOLIDADO  DE INFORMACIÓN RECOLECTADA A TRAVÉS DEL _FORMATO_RECOLECCION_BASES_DATOS_PERSONALES</t>
  </si>
  <si>
    <t xml:space="preserve">Se evidencia Consolidado con la información de bases de datos (183)  enviadas por los procesos: </t>
  </si>
  <si>
    <t>Realizando la medicion a las  bases datos esta alineado  con el  plan anticorrupcion en lo correspondiente al componente  de transparencia y acceso a la información. adicionalmente la subred Sur cuenta con la politica de Seguridad de la Informacion, el comite de Seguridad de la Informacion, donde a la fecha no se ha presentado ningun incidente  frente a incumplimiento del  tratamiento de datos personales de nuestros  usuarios, a pesar de haber sufrido un ataque cibernetico no se ha evidenciado perdida o divulgacion de informacion  institucional. dando cumplimiento al Habeas Data que protege a las personas contra el uso abusivo de información personal.A</t>
  </si>
  <si>
    <t xml:space="preserve">1.Politica de seguridad de la información
2.Acta de reunin de comite
3.Mapa de riesgos
</t>
  </si>
  <si>
    <t>N/A 
No se realiza seguimiento ya que esta actividadesta programada para  iniciar en el mes de julio del 2021</t>
  </si>
  <si>
    <t xml:space="preserve">Durante el  segundo trimestre se realizo informe de PQRS, calidad y accesibilidad de la oferta institucional,así mismo se elaboro informe semestral consolidado. </t>
  </si>
  <si>
    <t xml:space="preserve">1.  Actas reuniones abril, mayo y junio de 2021.
2. Consolidado de Pre test y Pos test aplicado
3. Análisis de resultados de  apropiación de conocimiento  
</t>
  </si>
  <si>
    <t xml:space="preserve">
Desde la oficina de participaciòn y atención al ciudadano  se llevo a cabo la socializaciòn de la campaña informativa de derechos y deberes, de la siguiente manera: 
1. Divulgacion en salas de espera de derechos y deberes a 10.680 usuarios. 
2. Realizaciòn de video institucional  con la participaciòn de interpretes de señas.  
3.Socializaciòn de derechos y deberes a los colaboradores en las ULC en el mes de abril.
4.Desde la oficina de comunicaciones se realizaron piezas comunicativas para colorear, de derechos y deberes  dirigidas a niños y niñas. 
5. Se realiza  pieza comunicativa para banner en pagina web y whastapp. 
6. Al mismo tiempo se realiza documento de estrategia de derechos y deberes. 
 </t>
  </si>
  <si>
    <t xml:space="preserve">.Durante el  segundo trimestre se realizo la medición de la percepción de los ciudadanos respecto a la satisfacción global del servicio, calidad y accesibilidad de la oferta institucional,así mismo se elaboro informe trimestral consolidado. 
</t>
  </si>
  <si>
    <t xml:space="preserve">Se observa evaluaciones a los colaboradores sobre conocimientos del PAAC, en donde se evidencia un conocimiento superior al 85%
Se evidencian Pre test y Pos test ajustados en los cuales se incluye dos preguntas relacionadas con el PAAC
Se evidencia Presentación Base con ajuste de acuerdo a Observación de Control Interno. </t>
  </si>
  <si>
    <t>Se efectua evaluación desde la segunda línea de defensa del PAAC correspondiente al segundo Tirmestre del 2021, está en desarrollo la evaluación del mapa de riesgos institucionales y de corrupción.</t>
  </si>
  <si>
    <t xml:space="preserve">Se evalua el PAAC  correspodiente al Segundo trimestre del 2021.
Se realiza reunión con los reponsables de gestionar las actividades planteadas en el PAAC, para retroalimentación de cumplimiento de las mismas según solidez de soportes presentados.
Se encuentra en desarrollo el seguimiento al mapa de riesgos institucional y de corrupción </t>
  </si>
  <si>
    <t>GESTIÓN DE RIESGOS DE CORRUPCION</t>
  </si>
  <si>
    <t xml:space="preserve">1 Informe de diagnóstico del estado actual de tramites y servicios, que visibilice la necesidad o no de actualización. </t>
  </si>
  <si>
    <t xml:space="preserve">Se identifica registro en la Plataforma SUIT de la Estrategia de Racionalización 2021 para los trámites "Asignación de Cita para la Prestación de Servicios en Salud" e "Historia Clínica", así como la publicación en la página web de la Subred Sur.
Se sugiere ajustar el indicador se encuentra invertido </t>
  </si>
  <si>
    <t xml:space="preserve">Se verifica acta primera sesión del Comité Técnico de Racionalización de Trámites en la que se presentó y aprobó los Planes de Trabajo para la Implementación de las Estrategias de Racionalización para los Trámites "Asignación de Cita para la Prestación de Servicios en Salud" e "Historia Clínica". De igual manera se verifican los Planes de Trabajo aprobados.
Se sugiere ajuste de indicador </t>
  </si>
  <si>
    <t>1. matriz de convocatoria  a las Formas de participacion Comunitaria.
2. pieza comunicativa e informativa de la invitación a la Rendición de Cuentas 2020</t>
  </si>
  <si>
    <t>Informe con   enfoque de derehos y paz.</t>
  </si>
  <si>
    <t>% De cumplimiento  de evaluación de Rendición de Cuentas</t>
  </si>
  <si>
    <t xml:space="preserve">1. Informe II Trimestre P.Q.R.S.D.  2021
2. Informe Consolidado P.Q.R.S.  Primer semestre del 2021 </t>
  </si>
  <si>
    <t>La estrategia de conflicto de interes se encuentra publicada en la página web: https://www.subredsur.gov.co/content/estrategia-conflicto-de-inter%C3%A9s-2021
Ls estrategia publicada esta estructurada en 4 componentes y 19 actividades, se evidencia pantallazo de publicaciòn en la pàgina web, se verifica link de acceso</t>
  </si>
  <si>
    <t>De acuerdo con la Estructura Organizacional, se seleccionaron  de cada  dependencias los Gerentes Pùblicos,  quienes  forman parte del equipo  de Gestores de Integridad a quienes se les capacito a traves del DAFP en Integridad, con el tema de :"Integridad Transparencia y Lucha contra la Corrupción "; cuya entidad una vez terminado el curso realiza evaluaciòn  sobre 100 puntos para que sea aprobado y expidio la correspondiente certificaciòn.
De igual forma La Alcaldía Mayor de Bogotá capacitó virtualmente a través de la plataforma SOY10 APRENDE,  a los Gerentes Públicos como  Gestores de Integridad - líderes de la cultura de integridad en el Distrito.</t>
  </si>
  <si>
    <t>1. Relación Gerentes Públicos
2. Certificados Gestores de Integridad</t>
  </si>
  <si>
    <t>ALISTAMIENTO: 
1.Plan de Gestión de Integridad (GH-PLA-PTH-PP-04 V4), https://www.subredsur.gov.co/sites/default/files/planeacion/PLAN%20GESTION%20DE%20INTEGRIDAD%202021.pdf
2. Plan de trabajo evaluado
3. Estrategia Conflicto de Interés
ARMONIZACIÓN
1. Reporte del DAFP
2. Cartas de compromiso con la integridad
3. Procedimiento a manifestaciones internas "BUZÓN DE COLABORADORES" (propuesta)
DIAGNÓSTICO
1. Formatos pretest - postest
2. Informe de apropiación
IMPLEMENTACIÓN
1. Listas de asistencias
2. Informe SENDA DE INTEGRIDAD
3. Lista de entrega de Código de Integridad
4. Campaña publicitaria
EVALUACIÓN
1. Informe</t>
  </si>
  <si>
    <t>La Dirección de Gestión del Talento Humano diseñò una estrategia  "DEJA HUELLA CON  LOS VALORES DEL SERVICIO PÙBLICO - la cual fue socializada en 2.683  equipos PC que tiene la Subred Sur, para  sensibilizar  y apropiar los valores del Còdigo de Integridad, en la gestiòn diaria de los servidores pùblicos y contratistas.
Se recurriò a copiar la pieza comunicativa "DEJA  HUELLA  CON LOS VALORES DEL SERVICIO PÙBLICO" en los desprendibles de pago de los funcionarios durante los meses de Abril (772), Mayo (777) y Junio (767) como una estrategia de recordaciòn y apropiaciòn de los valores del Còdigo de Integridad.</t>
  </si>
  <si>
    <t>1. Pieza comunicativa
2. Desprendibles de pago
3. Registros fotogràficos</t>
  </si>
  <si>
    <t xml:space="preserve">Se evidencia listado de gerentes / directivos capacitados en Gestiòn de Integridad y Conflicto de Interès
Se evidencia certificaciones de aprobaciòn del curso de Gestiòn de Integridad y Conflicto de Interès con aprobaciòn del 100%
Cumplida la actividad 
</t>
  </si>
  <si>
    <t>El Plan de Gestión de Integridad se ha  desarrallado de acuerdo a las siguientes etapas, para lo cual se ha realizado:
ALISTAMIENTO:  
1. Se actualizò, se presento y aprobo en Comite de Gestión y Desempeño  el  Plan de Gestión de Integridad,siendo posteriormente publicado en la página web institucional, en los terminos establecidos en el Decreto 612/2018.
2. Se realizó evaluación trimestral del cronograma de actividades del  Plan de Gestión de Integridad.
3. Se publicó en la página web institucional  la Estrategia de Conflicto de Intereses y se realiza evaluaciòn de la misma de acuerdo con la periodicidad establecida.
ARMONIZACIÓN:
1. Con el acompañamiento del DAFP, 2.587 servidores públicos y contratista, realizaron virtualmente el curso de Integridad Transparencia y Lucha contra la Corrupción.
2. De igual forma , se establecio desde la Dirección de Talento Humano que al momento de ingresar un nuevo funcionario, debe firmar la carta de compromiso con la integridad, lo cual reposa en cada expediente laboral.
3. Se han adelantado mesas Técnicas Interdisciplinarias, convocadas por la Dirección de Talento Humano, Se desarrollaron diferentes mesas de trabajo para elaborar el Procedimiento de : Manifestaciones Internas, Sugerencias, Felicitaciones y Reportes de Conflicto de intereses, el cual hemos denominado  "BUZÓN DE COLABORADORES". Este documento se encuentra en un 90% de avance.
DIAGNÓSTICO:
1. Se elaboraron y normalizaron los formatos: Mediciòn del la Apropiaciòn del Còdigo  (GH-PLA-PTH-FT-07 V1) y Pretest Còdigo de Integridad (GH-PLA-PTH-FT-08 V1) aplicados  en todas las sesiones (22)  de capacitación y sencibilización para medir la adherencia de integridad  a 641 colaboradores.
2. Se elaboro informe de medición de la apropiación de la politica y los valores del servicio público, con una apropiaciòn del 94,97%, se adjunta informe.
IMPLEMENTACIÓN:
1. Se socializó presencial y virtualmente en  (22) sesiones a 648 personas entre servidoes pùblicos y contratistas la Politica y el Código de Integridad  asì como tambièn a travès de la plataforma MAO se socializò a 359 colaboradores durante los meses de abril, mayo y junio de 2021.
2. Se ha participado en las actividad de la iniciativa SENDA DE INTEGRIDAD  liderada por la Alcaldìa Mayor de Bogotà con una participaciòn de 1.555 personas entre servidores pùblicos y contratistas,   se presenta el Informe de resultados de la encuesta nuestro servidor público ideal.
3. Al ingreso de los (343)  servidores pùblicos y contratistas en el II trimestre a la entidad se les entregò copia del Código de Integridad al correo personal.
4. Con el acompañamiento de la Oficina de Comunicaciones  se realizó  una pieza comunicativa  para publicitar los valores del Código de Integridad "Deja huella con los valores del servicio público", la cual se socializo en los 2,683 equipos PC y en los desprendibles  de pago durante los meses de abril (772), mayo (777) y junio (767).
EVALUACIÓN:
1. Se presenta el informe de seguimiento al Plan de Gestión de Integridad.</t>
  </si>
  <si>
    <t>Se evidencia informe de segundo trimestre de 2021, de los requerimientos presentados  por la ciudadanía P.Q.R.S. incluyendo las denuncias de posibles actos de corrupción.
Se evidencia Informe semestral consolidado el cual incluye: la categorización de manifestaciones por tipologías, acciones de gestión del proceso de P.Q.R.S.D, peticiones por mes, total de requerimientos por mes, total de requerimientos por canales de recepción, total de peticiones requeridas por dependencias, total de peticiones por tipología, total de requerimientos por tipología, tiempo promedio de respuesta por dependencia, discriminado tipología por unidades y servicios, quejas por unidad, tasa de participación de quejas por unidades, total de quejas por servicio,total reclamos por unidad, total felicitaciones por unidad,  acciones de mejora implementadas de acuerdo a resultados obtenidos, recomendaciones y conclusiones.
Estos informes son socializados en Junta Directiva y Comité Directivo actas que se ubican en Desarrollo Institucional y gerencia. adicionalmente se socializan a las formas de participación social. A partir de análisis de prinicipales motivos de P.Q.R.S.D, se realizan mesas de trabajo con los lideres de los procesos involucrados y se establecen planes de mejora.
De acuerdo al informe semestral de P.Q.R.S.  se reportan "Denuncias por actos de corrupción y/o inhabilidades, incompatibilidades o conflictos de interés: En cuanto a manifestaciones registradas y/o atendidas bajo esta tipología, en el periodo se tomaron como posibles actos de corrupción un total de 7 manifestaciones, reportadas desde la Oficina de Control Interno Disciplinario y validada su tipología a través del Sistema Bogotá Te Escucha.
Dar claridad que conforme a los datos presentados mensualmente, generado del Reporte del Sistema Distrital para la Gestión de Peticiones Ciudadanas Bogotá Te Escucha, se registró en la Subred Sur el mes de mayo una petición bajo la tipología Denuncia y se recibieron 11 manifestaciones desde otras entidades y ciudadanos, para un total de 12 PQRSD, de las cuales una vez analizada la manifestación 5 no correspondían a Denuncias y 7 fueron atendidas por la Oficina de Control Interno Disciplinario"</t>
  </si>
  <si>
    <t xml:space="preserve">Durante el segundo trimestre de 2021 se  continuan  realizando charlas en salas de espera donde se promueven los canales de escucha a la ciudadania que funcionan dentro dela Subred Sur. Estos consolidados se encuentran registrados en las bases de datos de el  SIDMA ( herramienta diseñada por la SDS) y en las planillas de registro correspondientes a las charlas en las salas de espera donde se identifican las sedes y el tema desarrollado
Para el segundo Trimestre se  elabora Documento de Estrategia de  divulgación de canales de atención. </t>
  </si>
  <si>
    <r>
      <rPr>
        <sz val="12"/>
        <color indexed="8"/>
        <rFont val="Arial"/>
        <family val="2"/>
      </rPr>
      <t xml:space="preserve">Listados  de socialización de canales de escucha de los meses de Abril, mayo y Junio. 
Documento Estrategia de  divulgación de  canales de atención. 
</t>
    </r>
    <r>
      <rPr>
        <sz val="12"/>
        <color indexed="10"/>
        <rFont val="Arial"/>
        <family val="2"/>
      </rPr>
      <t xml:space="preserve"> </t>
    </r>
  </si>
  <si>
    <t xml:space="preserve">Para la divulgación de los canales de atención al ciudadano a los diferentes grupos de interés de la Subred Sur, se efectuaron Charlas Informativas en diferentes puntos de atención.
Se evidencian Actas de socialización de Canales de Escucha y otros temas en diferentes puntos de atención, corespondiente a los meses de Abril, mayo y Junio del 2021. 
Se evidencia  Documento Estrategia de   divulgación canales de atención. en el cual se registran los canales de comunicación con los que cuenta la subred. cuyo Objetivo general es: Establecer una estrategia de divulgación de los canales de atención, a los grupos de valor (usuarios, familias y comunidad, colaboradores, proveedores, gobierno, medio ambiente y estudiantes) que incremente su conocimiento y uso dentro de la Subred Sur. 
Para el Segundo trimestre 2021 se contaba con los siguientes canales de escucha habilitados en la Subred Integrada de servicios de salud Sur E.S.E.: Buzón de sugerencias en las unidades que prestan servicios, Correo electrónico contactenos@subredsur.gov.co, Sistema Distrital Bogotá Te Escucha, enlace a través de la página oficial, línea telefónica 3219006446, APP Supercade virtual, A partir del mes de Junio de 2021, en cumplimiento de la Directiva 004 de la Secretaria General de la Alcaldía Mayor se habilita como canal de Escucha PQRSD, las redes sociales Twitter y Facebook.se implemento el buzón de colaboradores virtual
Dentro del Documento de estrategia  según cronograma se incluyen como grupos de interés a los cuales se socializa a usauario, familia y comunidad, a partir del mes de septiembre se dara cobertura a los demá grupos de interés. 
Cumplimiento para el primer trimestre se daria para el 100% de los grupos de valor proyectados. 
</t>
  </si>
  <si>
    <t>A partir de la identificación y recolección de información de problemáticas de acceso, mediante la sistematización de las  orientacines individuales, orientaciones  grupales y telefónicas, se elabora informe mensual del Sistema de información Distrital de acceso a los servicios SIDMA</t>
  </si>
  <si>
    <t>Informe II Trimestre de 2021 SIDMA
Documento Anásiis Barreras de acceso SIDMA - P.Q.R.S.</t>
  </si>
  <si>
    <r>
      <t>Se identifica informe de gestión del Sistema de Información Distrital de Monitoreo de Acceso - SIDMA (segundo trimestre  20</t>
    </r>
    <r>
      <rPr>
        <sz val="12"/>
        <rFont val="Arial"/>
        <family val="2"/>
      </rPr>
      <t xml:space="preserve">21)  donde se analizan las barreras de acceso identificadas en los diferentes canales de atención presentados por la ciudadanía 
Adicionalmente se evidencia documento de analisis de barreras de acceso PQRS- SIDMA   y se generan las acciones de mejora a que haya lugar. </t>
    </r>
    <r>
      <rPr>
        <sz val="12"/>
        <color indexed="10"/>
        <rFont val="Arial"/>
        <family val="2"/>
      </rPr>
      <t xml:space="preserve">
 </t>
    </r>
  </si>
  <si>
    <t xml:space="preserve">De las lineas de frente al ciudadano se prioriza para el primer semestre el abordaje a informadores, dejando para el segundo semestre el abordaje a facturadores
Para este segundo trimestre de 2021 se realizaron reuniones de fortalecimiento técnico al equipo de informadores  recordando  los temas de código de integridad, plan anticorrupción, refiriendo el riesgo de corrupción del proceso relacionado con recepción de dadivas.. Estas reuniones se llevaron a cabo durante los meses de abril, mayo y junio respectivamente. </t>
  </si>
  <si>
    <t xml:space="preserve">Se evidencia  informe del  II  trimestre de 2021, con las mediciones de percepción de los ciudadanos respecto a la satisfacción global del servicio, calidad y accesibilidad de la oferta institucional, en donde se identifican aspectos por mejorar y se describen las mejoras  a implementar. Se registra una satisfacción global del 98%.  
En las mesas de los equipos primarios de mejora se socializan los resultados de las encuestas de satisfacción y se proponen acciones de mejora conjunta. </t>
  </si>
  <si>
    <t>Registro de Activos de Información, actualización 30 de Junio publicada en la pagina web en la siguiente ruta: https://www.subredsur.gov.co/transparencia/instrumentos-gestion-informacion-publica/registro-activos-informacion el cual es susceptible de actualización debido a la inclusión o exclusión de equipos y sistemas de información. 
Esquema de publicación de información y procedimiento, se encuentra publicado en la página web en la siguiente ruta: https://www.subredsur.gov.co/transparencia/instrumentos-gestion-informacion-publica/esquema-de-publicacion-de-informacion
Índice de Información Clasificada y Reservada. publicada en la página web en la siguiente ruta:https://www.subredsur.gov.co/transparencia/instrumentos-gestion-informacion-publica/esquema-de-publicacion-de-informacion   
Estos dos últimos instrumentos archivísticos se encuentran en versión 2019 ya que son complementarios a la convalidación que realizo el Archivo Distrital a las tablas de retención documental en Diciembre de 2019 y se encuentra en proceso de implementación bajo resolución interna  089 de 2020.</t>
  </si>
  <si>
    <t xml:space="preserve">De acuerdo a la validación  de los requisitos emitidos por la SIC, se evidencia que la redacción de la actividad "Recolectar las bases de datos personales de acuerdo a los estandares emitidos por la SIC" .se  refiere  a "bases de datos con información personal sujetas a tratamiento que operan en el país"  para lo cual se solició a través de correo a  los procesos institucionales,    el diligenciamiento del FORMATO_RECOLECCION_BASES_DATOS_PERSONALES.x O_RECOLECCION_BASES_DATOS_PERSONALES.xls  con el fin de recolectar y consolidar  la  información, se recibio respuesta de los siguientes procesos:Gestión de Calidad, Control Interno  Disciplinario, Gestión Documental, Gestión de comunicaciones, Dirección de Complementarios y la  Unidad de Vista Hermosa,   para el presente informe  se tiene el  30%  de la informacion
Se toma como universo el total de bases para registrar en el SIC, Sistema de Información que permite cargar hasta 100 bases de datos en cada fase.
Se tiene proyectado que en la primera fase de cargue se va a priorizar las baes de Sistemas de I nformación  </t>
  </si>
  <si>
    <t xml:space="preserve">De acuerdo con la información recolectada se efectuo  una validación  de los registros consignados en el formato, evidenciando que cumplen con el formato establecido, indicando el responsable del tratamiento de las bases de datos  con los siguientes criterios: BASE DE DATOS -CANTIDAD DE TITULARES -TIPOS DE DATOS PERSONALES CONTENIDOS -UBICACIÓN DE LA BASE DE DATOS -IDENTIFICACION ENCARGADO -DEPENDENCIA  -CONTROLES DE SEGURIDAD IMPLEMENTADOS -SE TIENE AUTORIZACION DE LOS TITULARES        
FORMA DE OBTENCION DE LOS DATOS, A la fecha del presente  informe se cuenta con  183 bases de Datos identificadas y consolidadas, Inicialmente se permite registrar hasta 99 bases de datos, sin embargo, cuando se finalizan las 99, puede abrir un cupo hasta de 10 más, es decir 109, a medida que va finalizando de la 100 en adelante se habilita la cantidad de 10. Así, al finalizar la 100, podrá registrar hasta 110, etc, por lo anterior el registro de las bases de datos en el aplicativo de la SIC, será gradual. </t>
  </si>
  <si>
    <t xml:space="preserve">1. Base de datos consolidada de  personas socializadas
2. Presentaciones en PP
3. Material para curso de Gestión del riesgo en MAO </t>
  </si>
  <si>
    <r>
      <t xml:space="preserve">1. Presentaciones en Powwer Point
2. Listado de asistencia archivados en la Oficina de Gestión del riesgo
3. Insttrumento de medición de conocimiento Pre test y ´Pos test diligenciado por cada unos de los participantes en las socialiaciones, </t>
    </r>
    <r>
      <rPr>
        <sz val="12"/>
        <color indexed="8"/>
        <rFont val="Arial"/>
        <family val="2"/>
      </rPr>
      <t>archivados en la Oficina de Gestión del riesgo</t>
    </r>
  </si>
  <si>
    <r>
      <t xml:space="preserve">El reporte del PAAC y del mapa de riesgos de corrupción es publicado en la pagina web para ser dado a conocer a los grupos de valor. </t>
    </r>
    <r>
      <rPr>
        <sz val="12"/>
        <color indexed="10"/>
        <rFont val="Arial"/>
        <family val="2"/>
      </rPr>
      <t xml:space="preserve">
</t>
    </r>
    <r>
      <rPr>
        <sz val="12"/>
        <color indexed="8"/>
        <rFont val="Arial"/>
        <family val="2"/>
      </rPr>
      <t xml:space="preserve">Se realizan mesas de trabajo con los lideres de los procesos responsables de los componentes del PAAC y mapa de riesgos con lo cual  ellos tienen conocimiento del seguimiento realizado. </t>
    </r>
  </si>
  <si>
    <r>
      <t xml:space="preserve">El reporte del PAAC y del mapa de riesgos de corrupción se publica en la página web para conocimiento de los grupos de valor. 
</t>
    </r>
    <r>
      <rPr>
        <sz val="12"/>
        <color indexed="8"/>
        <rFont val="Arial"/>
        <family val="2"/>
      </rPr>
      <t>Para el seguimiento correspondiente al segundo trimestre del 2021 se realizaron mesas de trabajo con los responsables de cada componente del PAAC.</t>
    </r>
  </si>
  <si>
    <t xml:space="preserve">1. Documento Diagnóstico de Trámites 
2. Caracterización de Trámites  
3. Actas de reuniones en redes 
</t>
  </si>
  <si>
    <r>
      <t xml:space="preserve">Se evidencian  reportes de datos de operación correspondientes  al  primero y segundo trimestre de 2021
Se evidencia Documento de Diagnóstico del estado  de los trámites y servicios de la Subred el cual se toma como línea de base para realizar el Plan de trabajo a desarrollar </t>
    </r>
    <r>
      <rPr>
        <sz val="12"/>
        <color indexed="10"/>
        <rFont val="Arial"/>
        <family val="2"/>
      </rPr>
      <t xml:space="preserve"> 
</t>
    </r>
    <r>
      <rPr>
        <sz val="12"/>
        <color indexed="8"/>
        <rFont val="Arial"/>
        <family val="2"/>
      </rPr>
      <t xml:space="preserve">Se evidencian soportes que dan cuenta de la gestión realizada y el grado de avance de la actualización de trámites, actas mesas de trabajo, datos de operación que incluyen las PQRS.
Se da cumplimiento al indicador de contar con un documento de Diagnóstico de Trámites y servicios suceptibles de actualización.
Sin embargo se hace la observación que la periodicidad sea semestral, dado la dinámica de actualización de los formatos integrados.
Se sugiere ajuste del indicador.  
</t>
    </r>
    <r>
      <rPr>
        <sz val="12"/>
        <color indexed="10"/>
        <rFont val="Arial"/>
        <family val="2"/>
      </rPr>
      <t xml:space="preserve">
</t>
    </r>
  </si>
  <si>
    <r>
      <t xml:space="preserve">Se evidencian los formatos integrados de los tramites "Concepto sanitario" y "Radiología e imagenes diagnósticas" actualizados en febrero de 2021
De acuerdo al Plan de Acción del Comité de Racionalización de Trámites la actualización de los formatos integrados se realizará en el mes de agosto de 2021.
Se sugiere ajuste al  </t>
    </r>
    <r>
      <rPr>
        <sz val="12"/>
        <color indexed="8"/>
        <rFont val="Arial"/>
        <family val="2"/>
      </rPr>
      <t xml:space="preserve"> Indicador</t>
    </r>
  </si>
  <si>
    <t xml:space="preserve">Acta mesa de trabajo trámite Asignación de cita para la prestación de servicios en salud.
Acta mesa de trabajo trámite Historia Clínica.
Acta Definición Estrategias de Racionalización Subred Sur 2021
Acta Primera Sesión Comité Racionalización de Trámites.
</t>
  </si>
  <si>
    <r>
      <t xml:space="preserve">Se evidencian actas de mesas de trabajo de racionalización de trámites, acta de definición de estrategias de racionalización y acta Primera Sesión Comité Racionalización de Trámites, las cuales soportan los trámies a racionalizar en la vigencia 2021, que son 5 a saber: Demanda Inducida, </t>
    </r>
    <r>
      <rPr>
        <sz val="12"/>
        <color indexed="8"/>
        <rFont val="Arial"/>
        <family val="2"/>
      </rPr>
      <t xml:space="preserve">Consulta domiciliaria, Teleconsulta, Eliminación de autorización y link de acceso para seguimiento al estado trámite de copia de Historia Clínica.
Se sugiere ajuste de indicador se encuentra invertido 
</t>
    </r>
    <r>
      <rPr>
        <sz val="12"/>
        <color indexed="10"/>
        <rFont val="Arial"/>
        <family val="2"/>
      </rPr>
      <t xml:space="preserve">
</t>
    </r>
    <r>
      <rPr>
        <sz val="12"/>
        <rFont val="Arial"/>
        <family val="2"/>
      </rPr>
      <t/>
    </r>
  </si>
  <si>
    <r>
      <rPr>
        <sz val="12"/>
        <color indexed="8"/>
        <rFont val="Arial"/>
        <family val="2"/>
      </rPr>
      <t>En la intranet ruta: Macroproceso - PCSC- Servicio al ciudadano, acceso cronograma de charlas Informativas, se evidencian la programación para CAPS,  UMHES para Unidades de Servicios de Salud con un numero de charlas por mes de 800.
Se evidencian  listados de asistencia de usuarios quienes recibieron la información a nivel individual para 37.976 personas y en grupo a 5.784 personas. La evidencia se soporta en charlas dictadas en los diferentes puntos de atención por mes.
Es de anotar que se dio cumplimiento a la totalidad de los temas programados
Se cuenta con el Informe SIDMA, correspondiente al primero y segundo Trimestre de la vigencia 2021 en donde se consolida la información de número de usuarios que reciben la charlas informativas.
Se evidencia información de charlas realizadas para el primer semestre con un promedio de 720 /800 = 90*100 - 90% 
La evidencia soporta el cumplimiento de la Meta.</t>
    </r>
    <r>
      <rPr>
        <sz val="12"/>
        <color indexed="10"/>
        <rFont val="Arial"/>
        <family val="2"/>
      </rPr>
      <t xml:space="preserve"> 
</t>
    </r>
  </si>
  <si>
    <t xml:space="preserve">Durante el mes de abril de 2021 se realizaron mesas de trabajo con los procesos responsables de los trámites "Asignación de cita para la prestación de servicios en salud" e "Historia Clínica". En el desarrollo de las mesas de trabajo se identificarón 5 acciones de racionalización para implementar en la vigencia 2021.
El 29 de abril de 2021 se realizó mesa de trabajo para presentar los antecedentes, identificación, criterios de priorización, definición y validación de las Estrategias de Racionalización de Trámites a implementar durante la vigencia 2021.
El 3 de junio de 2021 se presentó y validó las estrategias de racionalizacón 2021
El 24 de junio en la Primera Sesión del Comite de Racionalización de tramites se presentó y validó las Estrategias de Racionalización 2021. 
</t>
  </si>
  <si>
    <r>
      <t xml:space="preserve">Se evidencia cumplimiento de capacitaciòn y socializaciòn del componente de riesgos (Polìtica de riesgos, gestiòn del riesgo, mapa de riesgos institucionales y de corrupciòn, y Plan Anticorrupciòn y de atenciòn al ciudadano en espacios tanto virtuales como presenciales con una apropiaciòn del conocimiento superior al 85%
Capacitaciones realizadas tanto a colaboradores como a servicios tercerizados (vigilancia y servicios generales) </t>
    </r>
    <r>
      <rPr>
        <sz val="12"/>
        <color indexed="10"/>
        <rFont val="Arial"/>
        <family val="2"/>
      </rPr>
      <t xml:space="preserve">
</t>
    </r>
  </si>
  <si>
    <r>
      <t>1.Para el primer semestre del 2021 se ha dado continuidad a la socialización de Política y Plan anticorrupción a los colaboradores de las USS rurales y urbanas (incluyendo tercerizados) a 773 colaboradores con una apropiación de conocimiento de 95,12%.Total de colaboradores de la Subred  5876 incluyendo tercerizados, la meta de la vigencia es dar cobertura al 90% lo que equivales a   5288 personas.   Para el semestre la   cobertura se cumple en un  14,62%. El universo es tomado de la base de datos suministrada por contratación OPS  - tercerizados y la Dirección de Talento Humano. 
2. Para el segundo trimestre se dio continuidad a la estructuración de la Presentación del curso de Gestión del riesgo para ser incluido en el Modulo de Aprendizaje  organizacional, lo anterior como estrategia de aumentar la cobertura y tener mayor accesibilidad al conocimiento en gestión del riesgo . 
3. Se han realizado socializaciones desde el eje de riesgos  en trabajo conjunto con los 6 ejes transversales como respuesta a una oportunidad de mejora de Icontec y reforzando el conocimiento en gestión de riesgo en las unidades de Destino, Tunal y Villa Hermosa</t>
    </r>
    <r>
      <rPr>
        <sz val="12"/>
        <color indexed="8"/>
        <rFont val="Arial"/>
        <family val="2"/>
      </rPr>
      <t xml:space="preserve">
4. Se dio cumplimiento a la socialización del componente de gestión del riesgo a las Unidades priorizadas rurales - (Destino, Mochuelo y Pasquilla y Nazareth) y Urbana (Vista Hermosa) con los siguientes resultados:
Unidad Nazareth personas capacitadas 28 con resultado de Pre test 83%, adherencia Pos test 92%
Unidad San Juan personas con Pre test 20 – 86%, adherencia Pos test 91% 
Unidad Destino persona con Pre test 5 - 89%, adherencia Pos test 97%
Unidades Mochuelo, Flora y Pasquilla personas con pre test 11 – 84%, adherencia Pos test 96%
Unidad Vista Hermosa con pre test 59 – 81%, adherencia Pos test 94%.</t>
    </r>
    <r>
      <rPr>
        <sz val="12"/>
        <color indexed="10"/>
        <rFont val="Arial"/>
        <family val="2"/>
      </rPr>
      <t xml:space="preserve">
</t>
    </r>
    <r>
      <rPr>
        <sz val="12"/>
        <color indexed="8"/>
        <rFont val="Arial"/>
        <family val="2"/>
      </rPr>
      <t xml:space="preserve">
</t>
    </r>
  </si>
  <si>
    <r>
      <t>La construcción del mapa de riesgos de la entidad para la vigencia 2021, que incluye los riesgos de corrupción, cuenta con un análsis del contexto de la entidad y de los procesos.</t>
    </r>
    <r>
      <rPr>
        <sz val="12"/>
        <color indexed="8"/>
        <rFont val="Arial"/>
        <family val="2"/>
      </rPr>
      <t xml:space="preserve">
</t>
    </r>
    <r>
      <rPr>
        <sz val="12"/>
        <color indexed="8"/>
        <rFont val="Arial"/>
        <family val="2"/>
      </rPr>
      <t xml:space="preserve">Se sugiere cambio de periodicidad de la actividad ya que es anual </t>
    </r>
  </si>
  <si>
    <t>Mapa de riesgos vigencia 2021 - 2 - CONTEXTO
Mapa de riesgos de corrupción versión 1,2</t>
  </si>
  <si>
    <t>La construcción del mapa de riesgos de la entidad para la vigencia 2021, que incluye los riesgos de corrupción, cuenta con un análsis del contexto de la entidad y de los procesos.</t>
  </si>
  <si>
    <t>La política de Gestión de Riesgos se encuentra en proceso de actualización.
La Politica cuenta con la revisión por parte de la Dirección de Riesgo de Salud.
Uno de los aspectos que genera un mayor tiempo de formalización es la definición del apetito de riesgo y las instancias de aprobación que se requieren para este aspecto.</t>
  </si>
  <si>
    <t xml:space="preserve">1.Para el primer semestre del 2021 se ha dado continuidad a la socialización de Política y Plan anticorrupción a los colaboradores de las USS rurales y urbanas (incluyendo tercerizados) a 773 colaboradores con una apropiación de conocimiento de 95,12%.Total de colaboradores de la Subred  5876 incluyendo tercerizados,  El universo es tomado de la base de datos suministrada por contratación OPS  - tercerizados y la Dirección de Talento Humano.
2. Para este trimestre se incluyo dentro de las presentaciones de Gestión del riesgo el Plan Anticorrupción y Atención al ciudadano, así mismo, se incluyo dentro del Pre test y Pos test dos preguntas referentes al PACC. 
Unidad Nazareth personas capacitadas 28 con resultado de Pre test 83%, adherencia Pos test 92%
Unidad San Juan personas con Pre test 20 – 86%, adherencia Pos test 91% 
Unidad Destino persona con Pre test 5 89%, adherencia Pos test 97%
Unidades Mochuelo, Flora y Pasquilla personas con pre test 11 – 84%, adherencia Pos test 96%
Unidad Vista Hermosa con pre test 59 – 81%, adherencia Pos test 94%. 
Para el segundo trimestre de 2021, teniendo en cuenta la observación de la Oficina de Control Interno se ajusta el Pre test y Pos test, así como la presentación incluyendo el PAAC con sus componentes y los riesgos de corrupción. 
</t>
  </si>
  <si>
    <t xml:space="preserve">Evaluación PAAC II línea de defensa, Segundo trimestre 2021
</t>
  </si>
  <si>
    <t>Revisar de manera periódica,  el ciclo de verificación de los datos de operación y  los trámites y  servicios con suceptibilidad a actualización, en el  Sistema Único de Información de Trámites SUIT, en  Guía de Trámites y Servicios - Bogotá.</t>
  </si>
  <si>
    <r>
      <t xml:space="preserve">Se realizaron mesas de trabajo como insumo para la elaboración del Documento Diagnóstico del estado de los formatos integrados de los trámites inscritos en el SUIT y se elaboró documento Diagnóstico que dio cuenta de la necesidad de actualización de Trámites y Servicios en el SUIT.
</t>
    </r>
    <r>
      <rPr>
        <sz val="12"/>
        <color indexed="8"/>
        <rFont val="Arial"/>
        <family val="2"/>
      </rPr>
      <t xml:space="preserve">Se realiza caracterizacion de trámites  con cada uno de los líderes de los tramites para identificar items a actualizar 
La oficina de Participaciòn Comunitaria y Servicio al Ciudadano envia correo electrónico de manera mensual información de PQRS relacionadas con los trámites, como insumo para los datos de operación.
</t>
    </r>
    <r>
      <rPr>
        <sz val="12"/>
        <rFont val="Arial"/>
        <family val="2"/>
      </rPr>
      <t xml:space="preserve">
</t>
    </r>
  </si>
  <si>
    <t xml:space="preserve">La Oficina de Participación Comunitaria y Servicio al Ciudadano elaboró un cronograma de Charlas Informativas en las cuales se brinda información a los usuarios en salas de espera, sobre temas de interes relacionados con la Subred Sur, dentro de la cual se brinda información sobre Trámites y Servicios inscritos en el SUIT. Se cuenta con cronograma  de  acceso a charlas informativas publicaco en la página de la subred. </t>
  </si>
  <si>
    <t xml:space="preserve">1. Se realiza el análisis de priorización de tema y se priorizan por cada una de las 4 localidades de la Subred Sur. </t>
  </si>
  <si>
    <t xml:space="preserve">
1. Como parte de la estrategia de rendición de cuentas, se elaboró la estratégia basada en enfoque de Derechos  Humanos y paz, adicionalmente  se desarrolla el diligenciamiento del Instrumento, formato verificación para iniciar con la implementación de la estrategia de rendición de cuentas, y Formato priorización temas para la rendición de cuentas.</t>
  </si>
  <si>
    <t xml:space="preserve">Se evidencia Autoevaluación con enfoque de derechos humanos, Formato de verificación de implementación y priorización de rendición de cuentas con lo cual se da cumplimiento a a la elaboración de estrategia  de rendición de cuentas. </t>
  </si>
  <si>
    <t xml:space="preserve">Se reporta la ejecución de espacios de dialogo ciudadano en las localidades que hacen parte de la Subred. Las temáticas de los dialogos corresponden a la recopilación de necesidades y expectativas frente a las temáticas propuestas para la rendición de cuentas. Así mismo se invita a la comunidad para el espacio de rendición de cuentas del 17 de marzo de 2021
Se evidencia Documento con la Estrategia   para realización de Diálogo ciudadano  con la comunidad.
Se evidencian actas de Dialogos ciudadano  por cada localidad así: Sumapaz 2/03/2021, Tunjuelito 3/03/2021,  Usme 4/03/2021 Ciudad Bolivar 
5/03/202.
Matriz consolidada de temas prioritarios, Matriz de necesidades de Información
En el Documento estrategia  de encuentro de dialogo se incluyen el   link para la participación virtual - https://meet.google.com/uyq-kqcx-oov            Sumapaz - https://meet.google.com/dyt-kmsm-skk  Tunjuelito  - https://meet.google.com/wys-ijvs-qvt  Usme - 
https://meet.google.com/jgv-cvou-gnz  Ciudad Bolivar 
</t>
  </si>
  <si>
    <t xml:space="preserve">Se observa consolidación de las peticiones de los ciudadanos de las localidades que hacen parte de la Subred para ser tratadas en la rendición de cuentas.
Se evidencia Documento de rendición de cuentas con el enfoque de derechos Humanos y Paz 
                     </t>
  </si>
  <si>
    <r>
      <t xml:space="preserve">
Se evidencian soportes de los meses de Abril, mayo y junio - Actas de  capacitaciones en el fortalecimiento técnico a informadores  de aspectos claves en la prestación de servicios, se incluye capacitación  de: código de integridad , mapa de riesgos institucionales y de corrupción entre otros. </t>
    </r>
    <r>
      <rPr>
        <sz val="12"/>
        <color indexed="10"/>
        <rFont val="Arial"/>
        <family val="2"/>
      </rPr>
      <t xml:space="preserve">
</t>
    </r>
    <r>
      <rPr>
        <sz val="12"/>
        <color indexed="8"/>
        <rFont val="Arial"/>
        <family val="2"/>
      </rPr>
      <t xml:space="preserve">Se evidencia consolidado de Pre test y Pos test realizado a los colaboradores de primera línea informadores frente al conocimiento de conceptos de Corrupción. 
Se evidencia análisis de Pre test aplicado a 50 colaboradores del proceso servicio al ciudadano y participación  comunitaria, con un resultado obtenido de conocimiento inicial  del 78%, el resultado  del pos test evidencia una apropiación del 90%. Porcentaje que supera la meta de </t>
    </r>
    <r>
      <rPr>
        <sz val="12"/>
        <rFont val="Arial"/>
        <family val="2"/>
      </rPr>
      <t xml:space="preserve">apropiación del conocimiento del 85%. </t>
    </r>
  </si>
  <si>
    <t xml:space="preserve">1. listados de asistencias a charlas de derechos y deberes 
2. video de derechos y deberes con interprete de señas
3. actas y listados de asistencia de la socializaciòn de derechos y deberes 
4. Diseño de Piezas comunicativas alusivas a los derechos y deberes </t>
  </si>
  <si>
    <t xml:space="preserve">1. Se evidencia soporte de pantallazo de activos de información publicado en la página web de la Subred, el cual se registra corte al 30 de junio del 2021 
2. Se evidencia esquema   de publicación de información, indice de información clasificada y reservada,  y procedimiento  publicación  de información en la página web de la Subred.
3. Se sugiere revisar el indicador 
4. Teniendo en cuenta la fecha de inicio de la actividad y la fecha final se tendria que ajustar la periodicidad </t>
  </si>
  <si>
    <r>
      <t xml:space="preserve">Se evidencia inscripción en el Registro Nacional de Bases de Datos de la Superintendencia de Industria y Comercio 
Se evidencia correo en Zimbra enviado a los lideres de proceso solicitando el diligenciamiento del Formato de recolección bases de datos personales. fecha 10/05/2021
Se evidencia soportes de solicitud de información enviado a cada uno de los procesos, se veriifca respuesta de los procesos: :Gestión de Calidad, Control Interno  Disciplinario, Gestión Documental, Gestión de comunicaciones, Dirección de Complementarios y la  Unidad de Vista Hermosa,   
La lider del proceso manifiesta que cada proceso cuenta con bases de datos de acuerdo a la gestión que realiza.
La formulación del  indicador no es coherente con la meta y el producto 
Se hace necesario revisar la periodicidad, lo anterior mteniendo en cuenta la fecha de iniicio de la actividad y la fecha de finalización  
No se cuenta con la totalidad de las bases de datos de acuerdo a los requerimientos realizados a cada proceso
Es necesario tener la claridad si las bases consolidadas corresponden al requerimiento de la SIC   </t>
    </r>
    <r>
      <rPr>
        <sz val="12"/>
        <color indexed="10"/>
        <rFont val="Arial"/>
        <family val="2"/>
      </rPr>
      <t xml:space="preserve">
</t>
    </r>
    <r>
      <rPr>
        <sz val="12"/>
        <rFont val="Arial"/>
        <family val="2"/>
      </rPr>
      <t xml:space="preserve">Se evidencian formatos de recolección de bases de datos  y consolidado de las mismnas
No se evidencia cargue de las bases en la página de la Super Intendencia de Industria y Comercio 
La lider del proceso manifiesta que el universo de bases de datos serían 100, es la cantidad de bases que permite cargar el aplicativo de la SIC, sin embargo a la fecha se tienen 183 bases consolidadas 
</t>
    </r>
  </si>
  <si>
    <t>La evaluación de la estrategia se define cada dos meses para  19 actividades, asì: 
1. El Plan Operativo Anual Institucional, está publicado en la página web institucional: https://www.subredsur.gov.co/?q=content/plan-operativo-institucional-2021.  
2. CONSTRUCCION, APROBACION E IMPLEMENTACION DE LA POLITICA DE CONFLICTO DE INTERESES:Para la construcción de la politica, durante el segundo trimestre, se solicitaron conceptos a la Veeduria Distrital y al DAFP para  elaborar la politica de acuerdo con los lineamientos establecidos en la "Guia  de Gestiòn de Conflicto de Intrereses en el Sector Público", la cual establece que la Politica de Integridad debia estar inmerso  el Conflicto de Intereses y dentro de la Politica de Gestión Estrategica del Talento Humano se debia articular como una estrategia el conflicto de intereses; posteriormente se presentaron  en  la " MesaTècnica de Conflicto de Intereses", y  se enviaron  a la Oficina de Desarrollo Institucional para su revisión y aprobación.
3. Se presenta el Plan Anticorrupción y Atención al Ciudadano PAAC  con seguimiento y la Matriz de Riesgos de corrupciòn  con seguimiento publicados en página web institucional. 
4. Se diseñó, elaboró  y aprobó en Comite de Gestiòn y Desempeño el   Plan Institucional de Capacitacion 2021 GH-PLA-CA-PP-01, el cual registra en el ítem  7,  Plan y/o Programas, la  temática de Conflicto de Intereses, en la página 23; de igual forma el mismo se viene ejecutando de acuerdo con lo establecido en el cronograma y a Junio 30/2021, obtuvo una calificación de la segunda linea del 93,%.
5.La efectividad del rol de los gestores se evidencia en la promocióny participación de las actividades propuestas por la Alcaldia Mayor  de Bogotá en la iniciativa Senda de Integridad  asi como tambien en los resultados del curso de Integridad, Transparencia y Lucha contra la Corrupción, adelantado por el DAFP con una participación de 2.587 colaboradores con curso realizado y aprobado con 100 puntos sobre 100.
6. Se elaboro Plan de Acciòn de Comite Institucional de Gestión y Desempeño, la acción enfocada al cumplimiento de la estrategia de conflicto de intereses, la cual se presentara en el segundo semestre de 2021 y ejecutara una vez aprobado por el comite se ejecutara durante el cuarto trimestre de 2021.
7. Se realiizaròn tres mesas tècnicas de  Conflicto de Intereses en las cuales  se capacito a los integrantes de la misma, se socializaron  con ellos los conceptos de Veeduría y DAFP,se definió  el personal personal susceptible de posible conflictos de intereses, tanto de planta  como de contrato, se construyo y socializò el  procedimiento de conflicto de intereses, se elaboraron, normalizaron y socializaron los formatos  GH-PLA-PTH-T-19 V1  "Declaración de intereses particulares del servidor público o contratista" y GH-PLA-PTH-FT-20 V1 "Declaración de situaciones de conflicto de interes". 
8.  Se adjunta la Matriz de Riesgos de Corrupción, a la cual se le realiza seguimiento con frecuencia trimestral por la primera linea de defensa por el lider del proceso autocontrol,  seguimiento segunda linea de defensa Autoevaluaciòn Oficina de Desarrollo Institucional y tercera linea defensa Evaluaciòn independiente realizado por la Oficina de Control Interno.  
9. El Manual de Contratación  no requiere actualización, teniendo en cuenta que el Estatuto de Contratación de la Subred Sur adoptado mediante Acuerdo 27 de 2017 de Junta Directiva, contempla el conflito de intereses, en su artículo 7.1., el cual no necesita ser incluido en el Manual de Contratación, porque el Estatuto de Contratación es el marco normativo que rige la la Contratación de la Subred Sur..
10. Se  cuenta con un protoclo de Conflito  de Intereses normalizado y publicado GH- PLA - PTH- PT- 01 V1, el cual se  encuentra en proceso de actualizaciòn de versión y pasó a procedimiento de acuerdo con los lineamientos de la Guia de la Veeduria, se encuentra en un avance del 90% , se ha socializado en las MesasTécnicas y ajustado de acuerdo con las observaciones realizadas, en las mismas.
11.  Se elaboró una Estrategia de Comunicaciones con la plataforma estrategica, valores institucionales, senda de integridad y Conflicto de intereses, a traves de diferentes piezas comunicativas las cuales se  socializaron a los diferentes grupos de valor, también se desplegó una comunicación para que los gestores de integridad socializaran al interior de los equipos de trabajo a cargo  para que  se realizara  el curso de Integridad Transparencia y Lucha contra la Corrupción.
12. Se cuenta con el Plan Institucional de Capacitación PIC y en dicho plan está incluida la temática de Conflicto de Intereses y para cumplir con la actividad  el DAFP ha capacitado virtualmente, evaluado y certificado para el segundo trimestre 2.472 colaboradores y se evidencia en la relación expedida por el DAFP.
13. De acuerdo con la Estructura Organizacional, se seleccionaron de  cada  dependencias los Gerentes Pùblicos,  quienes  forman parte del equipo  de Gestores de Integridad a quienes se les capacito a traves del DAFP en Integridad, con el tema de :"Integridad Transparencia y Lucha contra la Corrupción "; cuya entidad una vez terminado el curso realiza evaluaciòn  sobre 100 puntos para que sea aprobado y expidio la correspondiente certificaciòn.De igual forma La Alcaldía Mayor de Bogotá capacitó virtualmente a través de la plataforma SOY10 APRENDE,  a los Gerentes Públicos como  Gestores de Integridad - líderes de la cultura de integridad en el Distrito.
14.Para dar cumplimiento a esta actividad, se organizo la capacitaciòn de Servidores Pùblicos (767)  a traves de los Gestores de  Integridad, a quienes se les comunico mediante oficios TH417 de marzo 11 de 2021 y TH670-TH671 de abril 09 de 2021, el compromiso de promover al interior de los equipos de trabajo o de las diferentes dependencias la realización  del curso: " Integridad Transparencia y Lucha contra la Corrupción"; alcanzando con esta estragia a junio 30 un cumplimiento del 42,61%, esto es que 329 Funcionarios cuentan con esta certificaciòn. .El otro 57,39% se encuentra programado con el DAFP para el segundo semestre 2021.
15.Para dar cumplimiento a esta actividad, se organizo la capacitaciòn de los contratistas (4.528)  a traves de los Gestores de  Integridad, a quienes se les comunico mediante oficios TH417 de marzo 11 de 2021 y TH670-TH671 de abril 09 de 2021, el compromiso de promover al interior de los equipos de trabajo o de las diferentes dependencias la realización  del curso: " Integridad Transparencia y Lucha contra la Corrupción"; alcanzando con esta estragia a junio 30 un cumplimiento del 50% , esto es que 2258  contratistas  cuentan con esta certificaciòn.El otro 50% se encuentra programado con el DAFP para el segundo semestre 2021.
16. El DAFP dispone de una herramienta de medición de conocimiento  con una escala de 1 a 100 puntos, que se aplica a todos los servidores y contratista  de las entidades del estado que cursan las capacitaciones que ellos ofertan,entre las cuales se encuentra el curso   de " Integridad Transparencia y Lucha contra la Corrupción", siendo aprobado solo para quienes alcanzan los 100 puntos de la es escala, que para nuestro caso corresponde al 30% del universo poblacional de la entidad  que oscila en 1588 servidores pùblicos y contratistas, asìí:   1.358 corresponde a contratistas que realizaron y aprobaron  el curso y 231 son funcionarios de la planta de personal que cursaron y aprobaron el curso.  
17.La Subred Sur impartiò los lineamientos para el diligenciamiento y reporte a través de la Circular del  28 de junio de 2021 y realizò seguimiento para que los 735 Servidores pùblicos  realizaran  el reporte, de los cuales se evidencia que 721 publicaron su declaración de bienes y rentas en la presente vigencia lo que equivale a un 98% de cumplimiento  y con relación a los 4706 contratistas según la base del DASCD registra que 3.343 publicaron la declaración de bienes y rentas lo que equivale al 71,03% de los contratistas.
18. La Direcciòn de Gestión del Talento Humano solicito través de correo electronico a la Oficina de Control Interno Disciplinario, informar si existen declaraciones de conflicto de intereses que hayan surtido trámite , quienes certificaron "que  revisada la base de datos  de la Oficina de Control Interno Disciplinario  en ese despacho no se tramita actuaciones disciplinarias  por dichas tipologías".
19.  La Dirección de Gestiòn del Talento Humano , realizó seguimiento en cumplimiento de la  circular de fecha junio 28 de 2021 en el que se solicita el diligenciamiento  del formato de declaración juramentada de bienes y rentas SIDEAP y desde la Alcaldia Mayor de Bogotá a través de la iniciativa SENDA DE INTEGRIDAD, se propuso como uno de los retos el diligenciamiento del formato de declaración de conflictos de interés para el personal de planta susceptible de posibles conflictos de intereses.
PENDIENTE REGISTRAR REPORTE DE SEGUIMIENTO POR LA OFICINA DE CONTROL INTERNO</t>
  </si>
  <si>
    <t>1. Plan Operativo Institucional 2021.
2. Conceptos Veeduría Distrital  - DAFP, actas de mesa técnica (03), propuestas de política de integridad y politica de gestión del talento humano.
3. Plan Anticorrupción y Atención al Ciudadano y Matriz de Riesgos de Corrupcion.
4. Plan Institucional de Capacitación.
5. Plan de Gestión de Integridad, resolución Nro.667 de junio 04 de 2021, capacitación a mesa técnica de conflicto de intereses y certificado de gestores de integridad.
6.  Plan de Acción de Comite de Gestión y Desempeño
7. Conceptos de Veeduría Distrital - DAFP, actas de mesas técnicas, formatos de Declaración de Conflictos de Interes normalizados, procedimiento Conflicto de Intereses (propuesta), circular junio 28 de 2021, relación de personal susceptible de posible conflicto de intereses (planta / OPS).Se da cumplimiento a la actividad 
8. Matriz de Riesgos de Corrupción con los seguimientos de Autocontrol, Autoevaluaciòn y Evaluaciòn independiente. 
9. Estatuto de Contratación. Acuerdo 27 de 2017, expedido por la Junta Directiva de la Subred Sur.cumple la actividad 
10. Procedimiento Conflicto de Interes (propuesta), actas de mesas técnicas de conflicto de intereses, declaraciones de conflictos de intereses.en proceso de actualizaciòn 
11. Oficios de socialización curso Integridad Transparencia y Lucha contra la Corrupción, Estrategia de comunicación.
12. Plan Institucional de Capacitación y reporte del DAFP con el llistado de colaboradores capacitados y certificados con un porcentaje de aprobaciòn del 100%.
13. Correo electrónico DAFP, relación gerentes públicos que realizan el curso  y reporte del DAFP con el listado de gerentes con aprobaciòn del curso. 
14. Correo electrónico DAFP, planta de personal con curso de Integridad Transparencia y Lucha contra la Corrupción, reporte del DAFP.Porcentaje de colaboradores con realizaciòn del curso el 43%, sin embargo se hace referencia a que la actividad propuesta es " Construir y aplicar herramienta de medición de conocimiento de la gestión de Integridad y conflicto de Interes con una muestra del 30% de los funcionarios y contratistas, para determinación de linea base" la Subred deberia tener su propia herramienta de medición de apropiación del conocimiento, independiente de la evaluación del DAFP
15. Correo electrónico  DAFP, reporte del DAFP de colaboradores de OPS con realizaciòn del curso de Integridad y transparencia con un cumplimiento del 100% y con una evaluaciòn del 100%.
16. Correo electrónico DAFP, repoerte del DAFP, muestra de colaboradores certificados .
17. Reporte SIDEAP - DASCD de actualizaciòn o diligenciamiento de la declaraciòn de bienes y rentas 
18. Correo electrónico Oficina Control Interno Disciplinario.
19. Circular junio 04 de 2021</t>
  </si>
  <si>
    <t xml:space="preserve">Dado que la actividad esta programada para realizarse en el mes de mayo del 2021, no se realiza seguimiento para el cuatrimestre </t>
  </si>
  <si>
    <t xml:space="preserve">1.Se evidencia Plan operativo Anual publicado en la pàgina web de la Subred en el link https://www.subredsur.gov.co/?q=content/plan-operativo-institucional-2021, se soporta con pantallazo de la pàgina web, Se incluye dentro del Plan Operativo la  medición del cumplimiento de las acciones propuestas en la Estratégia de Conflicto de Interes,
2. Se evidencian actas de reuniòn de Comitè de conflicto de interès de fechas: 10/16/06/2021 y 8/07/201, Conceptos del DAFP y veeduria, Propuestas de polìtica de Gestiòn del Talento Humano y Propuesta de polìtica de Integridad.`Propuesta de politica de Talento Humano incluyendo politica de conflicto de intereses, dado el grado de avance no se ha realizado seguimiento a su cumplimiento.
3.Matriz de riesgos V2 y Plan Anticorrupciòn y de Atenciòn al ciudadano V3 publicadas en pàgina web y con seguimiento de las tres lineas de defensa (Autocontrol, Autoevaluación, evaluación independiente)
4. Plan Institucional de Capacitaciòn el cual incluye el Plan / Programa de conflicto de intereses
5.  Certificaciones de curso de Gestores de Integridad  - Lideres de la cultura de Integridad del Distrito, Presentaciòn en PP Capacitaciòn a mesa tècnica en conflicto de intereses, Documento Plan de gestiòn de Integridad, Resoluciòn 667 por la cual se actualiza la conformaciòn del equipo de Gestores de Integridad de la Subred.Dado el grado de desarrollo no se tienen mediciones. 
6. Plan de trabajo Comitè MIPG al cual se le presentara  acción enfocada al cumplimiento de la estrategia de conflicto de intereses, la cual se presentara en el segundo semestre de 2021
7. Se evidencian actas de reuniòn de Comitè de conflicto de interès de fechas: 10/16/06/2021 y 8/07/201, Conceptos del DAFP y veeduria, Propuestas de polìtica de Gestiòn del Talento Humano y Propuesta de polìtica de Integridad, Matriz de colaboradores de OPS suceptibles de conflicto de intereses,Matriz de colaboradores de Carrera  suceptibles de conflicto de intereses, Circular sollicitando que los colaboradores actualicen  o presenten en el SIDEAP el formulario de Bienes y rentas, formatos de  declaraciòn de intereses particulares del servidor y declaraciòn de situaciones de conflicto de intereses, Propuesta de procedimiento de conflictos de Interès, Reporte del SIDEAP de colaboradores de OPS y de Planta que actualizaron el formato de Bie+AP64:AQ67nes y Rentas.
8 Se evidencia . Matriz de riesgos de Corrupciòn de la Subred Sur publicada en la página web
9. Acuerdo 27 del 2017 - Adopta el estatuto de Contrataciòn de la Subred en el cual se incluye el conflicto de intereses 
10.Actas Conflicto de interes, Declaración de conflicto de interes, propue4sta procedimiento conflicto de interes
Se evidencia .Documento Estrategia de comunicaciòn para el fortalecimiento de la gestiòn de Integridad y el conflicto de interès, Oficio solicitando realizar el curso virtual de Integridad, transparencia y lucha contra la corrupciòn
12 Se evidencia . Plan Institucional de Capacitaciòn y Listado del DAFP de realizaciòn de curso de conflicto de intereses  por los colaboradores 
13. Oficio del DAFP de funcionarios inscritos en el curso virtual de Integridad, transparencia y lucha contra la corrupciòn, corte julio 31/2021 - 2711 colaboradores inscritos y certificados 2.595, Listado del DAFP de colaboradores que aprobaron el curso, Certificaciòn de Gestores de Integridad - Gerentes pùblicos, listado de gerentes Pùblicos con curso de gestiòn de Integridad realizado y aprobado.
14. Matriz de Personal con curso de Integridad, transparencia y lucha contra la corrupciòn, Oficio de colaboradores inscritos y certificados y listado del DAFP
15. Oficio de colaboradores inscritos y certificados y listado del DAFP
16. Oficio de colaboradores inscritos y certificados y listado del DAFP, certificaciòn  de colaboradores con curso de Integridad, transparencia y lucha contra la corrupciòn aprobado,
17. Reporte deL SIDEAP de colaboradores que actualizaron el formulario de Bienes y Rentas
18. Certificaciòn del Proceso de Control Interno Disciplinario en donde informa que no al despacho no tramitan acciones disciplinarias por la tipologìa de Conflicto de Intereses, Oficio emitido por la gerencia de la Subred solicitando actualizaciòn y dilgenciamiento del formato de declaraciòn juramentada de bienes y rentas,  
19. Oficio emitido por la gerencia de la Subred solicitando actualizaciòn y dilgenciamiento del formato de declaraciòn juramentada de bienes y rentas SIDEAP y Oficio de invitaciòn a la socializaciòn sobre Conflicto de Interès   
De acuerdo a los soportes allegados se da cumplimiento a 16 sctividades, las actividades propuestas en los numerales 2, 5 y 14 su cumplimiento es parcial    </t>
  </si>
  <si>
    <t xml:space="preserve">Se evidencia pieza comunicativa "ESTRATEGIA DE COMUNICACIÓN PARA EL FORTALECIMIENTO DE LA GESTIÓN DE INTEGRIDAD Y EL CONFLICTO DE INTERÉS" en donde La Oficina Asesora de Comunicaciones elaboró diferentes estrategias de comunicación (por diferentes medios) y sensibilización relacionadas con los temas de Código de Integridad y Conflicto de Intereses, con los diferentes grupos de valor institucional, fortaleciendo la transparencia, la honestidad, respeto, compromiso, diligencia y la justicia que son valores que apuntan a evitar la materializanción de los riesgos de corrupción. 
1 Realizaron piezas y vídeos sobre los valores del Código de Integridad en el marco de la divulgación de la Plataforma Estratégica,
2.Una de las estrategias más fuertes ha sido la socialización permanente de los principios y valores a través de las redes sociales, donde por Twitter, Facebook, Instagram y YouTube, se buscó con vídeos y piezas informar a los 6 grupos de valor.
3.Se ha trabajado conjuntamente con la Oficina Asesora de Desarrollo Institucional, en el despliegue de la Copa MIPG, donde mediante piezas comunicativas como fondos de escritorios, protectores de pantalla y vídeos como semana en imágenes, se ha socializado los temas que se adelantan en la copa, entre estos, todo lo relacionado con código de Integridad y conflicto de intereses.
4. Se buscó realizar material audiovisual que siguiera los pasos del lenguaje claro (frases cortas, inclusivo, entendible) con el fin de generar contenido dinámico y de fácil entendimiento
5.En articulación con la Oficina de Calidad, bajo el convenio 2049126-2020 suscrito entre el Fondo Financiero Distrital de Salud y la Subred Integrada de Servicios de Salud Sur E.S.E., se realizó cartilla para emprendedores, pieza realizada para los 185 colaboradores que actualmente hacen parte de esta estrategia y que se encuentran ubicados en las diferentes sedes y/o unidades de la sE Se promociono y realizó el curso de  integridad, transparencia o lucha contra la corrupción 
La Oficina Asesora de Comunicaciones trabajó por promover la realización del curso de la Función Pública y el de la Entidad, además, el 100% de los contratistas que hacen parte de la oficina (8) realizaron y culminaron con éxito los mismos, obteniendo el diploma que reposa en los archivos de la oficina.
Desde el proceso de Talento Humano se evidencia soporte de desprendible de pago con pieza comunicativa de recordación de valores del código de integridad, así como soportes de registros fotográficos.  
Se da cumplimiento a realizar una campaña para el ssemestre en donde promocionan los valores del servidor publico tanto on las estrategias implementadas por comunicaciones, como las estrategia implementada por el proceso de Talento Humano. </t>
  </si>
  <si>
    <t xml:space="preserve"> Se evidencia el Plan de trabajo de Integridad  y que de acuerdo a las fases de Alistamiento, Armonización y Actualización, diagnóstico, Implementación y Evaluación da cumplimiento con los soportes entregados así:
Fase Alistamiento: Plan de integridad evaluado, Plan gestión de integrtidad 2021, Estrategia conflicto de intereses, Publicación estrategia conflicto de intereses
Arominación y Actualización: Formación curso integridad y transparencia y lucha contra la corrupción, cartas de compromiso I Y II Trimestre, Procedimeiento atención a manifestaciones de colaboradores segunda revisión.
Diagnóstico:Medición de apropiación,  Formatos Pre test, Pos test código de integridad.
Implementación: Socialización - listados de asistencia, Informe senda de integridad, listados entrega código de integridad, Documento campaña publicitaria 
Evaluación - Informe de seguimiento al Plan de integridad en donde se realiza seguimiento al cumpimiento de los 12 items establecidos en el Plan. </t>
  </si>
  <si>
    <t xml:space="preserve">Se evidencia en la presentación, inclusión de los componentes del PAAC y sus generalidades. Adicionalmente se adjunta comunicación a sistemas para ajustes en plataforma MAO, herramienta de evaluación ( sopa de letras y apareamiento). 
La  Base Datos de colaboradores socializados relaciona los participantes y resutados de evaluación  .
</t>
  </si>
  <si>
    <t>La OCI observa que el desarrollo de esta actividad requiere ajustes en los siguientes aspectos, teniendo en cuenta la meta y el tiempo disponible a cumplir para el cierre de la vigencia:
- Poblaciòn priorizada
- Capacidad de respuesta del responsable de la actividad
- Metodología apropiada a la población objeto
- Herramienta de evaluación amigable
- Acción de mejora frente a resultados con % menor al 85%
- Definición cuantitativa del universo acorde con población priorizda</t>
  </si>
  <si>
    <t>La OCI observa que el desarrollo de esta actividad requiere ajustes en los siguientes aspectos, teniendo en cuenta la meta y el tiempo disponible a cumplir para el cierre de la vigencia:
- Población priorizada
- Capacidad de respuesta del responsable de la actividad
- Metodología apropiada a la población objeto
- Herramienta de evaluación amigable
- Acción de mejora frente a resultados con % menor al 85%
- Ficha de indicador de cobertura y apropiación</t>
  </si>
  <si>
    <t>La OCI observa que si bien la implementación de la estrategia de racionalizaciòn de támites, requiere varias actividades a cumplir por la entidad; en este componente sólo se debe registrar el tablero exportado del aplicativo SUIT, "CONSOLIDADO ESTRATEGIA DE RACIONALIZACION DE TRAMITES"</t>
  </si>
  <si>
    <t>Documento de  " Estrategia  Divulgación de Canales de Atencón a los Grupos de Valor"
Listados de registro de charlas informativas</t>
  </si>
  <si>
    <t>Documento de la medición de apropiación
Base en excel de capacitación julio y agosto
Actas de Reunión  de abril, mayo y junio</t>
  </si>
  <si>
    <r>
      <t xml:space="preserve">Se evidencia Documento Diseño de la campaña de divulgación de los derechos y deberes de los Pacientes de la Subred Integrada de Servicios de Salud Sur. la ccual tiene como objetivo: Diseñar y promover una campaña de divulgación de los derechos y deberes de los pacientes de la subred Integrada de Servicios de Salud Sur a los colaboradores y usuarios con el fin de conozcan, exijan y promuevan sus derechos y cumplan con los deberes.   
Se evidencia cronograma de derechos y deberes 
Se evidencia listados de asistencia a charlas sobre derechos y deberes de los meses de Abril, mayo y junio 
Se evidencia soportes de piezas comunicativas de derechos y deberes 
</t>
    </r>
    <r>
      <rPr>
        <sz val="12"/>
        <color indexed="8"/>
        <rFont val="Arial"/>
        <family val="2"/>
      </rPr>
      <t>Se prioriza la divulgación de derechos y deberes con los colaboradores de consulta externa, los cuales son abordados en las ULC, de las diferentes Unidades de Servicios de Salud logrando la socialización en el 100% de las ULC convocadas para el mes de mayo del 2021.</t>
    </r>
  </si>
  <si>
    <t xml:space="preserve">1. listados de asistencias a charlas de derechos y deberes 
2. video de derechos y deberes con interprete de señas
3. actas y listados de asistencia de la socialización de derechos y deberes 
4. Diseño de Piezas comunicativas alusivas a los derechos y deberes </t>
  </si>
  <si>
    <t>No aplica para el seguimiento del segundo cuatrimestre</t>
  </si>
  <si>
    <t>Los soportes entregados permiten evidenciar cumplimiento de la actividad para el seguimiento del segundo cuatrimestre</t>
  </si>
  <si>
    <t>Evaluar la capacidad de respuesta de la entidad para dar  cumplimiento a la meta</t>
  </si>
  <si>
    <t xml:space="preserve">Acorde con el documento Plan de Gestón de Integridad GH-PLA-PTH-PP-04 V4, publicado en la intranet, se evidencia:
1. Etapa Alistamiento: se programan las actividades de actualizar la política y estrategia de conflictos de interés, evidenciando en la cartelera de la intranet la resolución 668 del 4/06/2021 que actualiza el código de integridad; sin embargo no se evidencia soporte de la V2 de la política; para la estrategia se da cumplimiento acorde con evalaución hecha en actividad anterior.
2. Armonización y Actualización:cumplimiento a la actividad de capacitación. En la actividad de firma de la carta de compromiso de integridad, se enfatiza en revisar cobertura que de cumplimiento con corte al segundo cuatrimestre. La actividad canal de denuncia de situacón de conflicto de interés requiere revisión, en el entendido que la entidad ya cuenta con un botón de Buzón de colaboradores en la intranet.
3. Diagnóstico: Se aporta informe preliminar de medición de apropiación con un total de 641 participantes, requiriendo incluir la población objeto para interpretar con claridad los resultados.
4. Implementación: dar continuidad a la actividad para cumplimiento de los proyectado, observando que las evidencias entregadas deben ser documentos definitivos avalados por el inmediato superior.
Importante ajustar la pieza comunicativa que se incluyó en los desprendibles, ya que no registra los 5 valores de integridad.
 5. Evaluación - Informe de seguimiento al Plan de integridad en donde se realiza seguimiento al cumpimiento de los 12 items establecidos en el Plan. </t>
  </si>
  <si>
    <t xml:space="preserve">La OCI observa que  la Resolución 1519 de 2020 tiene como plazo para su implementación así:anexo 1 , 31/12/2021 y, para el anexo 2, 31/03/2020 .
Solicitar concepto a MINTIC frente a la aplicabilidad dela resolución  1519/2020 y, reiterar a SDS.
La OCI observa que la ficha del indicador no contempla los datos de los meses de julio y agosto, para dar completitud del cuatrimestre. Asì mismo ajustar la ficha, ya que no se puede promediar en el entendido de que el monitoreo del ùltimo mes es el resultado del indicador  a la fecha.
</t>
  </si>
  <si>
    <t>Las evidencias aportadas dan cumplimiento a los programado, sin embargo es importante tener en cuenta las observaciones que la OCI realiza a las actividades relacionadas con capacitación</t>
  </si>
  <si>
    <t>Importante revisar la capacidad de respuesta del proceso en el marco de la fecha de finalización, permitiendo así cumplimiento al cierre de la vigencia</t>
  </si>
  <si>
    <t>Se evidencia proyecto de la política, en el  cual no se incluye el Apetito del Riesgo por ser un tema algido,objeto de referenciación.
La nueva versión debe incluir la V.5 de la Guía del Riesgos del DAFP.</t>
  </si>
  <si>
    <t xml:space="preserve">Se evidencia proyecto de política, entregado en forma extemporánea </t>
  </si>
  <si>
    <t>Cumplida en primer cuatrimestre</t>
  </si>
  <si>
    <t>Las evidencias aportadas tienen el alcance para verificar el avance en la implementación de los cuatro trámites priorizados, relacionados con Historia Clínica y Asignación de Citas.</t>
  </si>
  <si>
    <t>Evaluación interna de enfoque de derechos humanos y paz.</t>
  </si>
  <si>
    <t>Evaluaciónparticipacitiva de la estrategia de rendición de cuentas</t>
  </si>
  <si>
    <t xml:space="preserve">Se evidencia  informe trimestral </t>
  </si>
  <si>
    <t>En el informe se evidencia la redirección al proceso de Control Interno Disciplinario, de un total de 7 requrimientos (pág. 13)</t>
  </si>
  <si>
    <r>
      <t xml:space="preserve">Se observa que el  documento " Estrategia  Divulgación de Canales de Atencón a los Grupos de Valor", a su vez como documento preliminar, debe hacer parte del documento pertinente, que haga parte de listado maestro del proceso
</t>
    </r>
    <r>
      <rPr>
        <sz val="12"/>
        <color indexed="8"/>
        <rFont val="Arial"/>
        <family val="2"/>
      </rPr>
      <t xml:space="preserve">
</t>
    </r>
  </si>
  <si>
    <t>Informes de SIDMA del primer y segundo trimestre</t>
  </si>
  <si>
    <t>Se adjuntaron los soportes donde se evidencia su cumplimiento</t>
  </si>
  <si>
    <t xml:space="preserve">Los resultados de la actividad no permiten evidenciar el cumplimiento a la meta, requiriendo la ficha técnica del indicador para ver trazabilidad con referencia al Universo objeto de trabajo. A su vez las actas aportadas no registran el tema de " prevención de riesgos de corrupción" y, es importante involucrar al proceso de facturación en el desarrollo de la acividad 
</t>
  </si>
  <si>
    <t xml:space="preserve">Observaciones a las evidencias aportadas:
Reformular el indicador incluyendo usuarios, ya que los soportes  de actividad los involucran
</t>
  </si>
  <si>
    <t>Se evidencia ficha del indicador,  solictud de concepto a la SDS en aplicació Res 1519/20</t>
  </si>
  <si>
    <t>Se adjuntaron los avances en lo concerniente con las oportunidades de mejora de Acreditación</t>
  </si>
  <si>
    <t xml:space="preserve"> Se evidencia la actualización el registro de Activos de Información.</t>
  </si>
  <si>
    <t>La OCI observa que adelantada la revisión y la no modificación de la estructura organizacional de la entidad, no se rquiere la actualización del esquema e índice</t>
  </si>
  <si>
    <t>Se recolectaron por parte del proceso TIC, las 183 bases de datos que tiene la entidad en sus diferentes procesos</t>
  </si>
  <si>
    <t>Se registro en SIC, las bases de datos que contiene información de datos personales</t>
  </si>
  <si>
    <t>Se observa que la entidad registro en la Base de Datos Nacional -l SIC las bases de datos que contienen información de datos personales</t>
  </si>
  <si>
    <t>Se encuentra en el link:
https://rnbd.sic.gov.co/sisi/consultaTitulares/datosBasicos/704855/</t>
  </si>
  <si>
    <t>No aplica seguimiento para este cuatrimestre</t>
  </si>
  <si>
    <t>Se evidencia actas de mesas de trtabajo con los líderes de proceso</t>
  </si>
  <si>
    <t>Se evidencio evaluación</t>
  </si>
  <si>
    <r>
      <t xml:space="preserve">La evaluación de la Estrategia se define cada dos meses, con unn total de 19 actividades, de las cuales 15 (quince) deben tener cumplimiento con corte al segundo cuatrimestre del 2021, presetándose las siguientes observaciones:
1. Las actividades reacionadas con capacitación no tienen el alcance de las temáticas que se definen. A su vez se aporta como evidencia el mismo archivo para varios ejercicios de capacitación, lo cual no permite clarificar su cumplimiento.
Importante aportar la ficha del indicador de cada actividad
2. Al igual que el cuatrimestre anterior, no de se dispone de " pautas de medición de la efectividad realizada por el rol de gestores de integridad...", impidiendo cuantificar los resultados.
3. El plan de trabajo del comité MIPG, incluye en la actividad Nº 9 el seguimiento a la polìtica de integridad, careciendo de soporte  para el mes de junio
4. Las evidencias aportadas no tienen el alcance, para dar cumplimiento a la actividad de orientar a servidores, contratistas, supervisores, coordinadores o jefes inmediatos en tèrminos legales o técnicos
5. En control documental no se cuenta con publicación de la versión 2 del procedimiento Conflictos de Interés GH-PLA-PTH-01 V1
</t>
    </r>
    <r>
      <rPr>
        <sz val="12"/>
        <color indexed="8"/>
        <rFont val="Arial"/>
        <family val="2"/>
      </rPr>
      <t xml:space="preserve">
</t>
    </r>
  </si>
  <si>
    <t>Comunicación de los resultados</t>
  </si>
  <si>
    <t>SEGUIMIENTO II CUATRIMESTRE - III LINEA DE DEFENSA
PRIMER CUATRIMESTRE DE 2021</t>
  </si>
  <si>
    <t>EVALUADO EN TÉRMINOS DE EFICACIA POR LA  OFICINA DE CONTROL INTERNO</t>
  </si>
  <si>
    <t>La evidencia suministrada da cuenta de las actividades reallizadas en el II cuatrimestre, sin observar el seguimietno a Matriz de Riesgos de Corrupción</t>
  </si>
  <si>
    <t>La OCI observa que la evaluaciòn cuntatitativa para el segundo cuatrimestre, debe corresponder al porcentaje de avance, partiendo del valor del primer cuatrimestre como línea base.
En los dos cuatrimestres evaluados, no se realizó seguimiento de  la matirz de riesgos de corrupción vigencia 2021 poe parte de la segunda línea de defensa</t>
  </si>
  <si>
    <t>TOTAL EJECUCIÓN PAAC - II CUATRIMESTRE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</si>
</sst>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font>
      <sz val="11"/>
      <color theme="1"/>
      <name val="Calibri"/>
      <family val="2"/>
      <scheme val="minor"/>
    </font>
    <font>
      <b/>
      <sz val="12"/>
      <name val="Arial"/>
      <family val="2"/>
    </font>
    <font>
      <sz val="12"/>
      <color indexed="8"/>
      <name val="Arial"/>
      <family val="2"/>
    </font>
    <font>
      <b/>
      <sz val="12"/>
      <color indexed="8"/>
      <name val="Arial"/>
      <family val="2"/>
    </font>
    <font>
      <b/>
      <sz val="9"/>
      <color indexed="81"/>
      <name val="Tahoma"/>
      <family val="2"/>
    </font>
    <font>
      <sz val="9"/>
      <color indexed="81"/>
      <name val="Tahoma"/>
      <family val="2"/>
    </font>
    <font>
      <b/>
      <sz val="11"/>
      <name val="Arial"/>
      <family val="2"/>
    </font>
    <font>
      <sz val="10"/>
      <name val="Arial"/>
      <family val="2"/>
    </font>
    <font>
      <sz val="10"/>
      <color indexed="8"/>
      <name val="SansSerif"/>
    </font>
    <font>
      <b/>
      <sz val="10"/>
      <color indexed="8"/>
      <name val="SansSerif"/>
    </font>
    <font>
      <b/>
      <sz val="12"/>
      <color indexed="59"/>
      <name val="SansSerif"/>
    </font>
    <font>
      <b/>
      <sz val="12"/>
      <color indexed="8"/>
      <name val="SansSerif"/>
    </font>
    <font>
      <sz val="12"/>
      <name val="Arial"/>
      <family val="2"/>
    </font>
    <font>
      <sz val="11"/>
      <color indexed="8"/>
      <name val="Arial"/>
      <family val="2"/>
    </font>
    <font>
      <sz val="12"/>
      <color indexed="62"/>
      <name val="Arial"/>
      <family val="2"/>
    </font>
    <font>
      <b/>
      <sz val="11"/>
      <color indexed="8"/>
      <name val="Arial"/>
      <family val="2"/>
    </font>
    <font>
      <sz val="12"/>
      <color indexed="10"/>
      <name val="Arial"/>
      <family val="2"/>
    </font>
    <font>
      <sz val="9"/>
      <color indexed="81"/>
      <name val="Tahoma"/>
      <family val="2"/>
    </font>
    <font>
      <b/>
      <sz val="9"/>
      <color indexed="81"/>
      <name val="Tahoma"/>
      <family val="2"/>
    </font>
    <font>
      <sz val="12"/>
      <color indexed="8"/>
      <name val="Arial"/>
      <family val="2"/>
    </font>
    <font>
      <sz val="12"/>
      <color indexed="10"/>
      <name val="Arial"/>
      <family val="2"/>
    </font>
    <font>
      <sz val="12"/>
      <color indexed="8"/>
      <name val="Arial"/>
      <family val="2"/>
    </font>
    <font>
      <sz val="12"/>
      <color indexed="10"/>
      <name val="Arial"/>
      <family val="2"/>
    </font>
    <font>
      <sz val="12"/>
      <color indexed="8"/>
      <name val="Arial"/>
      <family val="2"/>
    </font>
    <font>
      <sz val="12"/>
      <color indexed="10"/>
      <name val="Arial"/>
      <family val="2"/>
    </font>
    <font>
      <sz val="12"/>
      <color indexed="8"/>
      <name val="Arial"/>
      <family val="2"/>
    </font>
    <font>
      <sz val="11"/>
      <color theme="1"/>
      <name val="Calibri"/>
      <family val="2"/>
      <scheme val="minor"/>
    </font>
    <font>
      <u/>
      <sz val="11"/>
      <color theme="10"/>
      <name val="Calibri"/>
      <family val="2"/>
      <scheme val="minor"/>
    </font>
    <font>
      <sz val="12"/>
      <color theme="1"/>
      <name val="Arial"/>
      <family val="2"/>
    </font>
    <font>
      <b/>
      <sz val="12"/>
      <color theme="1"/>
      <name val="Arial"/>
      <family val="2"/>
    </font>
    <font>
      <sz val="12"/>
      <color theme="2" tint="-9.9978637043366805E-2"/>
      <name val="Arial"/>
      <family val="2"/>
    </font>
    <font>
      <b/>
      <sz val="12"/>
      <color rgb="FFFF0000"/>
      <name val="Arial"/>
      <family val="2"/>
    </font>
    <font>
      <sz val="9"/>
      <color theme="1"/>
      <name val="Arial"/>
      <family val="2"/>
    </font>
    <font>
      <sz val="11"/>
      <color theme="1"/>
      <name val="Arial"/>
      <family val="2"/>
    </font>
    <font>
      <i/>
      <u/>
      <sz val="12"/>
      <color theme="1"/>
      <name val="Arial"/>
      <family val="2"/>
    </font>
    <font>
      <u/>
      <sz val="12"/>
      <color theme="1"/>
      <name val="Arial"/>
      <family val="2"/>
    </font>
    <font>
      <sz val="12"/>
      <color theme="0"/>
      <name val="Arial"/>
      <family val="2"/>
    </font>
    <font>
      <b/>
      <sz val="11"/>
      <color theme="1"/>
      <name val="Arial"/>
      <family val="2"/>
    </font>
    <font>
      <sz val="12"/>
      <color rgb="FFFF0000"/>
      <name val="Arial"/>
      <family val="2"/>
    </font>
    <font>
      <b/>
      <sz val="12"/>
      <color theme="0"/>
      <name val="Arial"/>
      <family val="2"/>
    </font>
    <font>
      <b/>
      <sz val="22"/>
      <color theme="1"/>
      <name val="Arial"/>
      <family val="2"/>
    </font>
    <font>
      <b/>
      <sz val="24"/>
      <color theme="1"/>
      <name val="Arial"/>
      <family val="2"/>
    </font>
    <font>
      <sz val="20"/>
      <color theme="1"/>
      <name val="Arial"/>
      <family val="2"/>
    </font>
    <font>
      <b/>
      <sz val="24"/>
      <color theme="0"/>
      <name val="Arial"/>
      <family val="2"/>
    </font>
    <font>
      <b/>
      <i/>
      <sz val="12"/>
      <color theme="1"/>
      <name val="Arial"/>
      <family val="2"/>
    </font>
  </fonts>
  <fills count="1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rgb="FFE2EFD9"/>
        <bgColor rgb="FFE2EFD9"/>
      </patternFill>
    </fill>
    <fill>
      <patternFill patternType="solid">
        <fgColor theme="9" tint="0.79998168889431442"/>
        <bgColor rgb="FFE2EFD9"/>
      </patternFill>
    </fill>
    <fill>
      <patternFill patternType="solid">
        <fgColor rgb="FFFFFF00"/>
        <bgColor indexed="64"/>
      </patternFill>
    </fill>
    <fill>
      <patternFill patternType="solid">
        <fgColor rgb="FF00B0F0"/>
        <bgColor indexed="64"/>
      </patternFill>
    </fill>
    <fill>
      <patternFill patternType="solid">
        <fgColor theme="9" tint="0.39997558519241921"/>
        <bgColor indexed="64"/>
      </patternFill>
    </fill>
    <fill>
      <patternFill patternType="solid">
        <fgColor rgb="FF92D050"/>
        <bgColor indexed="64"/>
      </patternFill>
    </fill>
    <fill>
      <patternFill patternType="solid">
        <fgColor theme="0"/>
        <bgColor rgb="FFE2EFD9"/>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C00000"/>
        <bgColor indexed="64"/>
      </patternFill>
    </fill>
  </fills>
  <borders count="76">
    <border>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8"/>
      </left>
      <right style="medium">
        <color indexed="8"/>
      </right>
      <top style="medium">
        <color indexed="8"/>
      </top>
      <bottom style="medium">
        <color indexed="8"/>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style="thin">
        <color indexed="64"/>
      </top>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s>
  <cellStyleXfs count="4">
    <xf numFmtId="0" fontId="0" fillId="0" borderId="0"/>
    <xf numFmtId="0" fontId="27" fillId="0" borderId="0" applyNumberFormat="0" applyFill="0" applyBorder="0" applyAlignment="0" applyProtection="0"/>
    <xf numFmtId="0" fontId="7" fillId="0" borderId="0"/>
    <xf numFmtId="9" fontId="26" fillId="0" borderId="0" applyFont="0" applyFill="0" applyBorder="0" applyAlignment="0" applyProtection="0"/>
  </cellStyleXfs>
  <cellXfs count="928">
    <xf numFmtId="0" fontId="0" fillId="0" borderId="0" xfId="0"/>
    <xf numFmtId="0" fontId="28" fillId="0" borderId="0" xfId="0" applyFont="1" applyFill="1" applyBorder="1" applyAlignment="1">
      <alignment horizontal="left"/>
    </xf>
    <xf numFmtId="0" fontId="28" fillId="0" borderId="0" xfId="0" applyFont="1" applyBorder="1" applyAlignment="1">
      <alignment horizontal="left"/>
    </xf>
    <xf numFmtId="0" fontId="28" fillId="0" borderId="0" xfId="0" applyFont="1" applyAlignment="1">
      <alignment horizontal="left"/>
    </xf>
    <xf numFmtId="0" fontId="28" fillId="3" borderId="0" xfId="0" applyFont="1" applyFill="1" applyAlignment="1">
      <alignment horizontal="left"/>
    </xf>
    <xf numFmtId="0" fontId="28" fillId="0" borderId="1" xfId="0" applyFont="1" applyFill="1" applyBorder="1" applyAlignment="1">
      <alignment horizontal="left"/>
    </xf>
    <xf numFmtId="0" fontId="28" fillId="0" borderId="0" xfId="0" applyFont="1" applyBorder="1" applyAlignment="1">
      <alignment horizontal="left" vertical="center" wrapText="1"/>
    </xf>
    <xf numFmtId="0" fontId="28" fillId="0" borderId="0" xfId="0" applyFont="1" applyBorder="1" applyAlignment="1">
      <alignment horizontal="left" wrapText="1"/>
    </xf>
    <xf numFmtId="0" fontId="28" fillId="0" borderId="1" xfId="0" applyFont="1" applyBorder="1" applyAlignment="1">
      <alignment horizontal="left"/>
    </xf>
    <xf numFmtId="0" fontId="28" fillId="0" borderId="0" xfId="0" applyFont="1" applyAlignment="1">
      <alignment horizontal="center" vertical="center"/>
    </xf>
    <xf numFmtId="0" fontId="1" fillId="0" borderId="2" xfId="0" applyFont="1" applyFill="1" applyBorder="1" applyAlignment="1" applyProtection="1">
      <alignment horizontal="center" vertical="center" wrapText="1"/>
    </xf>
    <xf numFmtId="0" fontId="28" fillId="3" borderId="0" xfId="0" applyFont="1" applyFill="1" applyAlignment="1">
      <alignment horizontal="center" vertical="center"/>
    </xf>
    <xf numFmtId="0" fontId="28" fillId="0" borderId="0" xfId="0" applyFont="1" applyAlignment="1">
      <alignment horizontal="center"/>
    </xf>
    <xf numFmtId="0" fontId="28" fillId="0" borderId="0" xfId="0" applyFont="1" applyFill="1" applyBorder="1" applyAlignment="1">
      <alignment horizontal="center"/>
    </xf>
    <xf numFmtId="0" fontId="28" fillId="0" borderId="0" xfId="0" applyFont="1" applyBorder="1" applyAlignment="1">
      <alignment horizontal="center"/>
    </xf>
    <xf numFmtId="0" fontId="1" fillId="3" borderId="3" xfId="0" applyFont="1" applyFill="1" applyBorder="1" applyAlignment="1" applyProtection="1">
      <alignment horizontal="center" vertical="center" wrapText="1"/>
    </xf>
    <xf numFmtId="0" fontId="28" fillId="0" borderId="0" xfId="0" applyFont="1" applyBorder="1" applyAlignment="1">
      <alignment horizontal="center" wrapText="1"/>
    </xf>
    <xf numFmtId="0" fontId="28" fillId="0" borderId="4" xfId="0" applyFont="1" applyFill="1" applyBorder="1" applyAlignment="1">
      <alignment horizontal="center"/>
    </xf>
    <xf numFmtId="0" fontId="28" fillId="0" borderId="4" xfId="0" applyFont="1" applyBorder="1" applyAlignment="1">
      <alignment horizontal="center"/>
    </xf>
    <xf numFmtId="0" fontId="29" fillId="4" borderId="5" xfId="0" applyFont="1" applyFill="1" applyBorder="1" applyAlignment="1">
      <alignment horizontal="left" vertical="center" wrapText="1"/>
    </xf>
    <xf numFmtId="0" fontId="1" fillId="4" borderId="6" xfId="0" applyFont="1" applyFill="1" applyBorder="1" applyAlignment="1" applyProtection="1">
      <alignment horizontal="center" vertical="center" wrapText="1"/>
    </xf>
    <xf numFmtId="0" fontId="1" fillId="4" borderId="7" xfId="0" applyFont="1" applyFill="1" applyBorder="1" applyAlignment="1" applyProtection="1">
      <alignment horizontal="center" vertical="center" wrapText="1"/>
    </xf>
    <xf numFmtId="0" fontId="1" fillId="3" borderId="8" xfId="0" applyFont="1" applyFill="1" applyBorder="1" applyAlignment="1" applyProtection="1">
      <alignment horizontal="center" vertical="center" wrapText="1"/>
    </xf>
    <xf numFmtId="0" fontId="29" fillId="0" borderId="9" xfId="0" applyFont="1" applyBorder="1" applyAlignment="1">
      <alignment horizontal="center" vertical="center"/>
    </xf>
    <xf numFmtId="14" fontId="1" fillId="3" borderId="8" xfId="0" applyNumberFormat="1" applyFont="1" applyFill="1" applyBorder="1" applyAlignment="1" applyProtection="1">
      <alignment horizontal="center" vertical="center" wrapText="1"/>
    </xf>
    <xf numFmtId="0" fontId="1" fillId="3" borderId="10" xfId="0" applyFont="1" applyFill="1" applyBorder="1" applyAlignment="1" applyProtection="1">
      <alignment horizontal="center" vertical="center" wrapText="1"/>
    </xf>
    <xf numFmtId="0" fontId="29" fillId="3" borderId="8" xfId="0" applyFont="1" applyFill="1" applyBorder="1" applyAlignment="1">
      <alignment horizontal="left" vertical="center" wrapText="1"/>
    </xf>
    <xf numFmtId="0" fontId="29" fillId="3" borderId="11" xfId="0" applyFont="1" applyFill="1" applyBorder="1" applyAlignment="1">
      <alignment horizontal="left" vertical="center" wrapText="1"/>
    </xf>
    <xf numFmtId="0" fontId="29" fillId="0" borderId="12" xfId="0" applyFont="1" applyBorder="1" applyAlignment="1">
      <alignment horizontal="center" vertical="center"/>
    </xf>
    <xf numFmtId="14" fontId="29" fillId="3" borderId="3" xfId="0" applyNumberFormat="1" applyFont="1" applyFill="1" applyBorder="1" applyAlignment="1">
      <alignment horizontal="center" vertical="center"/>
    </xf>
    <xf numFmtId="17" fontId="29" fillId="3" borderId="3" xfId="0" applyNumberFormat="1" applyFont="1" applyFill="1" applyBorder="1" applyAlignment="1">
      <alignment horizontal="center" vertical="center"/>
    </xf>
    <xf numFmtId="0" fontId="1" fillId="3" borderId="2" xfId="0" applyFont="1" applyFill="1" applyBorder="1" applyAlignment="1" applyProtection="1">
      <alignment horizontal="center" vertical="center" wrapText="1"/>
    </xf>
    <xf numFmtId="0" fontId="29" fillId="3" borderId="3" xfId="0" applyFont="1" applyFill="1" applyBorder="1" applyAlignment="1">
      <alignment horizontal="left" vertical="center" wrapText="1"/>
    </xf>
    <xf numFmtId="0" fontId="29" fillId="3" borderId="13" xfId="0" applyFont="1" applyFill="1" applyBorder="1" applyAlignment="1">
      <alignment horizontal="left" vertical="center" wrapText="1"/>
    </xf>
    <xf numFmtId="0" fontId="1" fillId="3" borderId="2" xfId="0" applyFont="1" applyFill="1" applyBorder="1" applyAlignment="1" applyProtection="1">
      <alignment horizontal="center" wrapText="1"/>
    </xf>
    <xf numFmtId="0" fontId="29" fillId="3" borderId="3" xfId="0" applyFont="1" applyFill="1" applyBorder="1" applyAlignment="1">
      <alignment horizontal="center" vertical="center"/>
    </xf>
    <xf numFmtId="0" fontId="1" fillId="3" borderId="3" xfId="0" applyFont="1" applyFill="1" applyBorder="1" applyAlignment="1" applyProtection="1">
      <alignment horizontal="center" wrapText="1"/>
    </xf>
    <xf numFmtId="0" fontId="29" fillId="0" borderId="14" xfId="0" applyFont="1" applyBorder="1" applyAlignment="1">
      <alignment horizontal="center" vertical="center"/>
    </xf>
    <xf numFmtId="14" fontId="29" fillId="3" borderId="15" xfId="0" applyNumberFormat="1" applyFont="1" applyFill="1" applyBorder="1" applyAlignment="1">
      <alignment horizontal="center" vertical="center"/>
    </xf>
    <xf numFmtId="0" fontId="29" fillId="3" borderId="15" xfId="0" applyFont="1" applyFill="1" applyBorder="1" applyAlignment="1">
      <alignment horizontal="center" vertical="center"/>
    </xf>
    <xf numFmtId="0" fontId="29" fillId="3" borderId="15" xfId="0" applyFont="1" applyFill="1" applyBorder="1" applyAlignment="1">
      <alignment horizontal="left" vertical="center" wrapText="1"/>
    </xf>
    <xf numFmtId="0" fontId="29" fillId="3" borderId="16" xfId="0" applyFont="1" applyFill="1" applyBorder="1" applyAlignment="1">
      <alignment horizontal="left" vertical="center" wrapText="1"/>
    </xf>
    <xf numFmtId="0" fontId="29" fillId="0" borderId="17" xfId="0" applyFont="1" applyBorder="1" applyAlignment="1">
      <alignment horizontal="center" vertical="center"/>
    </xf>
    <xf numFmtId="14" fontId="29" fillId="3" borderId="7" xfId="0" applyNumberFormat="1" applyFont="1" applyFill="1" applyBorder="1" applyAlignment="1">
      <alignment horizontal="center" vertical="center"/>
    </xf>
    <xf numFmtId="0" fontId="29" fillId="3" borderId="7" xfId="0" applyFont="1" applyFill="1" applyBorder="1" applyAlignment="1">
      <alignment horizontal="center" vertical="center"/>
    </xf>
    <xf numFmtId="0" fontId="1" fillId="3" borderId="7" xfId="0" applyFont="1" applyFill="1" applyBorder="1" applyAlignment="1" applyProtection="1">
      <alignment horizontal="center" wrapText="1"/>
    </xf>
    <xf numFmtId="0" fontId="29" fillId="3" borderId="18" xfId="0" applyFont="1" applyFill="1" applyBorder="1" applyAlignment="1">
      <alignment horizontal="left" vertical="center" wrapText="1"/>
    </xf>
    <xf numFmtId="0" fontId="29" fillId="3" borderId="7" xfId="0" applyFont="1" applyFill="1" applyBorder="1" applyAlignment="1">
      <alignment horizontal="left" vertical="center" wrapText="1"/>
    </xf>
    <xf numFmtId="0" fontId="29" fillId="3" borderId="19" xfId="0" applyFont="1" applyFill="1" applyBorder="1" applyAlignment="1">
      <alignment horizontal="left" vertical="center" wrapText="1"/>
    </xf>
    <xf numFmtId="0" fontId="29" fillId="0" borderId="0" xfId="0" applyFont="1" applyAlignment="1">
      <alignment horizontal="left"/>
    </xf>
    <xf numFmtId="14" fontId="29" fillId="3" borderId="8" xfId="0" applyNumberFormat="1" applyFont="1" applyFill="1" applyBorder="1" applyAlignment="1">
      <alignment horizontal="center" vertical="center"/>
    </xf>
    <xf numFmtId="0" fontId="29" fillId="3" borderId="8" xfId="0" applyFont="1" applyFill="1" applyBorder="1" applyAlignment="1">
      <alignment horizontal="center" vertical="center"/>
    </xf>
    <xf numFmtId="0" fontId="29" fillId="3" borderId="0" xfId="0" applyFont="1" applyFill="1" applyAlignment="1">
      <alignment horizontal="left"/>
    </xf>
    <xf numFmtId="0" fontId="6" fillId="3" borderId="3" xfId="0" applyFont="1" applyFill="1" applyBorder="1" applyAlignment="1" applyProtection="1">
      <alignment horizontal="justify" vertical="center" wrapText="1"/>
      <protection locked="0"/>
    </xf>
    <xf numFmtId="0" fontId="6" fillId="0" borderId="3" xfId="0" applyFont="1" applyFill="1" applyBorder="1" applyAlignment="1" applyProtection="1">
      <alignment horizontal="justify" vertical="center" wrapText="1"/>
      <protection locked="0"/>
    </xf>
    <xf numFmtId="0" fontId="6" fillId="0" borderId="13" xfId="0" applyFont="1" applyFill="1" applyBorder="1" applyAlignment="1" applyProtection="1">
      <alignment horizontal="justify" vertical="center" wrapText="1"/>
      <protection locked="0"/>
    </xf>
    <xf numFmtId="14" fontId="29" fillId="3" borderId="3" xfId="0" applyNumberFormat="1" applyFont="1" applyFill="1" applyBorder="1" applyAlignment="1">
      <alignment horizontal="center" vertical="center" wrapText="1"/>
    </xf>
    <xf numFmtId="0" fontId="1" fillId="3" borderId="7" xfId="0" applyFont="1" applyFill="1" applyBorder="1" applyAlignment="1" applyProtection="1">
      <alignment horizontal="center" vertical="center" wrapText="1"/>
    </xf>
    <xf numFmtId="14" fontId="29" fillId="3" borderId="8" xfId="0" applyNumberFormat="1" applyFont="1" applyFill="1" applyBorder="1" applyAlignment="1">
      <alignment horizontal="center" vertical="center" wrapText="1"/>
    </xf>
    <xf numFmtId="0" fontId="1" fillId="3" borderId="20" xfId="0" applyFont="1" applyFill="1" applyBorder="1" applyAlignment="1" applyProtection="1">
      <alignment horizontal="center" vertical="center" wrapText="1"/>
    </xf>
    <xf numFmtId="0" fontId="1" fillId="0" borderId="10" xfId="0" applyFont="1" applyFill="1" applyBorder="1" applyAlignment="1" applyProtection="1">
      <alignment horizontal="center" vertical="center" wrapText="1"/>
    </xf>
    <xf numFmtId="0" fontId="29" fillId="0" borderId="8" xfId="0" applyFont="1" applyFill="1" applyBorder="1" applyAlignment="1">
      <alignment horizontal="left" vertical="center" wrapText="1"/>
    </xf>
    <xf numFmtId="0" fontId="1" fillId="0" borderId="20" xfId="0" applyFont="1" applyFill="1" applyBorder="1" applyAlignment="1" applyProtection="1">
      <alignment horizontal="center" vertical="center" wrapText="1"/>
    </xf>
    <xf numFmtId="0" fontId="28" fillId="0" borderId="0" xfId="0" applyFont="1" applyBorder="1" applyAlignment="1">
      <alignment horizontal="center" vertical="center" wrapText="1"/>
    </xf>
    <xf numFmtId="0" fontId="28" fillId="0" borderId="0" xfId="0" applyFont="1" applyFill="1" applyBorder="1" applyAlignment="1">
      <alignment horizontal="center" vertical="center"/>
    </xf>
    <xf numFmtId="0" fontId="28" fillId="0" borderId="0" xfId="0" applyFont="1" applyBorder="1" applyAlignment="1">
      <alignment horizontal="center" vertical="center"/>
    </xf>
    <xf numFmtId="0" fontId="1" fillId="3" borderId="8" xfId="0" applyFont="1" applyFill="1" applyBorder="1" applyAlignment="1">
      <alignment horizontal="center" vertical="center" wrapText="1"/>
    </xf>
    <xf numFmtId="0" fontId="1" fillId="3" borderId="3" xfId="0" applyFont="1" applyFill="1" applyBorder="1" applyAlignment="1">
      <alignment horizontal="center" vertical="center" wrapText="1"/>
    </xf>
    <xf numFmtId="14" fontId="29" fillId="3" borderId="15" xfId="0" applyNumberFormat="1" applyFont="1" applyFill="1" applyBorder="1" applyAlignment="1">
      <alignment horizontal="center" vertical="center" wrapText="1"/>
    </xf>
    <xf numFmtId="0" fontId="29" fillId="3" borderId="19" xfId="0" applyFont="1" applyFill="1" applyBorder="1" applyAlignment="1">
      <alignment horizontal="left" vertical="center" wrapText="1"/>
    </xf>
    <xf numFmtId="0" fontId="29" fillId="3" borderId="7" xfId="0" applyFont="1" applyFill="1" applyBorder="1" applyAlignment="1">
      <alignment horizontal="left" vertical="center" wrapText="1"/>
    </xf>
    <xf numFmtId="14" fontId="29" fillId="3" borderId="7" xfId="0" applyNumberFormat="1" applyFont="1" applyFill="1" applyBorder="1" applyAlignment="1">
      <alignment horizontal="center" vertical="center"/>
    </xf>
    <xf numFmtId="14" fontId="29" fillId="3" borderId="3" xfId="0" applyNumberFormat="1" applyFont="1" applyFill="1" applyBorder="1" applyAlignment="1">
      <alignment horizontal="center" vertical="center"/>
    </xf>
    <xf numFmtId="0" fontId="29" fillId="3" borderId="15" xfId="0" applyFont="1" applyFill="1" applyBorder="1" applyAlignment="1">
      <alignment horizontal="center" vertical="center" wrapText="1"/>
    </xf>
    <xf numFmtId="0" fontId="1" fillId="3" borderId="3" xfId="0" applyFont="1" applyFill="1" applyBorder="1" applyAlignment="1" applyProtection="1">
      <alignment horizontal="center" vertical="center" wrapText="1"/>
    </xf>
    <xf numFmtId="0" fontId="29" fillId="3" borderId="3" xfId="0" applyFont="1" applyFill="1" applyBorder="1" applyAlignment="1">
      <alignment horizontal="center" vertical="center"/>
    </xf>
    <xf numFmtId="0" fontId="29" fillId="3" borderId="7" xfId="0" applyFont="1" applyFill="1" applyBorder="1" applyAlignment="1">
      <alignment horizontal="center" vertical="center"/>
    </xf>
    <xf numFmtId="0" fontId="6" fillId="0" borderId="8" xfId="0" applyFont="1" applyFill="1" applyBorder="1" applyAlignment="1" applyProtection="1">
      <alignment horizontal="justify" vertical="center" wrapText="1"/>
      <protection locked="0"/>
    </xf>
    <xf numFmtId="0" fontId="29" fillId="3" borderId="21" xfId="0" applyFont="1" applyFill="1" applyBorder="1" applyAlignment="1">
      <alignment horizontal="center" vertical="center" wrapText="1"/>
    </xf>
    <xf numFmtId="0" fontId="7" fillId="0" borderId="0" xfId="2"/>
    <xf numFmtId="0" fontId="8" fillId="2" borderId="22" xfId="2" applyFont="1" applyFill="1" applyBorder="1" applyAlignment="1" applyProtection="1">
      <alignment horizontal="left" vertical="center" wrapText="1"/>
    </xf>
    <xf numFmtId="0" fontId="8" fillId="2" borderId="22" xfId="2" applyFont="1" applyFill="1" applyBorder="1" applyAlignment="1" applyProtection="1">
      <alignment horizontal="center" vertical="center" wrapText="1"/>
    </xf>
    <xf numFmtId="0" fontId="9" fillId="2" borderId="22" xfId="2" applyFont="1" applyFill="1" applyBorder="1" applyAlignment="1" applyProtection="1">
      <alignment horizontal="center" vertical="center" wrapText="1"/>
    </xf>
    <xf numFmtId="0" fontId="8" fillId="2" borderId="0" xfId="2" applyFont="1" applyFill="1" applyBorder="1" applyAlignment="1" applyProtection="1">
      <alignment horizontal="left" vertical="top" wrapText="1"/>
    </xf>
    <xf numFmtId="0" fontId="28" fillId="3" borderId="0" xfId="0" applyFont="1" applyFill="1" applyAlignment="1">
      <alignment horizontal="center" vertical="center" wrapText="1"/>
    </xf>
    <xf numFmtId="0" fontId="29" fillId="0" borderId="0" xfId="0" applyFont="1" applyFill="1" applyBorder="1" applyAlignment="1">
      <alignment horizontal="center" vertical="center" wrapText="1"/>
    </xf>
    <xf numFmtId="0" fontId="28" fillId="3" borderId="23" xfId="0" applyFont="1" applyFill="1" applyBorder="1" applyAlignment="1">
      <alignment horizontal="center" vertical="center" wrapText="1"/>
    </xf>
    <xf numFmtId="0" fontId="29" fillId="3" borderId="24" xfId="0" applyFont="1" applyFill="1" applyBorder="1" applyAlignment="1">
      <alignment horizontal="center" vertical="center" wrapText="1"/>
    </xf>
    <xf numFmtId="0" fontId="29" fillId="3" borderId="23" xfId="0" applyFont="1" applyFill="1" applyBorder="1" applyAlignment="1">
      <alignment horizontal="center" vertical="center" wrapText="1"/>
    </xf>
    <xf numFmtId="0" fontId="28" fillId="3" borderId="9" xfId="0" applyFont="1" applyFill="1" applyBorder="1" applyAlignment="1">
      <alignment horizontal="center" vertical="center" wrapText="1"/>
    </xf>
    <xf numFmtId="0" fontId="28" fillId="5" borderId="8" xfId="0" applyFont="1" applyFill="1" applyBorder="1" applyAlignment="1">
      <alignment horizontal="left" vertical="center" wrapText="1"/>
    </xf>
    <xf numFmtId="9" fontId="28" fillId="5" borderId="8" xfId="0" applyNumberFormat="1" applyFont="1" applyFill="1" applyBorder="1" applyAlignment="1">
      <alignment horizontal="center" vertical="center"/>
    </xf>
    <xf numFmtId="9" fontId="28" fillId="5" borderId="11" xfId="0" applyNumberFormat="1" applyFont="1" applyFill="1" applyBorder="1" applyAlignment="1">
      <alignment horizontal="center" vertical="center"/>
    </xf>
    <xf numFmtId="9" fontId="28" fillId="0" borderId="0" xfId="0" applyNumberFormat="1" applyFont="1" applyFill="1" applyBorder="1" applyAlignment="1">
      <alignment horizontal="center" vertical="center"/>
    </xf>
    <xf numFmtId="0" fontId="28" fillId="5" borderId="9" xfId="0" applyFont="1" applyFill="1" applyBorder="1" applyAlignment="1">
      <alignment horizontal="left" vertical="top" wrapText="1"/>
    </xf>
    <xf numFmtId="0" fontId="28" fillId="3" borderId="12" xfId="0" applyFont="1" applyFill="1" applyBorder="1" applyAlignment="1">
      <alignment horizontal="center" vertical="center" wrapText="1"/>
    </xf>
    <xf numFmtId="0" fontId="28" fillId="5" borderId="25" xfId="0" applyFont="1" applyFill="1" applyBorder="1" applyAlignment="1">
      <alignment horizontal="left" vertical="center" wrapText="1"/>
    </xf>
    <xf numFmtId="0" fontId="28" fillId="5" borderId="3" xfId="0" applyFont="1" applyFill="1" applyBorder="1" applyAlignment="1">
      <alignment horizontal="center" vertical="center" wrapText="1"/>
    </xf>
    <xf numFmtId="9" fontId="28" fillId="5" borderId="3" xfId="0" applyNumberFormat="1" applyFont="1" applyFill="1" applyBorder="1" applyAlignment="1">
      <alignment horizontal="center" vertical="center"/>
    </xf>
    <xf numFmtId="9" fontId="28" fillId="5" borderId="13" xfId="3" applyFont="1" applyFill="1" applyBorder="1" applyAlignment="1">
      <alignment horizontal="center" vertical="center"/>
    </xf>
    <xf numFmtId="0" fontId="28" fillId="5" borderId="25" xfId="0" applyFont="1" applyFill="1" applyBorder="1" applyAlignment="1">
      <alignment horizontal="left" vertical="top" wrapText="1"/>
    </xf>
    <xf numFmtId="0" fontId="28" fillId="5" borderId="3" xfId="0" applyFont="1" applyFill="1" applyBorder="1" applyAlignment="1">
      <alignment horizontal="left" vertical="center" wrapText="1"/>
    </xf>
    <xf numFmtId="9" fontId="28" fillId="0" borderId="0" xfId="3" applyFont="1" applyFill="1" applyBorder="1" applyAlignment="1">
      <alignment horizontal="center" vertical="center"/>
    </xf>
    <xf numFmtId="0" fontId="28" fillId="5" borderId="12" xfId="0" applyFont="1" applyFill="1" applyBorder="1" applyAlignment="1">
      <alignment horizontal="left" vertical="top" wrapText="1"/>
    </xf>
    <xf numFmtId="0" fontId="28" fillId="3" borderId="14" xfId="0" applyFont="1" applyFill="1" applyBorder="1" applyAlignment="1">
      <alignment horizontal="center" vertical="center" wrapText="1"/>
    </xf>
    <xf numFmtId="0" fontId="28" fillId="5" borderId="26" xfId="0" applyFont="1" applyFill="1" applyBorder="1" applyAlignment="1">
      <alignment horizontal="left" vertical="top" wrapText="1"/>
    </xf>
    <xf numFmtId="0" fontId="28" fillId="5" borderId="27" xfId="0" applyFont="1" applyFill="1" applyBorder="1" applyAlignment="1">
      <alignment horizontal="left" vertical="top" wrapText="1"/>
    </xf>
    <xf numFmtId="9" fontId="28" fillId="5" borderId="28" xfId="0" applyNumberFormat="1" applyFont="1" applyFill="1" applyBorder="1" applyAlignment="1">
      <alignment horizontal="center" vertical="center"/>
    </xf>
    <xf numFmtId="9" fontId="28" fillId="5" borderId="29" xfId="0" applyNumberFormat="1" applyFont="1" applyFill="1" applyBorder="1" applyAlignment="1">
      <alignment horizontal="center" vertical="center"/>
    </xf>
    <xf numFmtId="0" fontId="12" fillId="0" borderId="26" xfId="0" applyFont="1" applyFill="1" applyBorder="1" applyAlignment="1">
      <alignment horizontal="center" vertical="center" wrapText="1"/>
    </xf>
    <xf numFmtId="0" fontId="12" fillId="0" borderId="26" xfId="0" applyFont="1" applyFill="1" applyBorder="1" applyAlignment="1">
      <alignment horizontal="left" vertical="top" wrapText="1"/>
    </xf>
    <xf numFmtId="9" fontId="12" fillId="0" borderId="3" xfId="0" applyNumberFormat="1" applyFont="1" applyFill="1" applyBorder="1" applyAlignment="1">
      <alignment horizontal="center" vertical="center"/>
    </xf>
    <xf numFmtId="9" fontId="12" fillId="0" borderId="13" xfId="0" applyNumberFormat="1" applyFont="1" applyFill="1" applyBorder="1" applyAlignment="1">
      <alignment horizontal="center" vertical="center"/>
    </xf>
    <xf numFmtId="9" fontId="30" fillId="0" borderId="0" xfId="0" applyNumberFormat="1" applyFont="1" applyFill="1" applyBorder="1" applyAlignment="1">
      <alignment horizontal="center" vertical="center"/>
    </xf>
    <xf numFmtId="9" fontId="30" fillId="0" borderId="18" xfId="0" applyNumberFormat="1" applyFont="1" applyFill="1" applyBorder="1" applyAlignment="1">
      <alignment horizontal="center" vertical="center"/>
    </xf>
    <xf numFmtId="9" fontId="30" fillId="0" borderId="30" xfId="0" applyNumberFormat="1" applyFont="1" applyFill="1" applyBorder="1" applyAlignment="1">
      <alignment horizontal="center" vertical="center"/>
    </xf>
    <xf numFmtId="9" fontId="28" fillId="5" borderId="13" xfId="0" applyNumberFormat="1" applyFont="1" applyFill="1" applyBorder="1" applyAlignment="1">
      <alignment horizontal="center" vertical="center"/>
    </xf>
    <xf numFmtId="9" fontId="28" fillId="5" borderId="3" xfId="3" applyFont="1" applyFill="1" applyBorder="1" applyAlignment="1">
      <alignment horizontal="center" vertical="center" wrapText="1"/>
    </xf>
    <xf numFmtId="9" fontId="28" fillId="5" borderId="13" xfId="3" applyFont="1" applyFill="1" applyBorder="1" applyAlignment="1">
      <alignment horizontal="center" vertical="center" wrapText="1"/>
    </xf>
    <xf numFmtId="9" fontId="28" fillId="0" borderId="0" xfId="3" applyFont="1" applyFill="1" applyBorder="1" applyAlignment="1">
      <alignment horizontal="center" vertical="center" wrapText="1"/>
    </xf>
    <xf numFmtId="0" fontId="28" fillId="3" borderId="17" xfId="0" applyFont="1" applyFill="1" applyBorder="1" applyAlignment="1">
      <alignment horizontal="center" vertical="center" wrapText="1"/>
    </xf>
    <xf numFmtId="9" fontId="12" fillId="0" borderId="0" xfId="3" applyFont="1" applyFill="1" applyBorder="1" applyAlignment="1">
      <alignment horizontal="center" vertical="center" wrapText="1"/>
    </xf>
    <xf numFmtId="0" fontId="28" fillId="5" borderId="31" xfId="0" applyFont="1" applyFill="1" applyBorder="1" applyAlignment="1">
      <alignment horizontal="left" vertical="center" wrapText="1"/>
    </xf>
    <xf numFmtId="9" fontId="28" fillId="5" borderId="8" xfId="3" applyFont="1" applyFill="1" applyBorder="1" applyAlignment="1">
      <alignment horizontal="center" vertical="center"/>
    </xf>
    <xf numFmtId="9" fontId="28" fillId="5" borderId="3" xfId="3" applyFont="1" applyFill="1" applyBorder="1" applyAlignment="1">
      <alignment horizontal="center" vertical="center"/>
    </xf>
    <xf numFmtId="0" fontId="28" fillId="5" borderId="3" xfId="0" applyFont="1" applyFill="1" applyBorder="1" applyAlignment="1">
      <alignment horizontal="left" vertical="top" wrapText="1"/>
    </xf>
    <xf numFmtId="9" fontId="28" fillId="5" borderId="15" xfId="3" applyFont="1" applyFill="1" applyBorder="1" applyAlignment="1">
      <alignment horizontal="center" vertical="center"/>
    </xf>
    <xf numFmtId="9" fontId="28" fillId="5" borderId="16" xfId="3" applyFont="1" applyFill="1" applyBorder="1" applyAlignment="1">
      <alignment horizontal="center" vertical="center"/>
    </xf>
    <xf numFmtId="0" fontId="28" fillId="3" borderId="32" xfId="0" applyFont="1" applyFill="1" applyBorder="1" applyAlignment="1">
      <alignment horizontal="center" vertical="center" wrapText="1"/>
    </xf>
    <xf numFmtId="0" fontId="28" fillId="5" borderId="5" xfId="0" applyFont="1" applyFill="1" applyBorder="1" applyAlignment="1">
      <alignment horizontal="center" vertical="center" wrapText="1"/>
    </xf>
    <xf numFmtId="9" fontId="28" fillId="5" borderId="5" xfId="3" applyFont="1" applyFill="1" applyBorder="1" applyAlignment="1">
      <alignment horizontal="center" vertical="center"/>
    </xf>
    <xf numFmtId="9" fontId="28" fillId="5" borderId="33" xfId="3" applyFont="1" applyFill="1" applyBorder="1" applyAlignment="1">
      <alignment horizontal="center" vertical="center"/>
    </xf>
    <xf numFmtId="0" fontId="28" fillId="0" borderId="12" xfId="0" applyFont="1" applyFill="1" applyBorder="1" applyAlignment="1">
      <alignment horizontal="center" vertical="center" wrapText="1"/>
    </xf>
    <xf numFmtId="0" fontId="28" fillId="0" borderId="3" xfId="0" applyFont="1" applyFill="1" applyBorder="1" applyAlignment="1">
      <alignment horizontal="center" vertical="center" wrapText="1"/>
    </xf>
    <xf numFmtId="9" fontId="28" fillId="0" borderId="3" xfId="3" applyFont="1" applyFill="1" applyBorder="1" applyAlignment="1">
      <alignment horizontal="center" vertical="center"/>
    </xf>
    <xf numFmtId="9" fontId="28" fillId="0" borderId="13" xfId="3" applyFont="1" applyFill="1" applyBorder="1" applyAlignment="1">
      <alignment horizontal="center" vertical="center"/>
    </xf>
    <xf numFmtId="9" fontId="28" fillId="0" borderId="5" xfId="3" applyFont="1" applyFill="1" applyBorder="1" applyAlignment="1">
      <alignment horizontal="center" vertical="center"/>
    </xf>
    <xf numFmtId="9" fontId="28" fillId="0" borderId="33" xfId="3" applyFont="1" applyFill="1" applyBorder="1" applyAlignment="1">
      <alignment horizontal="center" vertical="center"/>
    </xf>
    <xf numFmtId="0" fontId="31" fillId="0" borderId="3" xfId="0" applyFont="1" applyFill="1" applyBorder="1" applyAlignment="1">
      <alignment horizontal="center" vertical="center" wrapText="1"/>
    </xf>
    <xf numFmtId="9" fontId="28" fillId="0" borderId="3" xfId="0" applyNumberFormat="1" applyFont="1" applyFill="1" applyBorder="1" applyAlignment="1">
      <alignment horizontal="center" vertical="center"/>
    </xf>
    <xf numFmtId="9" fontId="28" fillId="0" borderId="13" xfId="0" applyNumberFormat="1" applyFont="1" applyFill="1" applyBorder="1" applyAlignment="1">
      <alignment horizontal="center" vertical="center"/>
    </xf>
    <xf numFmtId="0" fontId="28" fillId="0" borderId="3" xfId="0" applyFont="1" applyFill="1" applyBorder="1" applyAlignment="1">
      <alignment horizontal="left"/>
    </xf>
    <xf numFmtId="0" fontId="28" fillId="0" borderId="13" xfId="0" applyFont="1" applyFill="1" applyBorder="1" applyAlignment="1">
      <alignment horizontal="left"/>
    </xf>
    <xf numFmtId="0" fontId="28" fillId="0" borderId="15" xfId="0" applyFont="1" applyFill="1" applyBorder="1" applyAlignment="1">
      <alignment horizontal="left"/>
    </xf>
    <xf numFmtId="0" fontId="28" fillId="0" borderId="16" xfId="0" applyFont="1" applyFill="1" applyBorder="1" applyAlignment="1">
      <alignment horizontal="left"/>
    </xf>
    <xf numFmtId="0" fontId="28" fillId="0" borderId="7" xfId="0" applyFont="1" applyFill="1" applyBorder="1" applyAlignment="1">
      <alignment horizontal="left"/>
    </xf>
    <xf numFmtId="0" fontId="28" fillId="0" borderId="19" xfId="0" applyFont="1" applyFill="1" applyBorder="1" applyAlignment="1">
      <alignment horizontal="left"/>
    </xf>
    <xf numFmtId="0" fontId="12" fillId="5" borderId="3" xfId="0" applyFont="1" applyFill="1" applyBorder="1" applyAlignment="1">
      <alignment horizontal="left" vertical="top" wrapText="1"/>
    </xf>
    <xf numFmtId="0" fontId="28" fillId="5" borderId="14" xfId="0" applyFont="1" applyFill="1" applyBorder="1" applyAlignment="1">
      <alignment horizontal="left" vertical="top" wrapText="1"/>
    </xf>
    <xf numFmtId="0" fontId="28" fillId="5" borderId="15" xfId="0" applyFont="1" applyFill="1" applyBorder="1" applyAlignment="1">
      <alignment horizontal="left" vertical="top" wrapText="1"/>
    </xf>
    <xf numFmtId="0" fontId="12" fillId="3" borderId="12" xfId="0" applyFont="1" applyFill="1" applyBorder="1" applyAlignment="1" applyProtection="1">
      <alignment horizontal="center" vertical="center" wrapText="1"/>
    </xf>
    <xf numFmtId="0" fontId="12" fillId="3" borderId="14" xfId="0" applyFont="1" applyFill="1" applyBorder="1" applyAlignment="1" applyProtection="1">
      <alignment horizontal="center" vertical="center" wrapText="1"/>
    </xf>
    <xf numFmtId="0" fontId="12" fillId="3" borderId="32" xfId="0" applyFont="1" applyFill="1" applyBorder="1" applyAlignment="1" applyProtection="1">
      <alignment horizontal="center" vertical="center" wrapText="1"/>
    </xf>
    <xf numFmtId="0" fontId="28" fillId="3" borderId="25" xfId="0" applyFont="1" applyFill="1" applyBorder="1" applyAlignment="1">
      <alignment horizontal="left"/>
    </xf>
    <xf numFmtId="0" fontId="28" fillId="3" borderId="3" xfId="0" applyFont="1" applyFill="1" applyBorder="1" applyAlignment="1">
      <alignment horizontal="left"/>
    </xf>
    <xf numFmtId="0" fontId="28" fillId="3" borderId="13" xfId="0" applyFont="1" applyFill="1" applyBorder="1" applyAlignment="1">
      <alignment horizontal="left"/>
    </xf>
    <xf numFmtId="0" fontId="28" fillId="0" borderId="34" xfId="0" applyFont="1" applyFill="1" applyBorder="1" applyAlignment="1">
      <alignment horizontal="left"/>
    </xf>
    <xf numFmtId="0" fontId="28" fillId="0" borderId="0" xfId="0" applyFont="1" applyFill="1" applyAlignment="1">
      <alignment horizontal="left"/>
    </xf>
    <xf numFmtId="0" fontId="28" fillId="5" borderId="12" xfId="0" applyFont="1" applyFill="1" applyBorder="1" applyAlignment="1">
      <alignment horizontal="center" vertical="center" wrapText="1"/>
    </xf>
    <xf numFmtId="0" fontId="28" fillId="5" borderId="26" xfId="0" applyFont="1" applyFill="1" applyBorder="1" applyAlignment="1">
      <alignment horizontal="left" vertical="center" wrapText="1"/>
    </xf>
    <xf numFmtId="0" fontId="28" fillId="5" borderId="25" xfId="0" applyFont="1" applyFill="1" applyBorder="1" applyAlignment="1">
      <alignment horizontal="left" vertical="center"/>
    </xf>
    <xf numFmtId="0" fontId="28" fillId="5" borderId="3" xfId="0" applyFont="1" applyFill="1" applyBorder="1" applyAlignment="1">
      <alignment horizontal="left" vertical="center"/>
    </xf>
    <xf numFmtId="0" fontId="32" fillId="5" borderId="25" xfId="0" applyFont="1" applyFill="1" applyBorder="1" applyAlignment="1">
      <alignment horizontal="left" vertical="center" wrapText="1"/>
    </xf>
    <xf numFmtId="9" fontId="28" fillId="5" borderId="16" xfId="0" applyNumberFormat="1" applyFont="1" applyFill="1" applyBorder="1" applyAlignment="1">
      <alignment horizontal="center" vertical="center"/>
    </xf>
    <xf numFmtId="0" fontId="28" fillId="5" borderId="9" xfId="0" applyFont="1" applyFill="1" applyBorder="1" applyAlignment="1">
      <alignment horizontal="left" vertical="center" wrapText="1"/>
    </xf>
    <xf numFmtId="0" fontId="28" fillId="6" borderId="72" xfId="0" applyFont="1" applyFill="1" applyBorder="1" applyAlignment="1">
      <alignment horizontal="left" wrapText="1"/>
    </xf>
    <xf numFmtId="0" fontId="28" fillId="6" borderId="73" xfId="0" applyFont="1" applyFill="1" applyBorder="1" applyAlignment="1">
      <alignment horizontal="left" wrapText="1"/>
    </xf>
    <xf numFmtId="9" fontId="28" fillId="7" borderId="73" xfId="0" applyNumberFormat="1" applyFont="1" applyFill="1" applyBorder="1" applyAlignment="1">
      <alignment horizontal="center" vertical="center"/>
    </xf>
    <xf numFmtId="0" fontId="28" fillId="0" borderId="12" xfId="0" applyFont="1" applyFill="1" applyBorder="1" applyAlignment="1">
      <alignment horizontal="left" vertical="center" wrapText="1"/>
    </xf>
    <xf numFmtId="0" fontId="28" fillId="5" borderId="12" xfId="0" applyFont="1" applyFill="1" applyBorder="1" applyAlignment="1">
      <alignment horizontal="left" vertical="center" wrapText="1"/>
    </xf>
    <xf numFmtId="9" fontId="28" fillId="5" borderId="15" xfId="3" applyFont="1" applyFill="1" applyBorder="1" applyAlignment="1">
      <alignment horizontal="center" vertical="center" wrapText="1"/>
    </xf>
    <xf numFmtId="9" fontId="28" fillId="5" borderId="16" xfId="3" applyFont="1" applyFill="1" applyBorder="1" applyAlignment="1">
      <alignment horizontal="center" vertical="center" wrapText="1"/>
    </xf>
    <xf numFmtId="0" fontId="28" fillId="0" borderId="7" xfId="0" applyFont="1" applyFill="1" applyBorder="1" applyAlignment="1">
      <alignment horizontal="left" vertical="top" wrapText="1"/>
    </xf>
    <xf numFmtId="9" fontId="12" fillId="0" borderId="7" xfId="3" applyFont="1" applyFill="1" applyBorder="1" applyAlignment="1">
      <alignment horizontal="center" vertical="center" wrapText="1"/>
    </xf>
    <xf numFmtId="9" fontId="12" fillId="0" borderId="19" xfId="3" applyFont="1" applyFill="1" applyBorder="1" applyAlignment="1">
      <alignment horizontal="center" vertical="center" wrapText="1"/>
    </xf>
    <xf numFmtId="9" fontId="29" fillId="3" borderId="35" xfId="0" applyNumberFormat="1" applyFont="1" applyFill="1" applyBorder="1" applyAlignment="1">
      <alignment horizontal="center" vertical="center"/>
    </xf>
    <xf numFmtId="0" fontId="12" fillId="0" borderId="6" xfId="0" applyFont="1" applyFill="1" applyBorder="1" applyAlignment="1">
      <alignment horizontal="center" vertical="center" wrapText="1"/>
    </xf>
    <xf numFmtId="0" fontId="28" fillId="0" borderId="32" xfId="0" applyFont="1" applyFill="1" applyBorder="1" applyAlignment="1">
      <alignment horizontal="center" vertical="center" wrapText="1"/>
    </xf>
    <xf numFmtId="0" fontId="28" fillId="5" borderId="36" xfId="0" applyFont="1" applyFill="1" applyBorder="1" applyAlignment="1">
      <alignment vertical="center" wrapText="1"/>
    </xf>
    <xf numFmtId="0" fontId="12" fillId="5" borderId="25" xfId="0" applyFont="1" applyFill="1" applyBorder="1" applyAlignment="1">
      <alignment horizontal="left" vertical="top" wrapText="1"/>
    </xf>
    <xf numFmtId="0" fontId="33" fillId="5" borderId="3" xfId="0" applyFont="1" applyFill="1" applyBorder="1" applyAlignment="1">
      <alignment horizontal="left" vertical="top" wrapText="1"/>
    </xf>
    <xf numFmtId="0" fontId="28" fillId="5" borderId="32" xfId="0" applyFont="1" applyFill="1" applyBorder="1" applyAlignment="1">
      <alignment horizontal="left" vertical="top" wrapText="1"/>
    </xf>
    <xf numFmtId="0" fontId="28" fillId="5" borderId="3" xfId="0" applyFont="1" applyFill="1" applyBorder="1" applyAlignment="1">
      <alignment horizontal="center" vertical="center" wrapText="1"/>
    </xf>
    <xf numFmtId="0" fontId="28" fillId="5" borderId="8" xfId="0" applyFont="1" applyFill="1" applyBorder="1" applyAlignment="1">
      <alignment horizontal="center" vertical="center" wrapText="1"/>
    </xf>
    <xf numFmtId="0" fontId="28" fillId="5" borderId="3" xfId="0" applyFont="1" applyFill="1" applyBorder="1" applyAlignment="1">
      <alignment horizontal="center" vertical="center" wrapText="1"/>
    </xf>
    <xf numFmtId="0" fontId="28" fillId="5" borderId="5" xfId="0" applyFont="1" applyFill="1" applyBorder="1" applyAlignment="1">
      <alignment horizontal="center" vertical="center" wrapText="1"/>
    </xf>
    <xf numFmtId="0" fontId="28" fillId="5" borderId="15" xfId="0" applyFont="1" applyFill="1" applyBorder="1" applyAlignment="1">
      <alignment horizontal="center" vertical="center" wrapText="1"/>
    </xf>
    <xf numFmtId="0" fontId="28" fillId="5" borderId="12" xfId="0" applyFont="1" applyFill="1" applyBorder="1" applyAlignment="1">
      <alignment horizontal="left" vertical="center" wrapText="1"/>
    </xf>
    <xf numFmtId="0" fontId="28" fillId="5" borderId="32"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12" fillId="5" borderId="5" xfId="0" applyFont="1" applyFill="1" applyBorder="1" applyAlignment="1">
      <alignment horizontal="center" vertical="center" wrapText="1"/>
    </xf>
    <xf numFmtId="0" fontId="12" fillId="5" borderId="3" xfId="0" applyFont="1" applyFill="1" applyBorder="1" applyAlignment="1">
      <alignment horizontal="center" vertical="center" wrapText="1"/>
    </xf>
    <xf numFmtId="9" fontId="12" fillId="5" borderId="3" xfId="3" applyFont="1" applyFill="1" applyBorder="1" applyAlignment="1">
      <alignment horizontal="center" vertical="center"/>
    </xf>
    <xf numFmtId="9" fontId="12" fillId="5" borderId="13" xfId="3" applyFont="1" applyFill="1" applyBorder="1" applyAlignment="1">
      <alignment horizontal="center" vertical="center"/>
    </xf>
    <xf numFmtId="0" fontId="12" fillId="5" borderId="34" xfId="0" applyFont="1" applyFill="1" applyBorder="1" applyAlignment="1">
      <alignment horizontal="left" vertical="center" wrapText="1"/>
    </xf>
    <xf numFmtId="0" fontId="12" fillId="5" borderId="14" xfId="0" applyFont="1" applyFill="1" applyBorder="1" applyAlignment="1">
      <alignment horizontal="left" vertical="center" wrapText="1"/>
    </xf>
    <xf numFmtId="0" fontId="12" fillId="0" borderId="37" xfId="0" applyFont="1" applyFill="1" applyBorder="1" applyAlignment="1">
      <alignment horizontal="center" vertical="center" wrapText="1"/>
    </xf>
    <xf numFmtId="0" fontId="12" fillId="5" borderId="3" xfId="0" applyFont="1" applyFill="1" applyBorder="1" applyAlignment="1">
      <alignment horizontal="left" vertical="center" wrapText="1"/>
    </xf>
    <xf numFmtId="0" fontId="29" fillId="0" borderId="12" xfId="0" applyFont="1" applyFill="1" applyBorder="1" applyAlignment="1">
      <alignment horizontal="center" vertical="center"/>
    </xf>
    <xf numFmtId="14" fontId="29" fillId="0" borderId="5" xfId="0" applyNumberFormat="1" applyFont="1" applyFill="1" applyBorder="1" applyAlignment="1">
      <alignment horizontal="center" vertical="center"/>
    </xf>
    <xf numFmtId="0" fontId="29" fillId="0" borderId="5" xfId="0" applyFont="1" applyFill="1" applyBorder="1" applyAlignment="1">
      <alignment horizontal="center" vertical="center" wrapText="1"/>
    </xf>
    <xf numFmtId="0" fontId="1" fillId="0" borderId="5" xfId="0" applyFont="1" applyFill="1" applyBorder="1" applyAlignment="1" applyProtection="1">
      <alignment horizontal="center" vertical="center" wrapText="1"/>
    </xf>
    <xf numFmtId="0" fontId="29" fillId="0" borderId="5" xfId="0" applyFont="1" applyFill="1" applyBorder="1" applyAlignment="1">
      <alignment horizontal="left" vertical="center" wrapText="1"/>
    </xf>
    <xf numFmtId="0" fontId="29" fillId="0" borderId="33" xfId="0" applyFont="1" applyFill="1" applyBorder="1" applyAlignment="1">
      <alignment horizontal="left" vertical="center" wrapText="1"/>
    </xf>
    <xf numFmtId="0" fontId="29" fillId="0" borderId="38" xfId="0" applyFont="1" applyFill="1" applyBorder="1" applyAlignment="1">
      <alignment horizontal="left" vertical="center" wrapText="1"/>
    </xf>
    <xf numFmtId="14" fontId="29" fillId="0" borderId="3" xfId="0" applyNumberFormat="1" applyFont="1" applyFill="1" applyBorder="1" applyAlignment="1">
      <alignment horizontal="center" vertical="center"/>
    </xf>
    <xf numFmtId="0" fontId="29" fillId="0" borderId="3" xfId="0" applyFont="1" applyFill="1" applyBorder="1" applyAlignment="1">
      <alignment horizontal="center" vertical="center" wrapText="1"/>
    </xf>
    <xf numFmtId="0" fontId="1" fillId="0" borderId="3" xfId="0" applyFont="1" applyFill="1" applyBorder="1" applyAlignment="1" applyProtection="1">
      <alignment horizontal="center" vertical="center" wrapText="1"/>
    </xf>
    <xf numFmtId="0" fontId="29" fillId="0" borderId="13" xfId="0" applyFont="1" applyFill="1" applyBorder="1" applyAlignment="1">
      <alignment horizontal="left" vertical="center" wrapText="1"/>
    </xf>
    <xf numFmtId="14" fontId="29" fillId="0" borderId="3" xfId="0" applyNumberFormat="1" applyFont="1" applyFill="1" applyBorder="1" applyAlignment="1">
      <alignment horizontal="center" vertical="center" wrapText="1"/>
    </xf>
    <xf numFmtId="0" fontId="29" fillId="0" borderId="14" xfId="0" applyFont="1" applyFill="1" applyBorder="1" applyAlignment="1">
      <alignment horizontal="center" vertical="center"/>
    </xf>
    <xf numFmtId="0" fontId="29" fillId="0" borderId="3" xfId="0" applyFont="1" applyFill="1" applyBorder="1" applyAlignment="1">
      <alignment horizontal="left" vertical="center" wrapText="1"/>
    </xf>
    <xf numFmtId="0" fontId="29" fillId="0" borderId="9" xfId="0" applyFont="1" applyFill="1" applyBorder="1" applyAlignment="1">
      <alignment horizontal="center" vertical="center"/>
    </xf>
    <xf numFmtId="0" fontId="29" fillId="0" borderId="39" xfId="0" applyFont="1" applyFill="1" applyBorder="1" applyAlignment="1">
      <alignment horizontal="left" vertical="center" wrapText="1"/>
    </xf>
    <xf numFmtId="0" fontId="29" fillId="0" borderId="11" xfId="0" applyFont="1" applyFill="1" applyBorder="1" applyAlignment="1">
      <alignment horizontal="left" vertical="center" wrapText="1"/>
    </xf>
    <xf numFmtId="14" fontId="29" fillId="0" borderId="7" xfId="0" applyNumberFormat="1" applyFont="1" applyFill="1" applyBorder="1" applyAlignment="1">
      <alignment horizontal="center" vertical="center"/>
    </xf>
    <xf numFmtId="0" fontId="29" fillId="0" borderId="7" xfId="0" applyFont="1" applyFill="1" applyBorder="1" applyAlignment="1">
      <alignment horizontal="center" vertical="center" wrapText="1"/>
    </xf>
    <xf numFmtId="0" fontId="1" fillId="0" borderId="7" xfId="0" applyFont="1" applyFill="1" applyBorder="1" applyAlignment="1" applyProtection="1">
      <alignment horizontal="center" vertical="center" wrapText="1"/>
    </xf>
    <xf numFmtId="14" fontId="29" fillId="0" borderId="8" xfId="0" applyNumberFormat="1" applyFont="1" applyFill="1" applyBorder="1" applyAlignment="1">
      <alignment horizontal="center" vertical="center"/>
    </xf>
    <xf numFmtId="0" fontId="29" fillId="0" borderId="8" xfId="0" applyFont="1" applyFill="1" applyBorder="1" applyAlignment="1">
      <alignment horizontal="center" vertical="center" wrapText="1"/>
    </xf>
    <xf numFmtId="0" fontId="1" fillId="0" borderId="8" xfId="0" applyFont="1" applyFill="1" applyBorder="1" applyAlignment="1" applyProtection="1">
      <alignment horizontal="center" vertical="center" wrapText="1"/>
    </xf>
    <xf numFmtId="0" fontId="29" fillId="0" borderId="19" xfId="0" applyFont="1" applyFill="1" applyBorder="1" applyAlignment="1">
      <alignment horizontal="left" vertical="center" wrapText="1"/>
    </xf>
    <xf numFmtId="14" fontId="29" fillId="0" borderId="8" xfId="0" applyNumberFormat="1" applyFont="1" applyFill="1" applyBorder="1" applyAlignment="1">
      <alignment horizontal="center" vertical="center" wrapText="1"/>
    </xf>
    <xf numFmtId="0" fontId="28" fillId="0" borderId="3" xfId="0" applyFont="1" applyFill="1" applyBorder="1" applyAlignment="1">
      <alignment horizontal="center" vertical="center"/>
    </xf>
    <xf numFmtId="0" fontId="28" fillId="0" borderId="12" xfId="0" applyFont="1" applyFill="1" applyBorder="1" applyAlignment="1">
      <alignment horizontal="center" vertical="center"/>
    </xf>
    <xf numFmtId="0" fontId="28" fillId="0" borderId="17" xfId="0" applyFont="1" applyFill="1" applyBorder="1" applyAlignment="1">
      <alignment horizontal="center" vertical="center"/>
    </xf>
    <xf numFmtId="0" fontId="28" fillId="0" borderId="14" xfId="0" applyFont="1" applyFill="1" applyBorder="1" applyAlignment="1">
      <alignment horizontal="center" vertical="center"/>
    </xf>
    <xf numFmtId="0" fontId="27" fillId="5" borderId="8" xfId="1" applyFill="1" applyBorder="1" applyAlignment="1">
      <alignment horizontal="left" vertical="center" wrapText="1"/>
    </xf>
    <xf numFmtId="0" fontId="28" fillId="3" borderId="12" xfId="0" applyFont="1" applyFill="1" applyBorder="1" applyAlignment="1">
      <alignment horizontal="center" vertical="center"/>
    </xf>
    <xf numFmtId="9" fontId="28" fillId="5" borderId="31" xfId="0" applyNumberFormat="1" applyFont="1" applyFill="1" applyBorder="1" applyAlignment="1">
      <alignment horizontal="center" vertical="center"/>
    </xf>
    <xf numFmtId="9" fontId="28" fillId="5" borderId="40" xfId="0" applyNumberFormat="1" applyFont="1" applyFill="1" applyBorder="1" applyAlignment="1">
      <alignment horizontal="center" vertical="center"/>
    </xf>
    <xf numFmtId="9" fontId="28" fillId="7" borderId="5" xfId="0" applyNumberFormat="1" applyFont="1" applyFill="1" applyBorder="1" applyAlignment="1">
      <alignment horizontal="center" vertical="center"/>
    </xf>
    <xf numFmtId="0" fontId="28" fillId="7" borderId="14" xfId="0" applyFont="1" applyFill="1" applyBorder="1" applyAlignment="1">
      <alignment horizontal="left" vertical="center" wrapText="1"/>
    </xf>
    <xf numFmtId="9" fontId="28" fillId="7" borderId="15" xfId="0" applyNumberFormat="1" applyFont="1" applyFill="1" applyBorder="1" applyAlignment="1">
      <alignment horizontal="center" vertical="center"/>
    </xf>
    <xf numFmtId="0" fontId="28" fillId="6" borderId="74" xfId="0" applyFont="1" applyFill="1" applyBorder="1" applyAlignment="1">
      <alignment horizontal="left" vertical="top" wrapText="1"/>
    </xf>
    <xf numFmtId="0" fontId="28" fillId="6" borderId="75" xfId="0" applyFont="1" applyFill="1" applyBorder="1" applyAlignment="1">
      <alignment horizontal="center" vertical="center" wrapText="1"/>
    </xf>
    <xf numFmtId="9" fontId="28" fillId="6" borderId="75" xfId="0" applyNumberFormat="1" applyFont="1" applyFill="1" applyBorder="1" applyAlignment="1">
      <alignment horizontal="center" vertical="center"/>
    </xf>
    <xf numFmtId="0" fontId="28" fillId="7" borderId="15" xfId="0" applyFont="1" applyFill="1" applyBorder="1" applyAlignment="1">
      <alignment horizontal="center" vertical="top" wrapText="1"/>
    </xf>
    <xf numFmtId="0" fontId="28" fillId="7" borderId="15" xfId="0" applyFont="1" applyFill="1" applyBorder="1" applyAlignment="1">
      <alignment horizontal="center" vertical="center" wrapText="1"/>
    </xf>
    <xf numFmtId="0" fontId="28" fillId="7" borderId="32" xfId="0" applyFont="1" applyFill="1" applyBorder="1" applyAlignment="1">
      <alignment horizontal="left" vertical="center" wrapText="1"/>
    </xf>
    <xf numFmtId="9" fontId="12" fillId="5" borderId="5" xfId="0" applyNumberFormat="1" applyFont="1" applyFill="1" applyBorder="1" applyAlignment="1">
      <alignment horizontal="center" vertical="center"/>
    </xf>
    <xf numFmtId="0" fontId="28" fillId="0" borderId="7" xfId="0" applyFont="1" applyFill="1" applyBorder="1" applyAlignment="1">
      <alignment horizontal="center" vertical="center"/>
    </xf>
    <xf numFmtId="0" fontId="28" fillId="7" borderId="5" xfId="0" applyFont="1" applyFill="1" applyBorder="1" applyAlignment="1">
      <alignment horizontal="center" vertical="top" wrapText="1"/>
    </xf>
    <xf numFmtId="0" fontId="28" fillId="7" borderId="5" xfId="0" applyFont="1" applyFill="1" applyBorder="1" applyAlignment="1">
      <alignment horizontal="center" vertical="center" wrapText="1"/>
    </xf>
    <xf numFmtId="0" fontId="28" fillId="5" borderId="8" xfId="0" applyFont="1" applyFill="1" applyBorder="1" applyAlignment="1">
      <alignment horizontal="left" vertical="top" wrapText="1"/>
    </xf>
    <xf numFmtId="9" fontId="28" fillId="5" borderId="7" xfId="3" applyFont="1" applyFill="1" applyBorder="1" applyAlignment="1">
      <alignment horizontal="center" vertical="center"/>
    </xf>
    <xf numFmtId="9" fontId="28" fillId="5" borderId="19" xfId="3" applyFont="1" applyFill="1" applyBorder="1" applyAlignment="1">
      <alignment horizontal="center" vertical="center"/>
    </xf>
    <xf numFmtId="0" fontId="28" fillId="0" borderId="5" xfId="0" applyFont="1" applyFill="1" applyBorder="1" applyAlignment="1">
      <alignment horizontal="center" vertical="center" wrapText="1"/>
    </xf>
    <xf numFmtId="0" fontId="12" fillId="5" borderId="15" xfId="0" applyFont="1" applyFill="1" applyBorder="1" applyAlignment="1">
      <alignment horizontal="left" vertical="center" wrapText="1"/>
    </xf>
    <xf numFmtId="0" fontId="12" fillId="5" borderId="15" xfId="0" applyFont="1" applyFill="1" applyBorder="1" applyAlignment="1">
      <alignment horizontal="center" vertical="center" wrapText="1"/>
    </xf>
    <xf numFmtId="9" fontId="12" fillId="5" borderId="15" xfId="3" applyFont="1" applyFill="1" applyBorder="1" applyAlignment="1">
      <alignment horizontal="center" vertical="center"/>
    </xf>
    <xf numFmtId="9" fontId="12" fillId="5" borderId="16" xfId="3" applyFont="1" applyFill="1" applyBorder="1" applyAlignment="1">
      <alignment horizontal="center" vertical="center"/>
    </xf>
    <xf numFmtId="0" fontId="28" fillId="5" borderId="7" xfId="0" applyFont="1" applyFill="1" applyBorder="1" applyAlignment="1">
      <alignment horizontal="left" vertical="center" wrapText="1"/>
    </xf>
    <xf numFmtId="0" fontId="12" fillId="5" borderId="5" xfId="0" applyFont="1" applyFill="1" applyBorder="1" applyAlignment="1">
      <alignment horizontal="left" vertical="center" wrapText="1"/>
    </xf>
    <xf numFmtId="9" fontId="12" fillId="5" borderId="5" xfId="3" applyFont="1" applyFill="1" applyBorder="1" applyAlignment="1">
      <alignment horizontal="center" vertical="center"/>
    </xf>
    <xf numFmtId="9" fontId="12" fillId="5" borderId="33" xfId="3" applyFont="1" applyFill="1" applyBorder="1" applyAlignment="1">
      <alignment horizontal="center" vertical="center"/>
    </xf>
    <xf numFmtId="0" fontId="28" fillId="5" borderId="36" xfId="0" applyFont="1" applyFill="1" applyBorder="1" applyAlignment="1">
      <alignment horizontal="left" vertical="top" wrapText="1"/>
    </xf>
    <xf numFmtId="0" fontId="12" fillId="5" borderId="9" xfId="0" applyFont="1" applyFill="1" applyBorder="1" applyAlignment="1">
      <alignment horizontal="left" vertical="top" wrapText="1"/>
    </xf>
    <xf numFmtId="9" fontId="28" fillId="5" borderId="8" xfId="3" applyFont="1" applyFill="1" applyBorder="1" applyAlignment="1">
      <alignment horizontal="center" vertical="center" wrapText="1"/>
    </xf>
    <xf numFmtId="9" fontId="28" fillId="5" borderId="11" xfId="3" applyFont="1" applyFill="1" applyBorder="1" applyAlignment="1">
      <alignment horizontal="center" vertical="center" wrapText="1"/>
    </xf>
    <xf numFmtId="0" fontId="12" fillId="0" borderId="14" xfId="0" applyFont="1" applyFill="1" applyBorder="1" applyAlignment="1">
      <alignment horizontal="center" vertical="center" wrapText="1"/>
    </xf>
    <xf numFmtId="9" fontId="12" fillId="0" borderId="15" xfId="3" applyFont="1" applyFill="1" applyBorder="1" applyAlignment="1">
      <alignment horizontal="center" vertical="center" wrapText="1"/>
    </xf>
    <xf numFmtId="9" fontId="12" fillId="0" borderId="16" xfId="3" applyFont="1" applyFill="1" applyBorder="1" applyAlignment="1">
      <alignment horizontal="center" vertical="center" wrapText="1"/>
    </xf>
    <xf numFmtId="0" fontId="12" fillId="5" borderId="12" xfId="0" applyFont="1" applyFill="1" applyBorder="1" applyAlignment="1">
      <alignment horizontal="left" vertical="center" wrapText="1"/>
    </xf>
    <xf numFmtId="0" fontId="29" fillId="3" borderId="41" xfId="0" applyFont="1" applyFill="1" applyBorder="1" applyAlignment="1">
      <alignment horizontal="center" vertical="center" wrapText="1"/>
    </xf>
    <xf numFmtId="9" fontId="28" fillId="5" borderId="11" xfId="0" applyNumberFormat="1" applyFont="1" applyFill="1" applyBorder="1" applyAlignment="1">
      <alignment horizontal="center" vertical="center" wrapText="1"/>
    </xf>
    <xf numFmtId="9" fontId="28" fillId="3" borderId="42" xfId="3" applyFont="1" applyFill="1" applyBorder="1" applyAlignment="1">
      <alignment horizontal="center" vertical="center"/>
    </xf>
    <xf numFmtId="0" fontId="28" fillId="5" borderId="12" xfId="0" applyFont="1" applyFill="1" applyBorder="1" applyAlignment="1">
      <alignment horizontal="left" vertical="center" wrapText="1"/>
    </xf>
    <xf numFmtId="0" fontId="29" fillId="0" borderId="0" xfId="0" applyFont="1" applyFill="1" applyBorder="1" applyAlignment="1">
      <alignment horizontal="center" vertical="center" wrapText="1"/>
    </xf>
    <xf numFmtId="0" fontId="1" fillId="4" borderId="7" xfId="0" applyFont="1" applyFill="1" applyBorder="1" applyAlignment="1" applyProtection="1">
      <alignment horizontal="center" vertical="center" wrapText="1"/>
    </xf>
    <xf numFmtId="9" fontId="28" fillId="3" borderId="42" xfId="3" applyFont="1" applyFill="1" applyBorder="1" applyAlignment="1">
      <alignment horizontal="center" vertical="center"/>
    </xf>
    <xf numFmtId="0" fontId="28" fillId="5" borderId="3" xfId="0" applyFont="1" applyFill="1" applyBorder="1" applyAlignment="1">
      <alignment horizontal="center" vertical="center" wrapText="1"/>
    </xf>
    <xf numFmtId="0" fontId="28" fillId="5" borderId="12" xfId="0" applyFont="1" applyFill="1" applyBorder="1" applyAlignment="1">
      <alignment horizontal="left" vertical="center" wrapText="1"/>
    </xf>
    <xf numFmtId="0" fontId="28" fillId="5" borderId="32" xfId="0" applyFont="1" applyFill="1" applyBorder="1" applyAlignment="1">
      <alignment horizontal="left" vertical="center" wrapText="1"/>
    </xf>
    <xf numFmtId="9" fontId="28" fillId="5" borderId="10" xfId="0" applyNumberFormat="1" applyFont="1" applyFill="1" applyBorder="1" applyAlignment="1">
      <alignment horizontal="center" vertical="center" wrapText="1"/>
    </xf>
    <xf numFmtId="9" fontId="34" fillId="5" borderId="11" xfId="0" applyNumberFormat="1" applyFont="1" applyFill="1" applyBorder="1" applyAlignment="1">
      <alignment horizontal="center" vertical="center" wrapText="1"/>
    </xf>
    <xf numFmtId="9" fontId="35" fillId="5" borderId="11" xfId="0" applyNumberFormat="1" applyFont="1" applyFill="1" applyBorder="1" applyAlignment="1">
      <alignment horizontal="center" vertical="center"/>
    </xf>
    <xf numFmtId="9" fontId="29" fillId="3" borderId="41" xfId="3" applyFont="1" applyFill="1" applyBorder="1" applyAlignment="1">
      <alignment horizontal="center" vertical="center"/>
    </xf>
    <xf numFmtId="9" fontId="28" fillId="8" borderId="8" xfId="0" applyNumberFormat="1" applyFont="1" applyFill="1" applyBorder="1" applyAlignment="1">
      <alignment horizontal="center" vertical="center"/>
    </xf>
    <xf numFmtId="9" fontId="28" fillId="9" borderId="13" xfId="3" applyFont="1" applyFill="1" applyBorder="1" applyAlignment="1">
      <alignment horizontal="center" vertical="center"/>
    </xf>
    <xf numFmtId="0" fontId="12" fillId="5" borderId="3" xfId="0" applyFont="1" applyFill="1" applyBorder="1" applyAlignment="1">
      <alignment horizontal="justify" vertical="center" wrapText="1"/>
    </xf>
    <xf numFmtId="0" fontId="29" fillId="0" borderId="0" xfId="0" applyFont="1" applyFill="1" applyBorder="1" applyAlignment="1">
      <alignment horizontal="center" vertical="center" wrapText="1"/>
    </xf>
    <xf numFmtId="0" fontId="28" fillId="10" borderId="26" xfId="0" applyFont="1" applyFill="1" applyBorder="1" applyAlignment="1">
      <alignment horizontal="left" vertical="center" wrapText="1"/>
    </xf>
    <xf numFmtId="9" fontId="28" fillId="10" borderId="8" xfId="0" applyNumberFormat="1" applyFont="1" applyFill="1" applyBorder="1" applyAlignment="1">
      <alignment horizontal="center" vertical="center"/>
    </xf>
    <xf numFmtId="0" fontId="27" fillId="10" borderId="8" xfId="1" applyFill="1" applyBorder="1" applyAlignment="1">
      <alignment horizontal="left" vertical="center" wrapText="1"/>
    </xf>
    <xf numFmtId="9" fontId="28" fillId="10" borderId="11" xfId="0" applyNumberFormat="1" applyFont="1" applyFill="1" applyBorder="1" applyAlignment="1">
      <alignment horizontal="center" vertical="center"/>
    </xf>
    <xf numFmtId="0" fontId="28" fillId="10" borderId="9" xfId="0" applyFont="1" applyFill="1" applyBorder="1" applyAlignment="1">
      <alignment horizontal="left" vertical="center" wrapText="1"/>
    </xf>
    <xf numFmtId="0" fontId="29" fillId="8" borderId="15" xfId="0" applyFont="1" applyFill="1" applyBorder="1" applyAlignment="1">
      <alignment horizontal="left" vertical="center" wrapText="1"/>
    </xf>
    <xf numFmtId="0" fontId="28" fillId="8" borderId="0" xfId="0" applyFont="1" applyFill="1" applyAlignment="1">
      <alignment horizontal="left"/>
    </xf>
    <xf numFmtId="0" fontId="29" fillId="8" borderId="9" xfId="0" applyFont="1" applyFill="1" applyBorder="1" applyAlignment="1">
      <alignment horizontal="center" vertical="center"/>
    </xf>
    <xf numFmtId="14" fontId="29" fillId="8" borderId="8" xfId="0" applyNumberFormat="1" applyFont="1" applyFill="1" applyBorder="1" applyAlignment="1">
      <alignment horizontal="center" vertical="center"/>
    </xf>
    <xf numFmtId="0" fontId="29" fillId="8" borderId="8" xfId="0" applyFont="1" applyFill="1" applyBorder="1" applyAlignment="1">
      <alignment horizontal="center" vertical="center"/>
    </xf>
    <xf numFmtId="0" fontId="1" fillId="8" borderId="8" xfId="0" applyFont="1" applyFill="1" applyBorder="1" applyAlignment="1" applyProtection="1">
      <alignment horizontal="center" vertical="center" wrapText="1"/>
    </xf>
    <xf numFmtId="0" fontId="29" fillId="8" borderId="8" xfId="0" applyFont="1" applyFill="1" applyBorder="1" applyAlignment="1">
      <alignment horizontal="left" vertical="center" wrapText="1"/>
    </xf>
    <xf numFmtId="0" fontId="29" fillId="8" borderId="8" xfId="0" applyFont="1" applyFill="1" applyBorder="1" applyAlignment="1">
      <alignment horizontal="left" vertical="top" wrapText="1"/>
    </xf>
    <xf numFmtId="0" fontId="29" fillId="8" borderId="11" xfId="0" applyFont="1" applyFill="1" applyBorder="1" applyAlignment="1">
      <alignment horizontal="left" vertical="center" wrapText="1"/>
    </xf>
    <xf numFmtId="0" fontId="28" fillId="8" borderId="9" xfId="0" applyFont="1" applyFill="1" applyBorder="1" applyAlignment="1">
      <alignment horizontal="center" vertical="center" wrapText="1"/>
    </xf>
    <xf numFmtId="0" fontId="28" fillId="8" borderId="8" xfId="0" applyFont="1" applyFill="1" applyBorder="1" applyAlignment="1">
      <alignment horizontal="left" vertical="top" wrapText="1"/>
    </xf>
    <xf numFmtId="0" fontId="28" fillId="8" borderId="8" xfId="0" applyFont="1" applyFill="1" applyBorder="1" applyAlignment="1">
      <alignment horizontal="left" vertical="top"/>
    </xf>
    <xf numFmtId="9" fontId="28" fillId="8" borderId="11" xfId="0" applyNumberFormat="1" applyFont="1" applyFill="1" applyBorder="1" applyAlignment="1">
      <alignment horizontal="center" vertical="center"/>
    </xf>
    <xf numFmtId="9" fontId="28" fillId="8" borderId="0" xfId="0" applyNumberFormat="1" applyFont="1" applyFill="1" applyBorder="1" applyAlignment="1">
      <alignment horizontal="center" vertical="center"/>
    </xf>
    <xf numFmtId="0" fontId="28" fillId="8" borderId="32" xfId="0" applyFont="1" applyFill="1" applyBorder="1" applyAlignment="1">
      <alignment horizontal="left" vertical="top" wrapText="1"/>
    </xf>
    <xf numFmtId="9" fontId="28" fillId="8" borderId="5" xfId="0" applyNumberFormat="1" applyFont="1" applyFill="1" applyBorder="1" applyAlignment="1">
      <alignment horizontal="center" vertical="center"/>
    </xf>
    <xf numFmtId="9" fontId="28" fillId="8" borderId="33" xfId="0" applyNumberFormat="1" applyFont="1" applyFill="1" applyBorder="1" applyAlignment="1">
      <alignment horizontal="center" vertical="center"/>
    </xf>
    <xf numFmtId="0" fontId="28" fillId="8" borderId="9" xfId="0" applyFont="1" applyFill="1" applyBorder="1" applyAlignment="1">
      <alignment horizontal="left" vertical="center" wrapText="1"/>
    </xf>
    <xf numFmtId="9" fontId="28" fillId="8" borderId="11" xfId="0" applyNumberFormat="1" applyFont="1" applyFill="1" applyBorder="1" applyAlignment="1">
      <alignment horizontal="center" vertical="center" wrapText="1"/>
    </xf>
    <xf numFmtId="0" fontId="36" fillId="8" borderId="0" xfId="0" applyFont="1" applyFill="1" applyAlignment="1">
      <alignment horizontal="left"/>
    </xf>
    <xf numFmtId="0" fontId="29" fillId="8" borderId="12" xfId="0" applyFont="1" applyFill="1" applyBorder="1" applyAlignment="1">
      <alignment horizontal="center" vertical="center"/>
    </xf>
    <xf numFmtId="14" fontId="29" fillId="8" borderId="3" xfId="0" applyNumberFormat="1" applyFont="1" applyFill="1" applyBorder="1" applyAlignment="1">
      <alignment horizontal="center" vertical="center"/>
    </xf>
    <xf numFmtId="0" fontId="29" fillId="8" borderId="3" xfId="0" applyFont="1" applyFill="1" applyBorder="1" applyAlignment="1">
      <alignment horizontal="center" vertical="center"/>
    </xf>
    <xf numFmtId="0" fontId="1" fillId="8" borderId="2" xfId="0" applyFont="1" applyFill="1" applyBorder="1" applyAlignment="1" applyProtection="1">
      <alignment horizontal="center" wrapText="1"/>
    </xf>
    <xf numFmtId="0" fontId="29" fillId="8" borderId="3" xfId="0" applyFont="1" applyFill="1" applyBorder="1" applyAlignment="1">
      <alignment horizontal="left" vertical="center" wrapText="1"/>
    </xf>
    <xf numFmtId="9" fontId="29" fillId="8" borderId="13" xfId="3" applyFont="1" applyFill="1" applyBorder="1" applyAlignment="1">
      <alignment horizontal="left" vertical="center" wrapText="1"/>
    </xf>
    <xf numFmtId="0" fontId="28" fillId="8" borderId="12" xfId="0" applyFont="1" applyFill="1" applyBorder="1" applyAlignment="1">
      <alignment horizontal="center" vertical="center" wrapText="1"/>
    </xf>
    <xf numFmtId="0" fontId="12" fillId="8" borderId="3" xfId="0" applyFont="1" applyFill="1" applyBorder="1" applyAlignment="1">
      <alignment horizontal="left" vertical="top" wrapText="1"/>
    </xf>
    <xf numFmtId="9" fontId="28" fillId="8" borderId="3" xfId="0" applyNumberFormat="1" applyFont="1" applyFill="1" applyBorder="1" applyAlignment="1">
      <alignment horizontal="center" vertical="center"/>
    </xf>
    <xf numFmtId="9" fontId="28" fillId="8" borderId="13" xfId="0" applyNumberFormat="1" applyFont="1" applyFill="1" applyBorder="1" applyAlignment="1">
      <alignment horizontal="center" vertical="center"/>
    </xf>
    <xf numFmtId="0" fontId="12" fillId="8" borderId="12" xfId="0" applyFont="1" applyFill="1" applyBorder="1" applyAlignment="1">
      <alignment horizontal="left" vertical="top" wrapText="1"/>
    </xf>
    <xf numFmtId="0" fontId="29" fillId="8" borderId="3" xfId="0" applyFont="1" applyFill="1" applyBorder="1" applyAlignment="1">
      <alignment horizontal="left" vertical="top" wrapText="1"/>
    </xf>
    <xf numFmtId="0" fontId="29" fillId="8" borderId="13" xfId="0" applyFont="1" applyFill="1" applyBorder="1" applyAlignment="1">
      <alignment horizontal="left" vertical="center" wrapText="1"/>
    </xf>
    <xf numFmtId="0" fontId="28" fillId="8" borderId="3" xfId="0" applyFont="1" applyFill="1" applyBorder="1" applyAlignment="1">
      <alignment horizontal="left" vertical="top" wrapText="1"/>
    </xf>
    <xf numFmtId="0" fontId="28" fillId="8" borderId="12" xfId="0" applyFont="1" applyFill="1" applyBorder="1" applyAlignment="1">
      <alignment horizontal="left" vertical="top" wrapText="1"/>
    </xf>
    <xf numFmtId="9" fontId="12" fillId="8" borderId="3" xfId="3" applyFont="1" applyFill="1" applyBorder="1" applyAlignment="1">
      <alignment horizontal="center" vertical="center"/>
    </xf>
    <xf numFmtId="9" fontId="35" fillId="8" borderId="11" xfId="0" applyNumberFormat="1" applyFont="1" applyFill="1" applyBorder="1" applyAlignment="1">
      <alignment horizontal="center" vertical="center"/>
    </xf>
    <xf numFmtId="0" fontId="29" fillId="8" borderId="14" xfId="0" applyFont="1" applyFill="1" applyBorder="1" applyAlignment="1">
      <alignment horizontal="center" vertical="center"/>
    </xf>
    <xf numFmtId="9" fontId="12" fillId="8" borderId="3" xfId="0" applyNumberFormat="1" applyFont="1" applyFill="1" applyBorder="1" applyAlignment="1">
      <alignment horizontal="center" vertical="center"/>
    </xf>
    <xf numFmtId="9" fontId="12" fillId="8" borderId="13" xfId="0" applyNumberFormat="1" applyFont="1" applyFill="1" applyBorder="1" applyAlignment="1">
      <alignment horizontal="center" vertical="center"/>
    </xf>
    <xf numFmtId="9" fontId="30" fillId="8" borderId="0" xfId="0" applyNumberFormat="1" applyFont="1" applyFill="1" applyBorder="1" applyAlignment="1">
      <alignment horizontal="center" vertical="center"/>
    </xf>
    <xf numFmtId="9" fontId="30" fillId="8" borderId="3" xfId="0" applyNumberFormat="1" applyFont="1" applyFill="1" applyBorder="1" applyAlignment="1">
      <alignment horizontal="center" vertical="center"/>
    </xf>
    <xf numFmtId="9" fontId="30" fillId="8" borderId="13" xfId="0" applyNumberFormat="1" applyFont="1" applyFill="1" applyBorder="1" applyAlignment="1">
      <alignment horizontal="center" vertical="center"/>
    </xf>
    <xf numFmtId="14" fontId="29" fillId="8" borderId="15" xfId="0" applyNumberFormat="1" applyFont="1" applyFill="1" applyBorder="1" applyAlignment="1">
      <alignment horizontal="center" vertical="center"/>
    </xf>
    <xf numFmtId="0" fontId="29" fillId="8" borderId="15" xfId="0" applyFont="1" applyFill="1" applyBorder="1" applyAlignment="1">
      <alignment horizontal="center" vertical="center"/>
    </xf>
    <xf numFmtId="0" fontId="1" fillId="8" borderId="20" xfId="0" applyFont="1" applyFill="1" applyBorder="1" applyAlignment="1" applyProtection="1">
      <alignment horizontal="center" vertical="center" wrapText="1"/>
    </xf>
    <xf numFmtId="0" fontId="29" fillId="8" borderId="16" xfId="0" applyFont="1" applyFill="1" applyBorder="1" applyAlignment="1">
      <alignment horizontal="left" vertical="center" wrapText="1"/>
    </xf>
    <xf numFmtId="0" fontId="28" fillId="8" borderId="14" xfId="0" applyFont="1" applyFill="1" applyBorder="1" applyAlignment="1">
      <alignment horizontal="center" vertical="center" wrapText="1"/>
    </xf>
    <xf numFmtId="0" fontId="28" fillId="8" borderId="15" xfId="0" applyFont="1" applyFill="1" applyBorder="1" applyAlignment="1">
      <alignment horizontal="left" vertical="top" wrapText="1"/>
    </xf>
    <xf numFmtId="9" fontId="28" fillId="8" borderId="15" xfId="0" applyNumberFormat="1" applyFont="1" applyFill="1" applyBorder="1" applyAlignment="1">
      <alignment horizontal="center" vertical="center"/>
    </xf>
    <xf numFmtId="9" fontId="28" fillId="8" borderId="16" xfId="0" applyNumberFormat="1" applyFont="1" applyFill="1" applyBorder="1" applyAlignment="1">
      <alignment horizontal="center" vertical="center"/>
    </xf>
    <xf numFmtId="0" fontId="28" fillId="8" borderId="14" xfId="0" applyFont="1" applyFill="1" applyBorder="1" applyAlignment="1">
      <alignment horizontal="left" vertical="center" wrapText="1"/>
    </xf>
    <xf numFmtId="0" fontId="28" fillId="3" borderId="9" xfId="0" applyFont="1" applyFill="1" applyBorder="1" applyAlignment="1">
      <alignment horizontal="left" vertical="center" wrapText="1"/>
    </xf>
    <xf numFmtId="9" fontId="28" fillId="3" borderId="8" xfId="0" applyNumberFormat="1" applyFont="1" applyFill="1" applyBorder="1" applyAlignment="1">
      <alignment horizontal="center" vertical="center"/>
    </xf>
    <xf numFmtId="9" fontId="28" fillId="3" borderId="11" xfId="0" applyNumberFormat="1" applyFont="1" applyFill="1" applyBorder="1" applyAlignment="1">
      <alignment horizontal="center" vertical="center" wrapText="1"/>
    </xf>
    <xf numFmtId="0" fontId="28" fillId="11" borderId="0" xfId="0" applyFont="1" applyFill="1" applyAlignment="1">
      <alignment horizontal="left"/>
    </xf>
    <xf numFmtId="0" fontId="28" fillId="0" borderId="15" xfId="0" applyFont="1" applyFill="1" applyBorder="1" applyAlignment="1">
      <alignment horizontal="center" vertical="center"/>
    </xf>
    <xf numFmtId="0" fontId="28" fillId="0" borderId="15" xfId="0" applyFont="1" applyFill="1" applyBorder="1" applyAlignment="1">
      <alignment horizontal="left" vertical="center" wrapText="1"/>
    </xf>
    <xf numFmtId="0" fontId="28" fillId="0" borderId="17" xfId="0" applyFont="1" applyFill="1" applyBorder="1" applyAlignment="1">
      <alignment horizontal="center" vertical="center" wrapText="1"/>
    </xf>
    <xf numFmtId="0" fontId="28" fillId="3" borderId="25" xfId="0" applyFont="1" applyFill="1" applyBorder="1" applyAlignment="1">
      <alignment horizontal="left" vertical="center" wrapText="1"/>
    </xf>
    <xf numFmtId="0" fontId="28" fillId="3" borderId="3" xfId="0" applyFont="1" applyFill="1" applyBorder="1" applyAlignment="1">
      <alignment horizontal="left" vertical="center" wrapText="1"/>
    </xf>
    <xf numFmtId="9" fontId="28" fillId="3" borderId="3" xfId="0" applyNumberFormat="1" applyFont="1" applyFill="1" applyBorder="1" applyAlignment="1">
      <alignment horizontal="center" vertical="center"/>
    </xf>
    <xf numFmtId="9" fontId="28" fillId="3" borderId="13" xfId="3" applyFont="1" applyFill="1" applyBorder="1" applyAlignment="1">
      <alignment horizontal="center" vertical="center"/>
    </xf>
    <xf numFmtId="0" fontId="28" fillId="3" borderId="12" xfId="0" applyFont="1" applyFill="1" applyBorder="1" applyAlignment="1">
      <alignment horizontal="left" vertical="center" wrapText="1"/>
    </xf>
    <xf numFmtId="0" fontId="28" fillId="3" borderId="12" xfId="0" applyFont="1" applyFill="1" applyBorder="1" applyAlignment="1">
      <alignment horizontal="left" vertical="top" wrapText="1"/>
    </xf>
    <xf numFmtId="0" fontId="12" fillId="3" borderId="14" xfId="0" applyFont="1" applyFill="1" applyBorder="1" applyAlignment="1">
      <alignment horizontal="left" vertical="center" wrapText="1"/>
    </xf>
    <xf numFmtId="9" fontId="28" fillId="3" borderId="15" xfId="3" applyFont="1" applyFill="1" applyBorder="1" applyAlignment="1">
      <alignment horizontal="center" vertical="center" wrapText="1"/>
    </xf>
    <xf numFmtId="9" fontId="28" fillId="3" borderId="16" xfId="3" applyFont="1" applyFill="1" applyBorder="1" applyAlignment="1">
      <alignment horizontal="center" vertical="center" wrapText="1"/>
    </xf>
    <xf numFmtId="0" fontId="12" fillId="3" borderId="34" xfId="0" applyFont="1" applyFill="1" applyBorder="1" applyAlignment="1">
      <alignment horizontal="left" vertical="center" wrapText="1"/>
    </xf>
    <xf numFmtId="9" fontId="28" fillId="3" borderId="15" xfId="3" applyFont="1" applyFill="1" applyBorder="1" applyAlignment="1">
      <alignment horizontal="center" vertical="center"/>
    </xf>
    <xf numFmtId="9" fontId="28" fillId="3" borderId="16" xfId="3" applyFont="1" applyFill="1" applyBorder="1" applyAlignment="1">
      <alignment horizontal="center" vertical="center"/>
    </xf>
    <xf numFmtId="0" fontId="12" fillId="3" borderId="3" xfId="0" applyFont="1" applyFill="1" applyBorder="1" applyAlignment="1">
      <alignment horizontal="justify" vertical="center" wrapText="1"/>
    </xf>
    <xf numFmtId="9" fontId="28" fillId="3" borderId="11" xfId="0" applyNumberFormat="1" applyFont="1" applyFill="1" applyBorder="1" applyAlignment="1">
      <alignment horizontal="center" vertical="center"/>
    </xf>
    <xf numFmtId="0" fontId="28" fillId="3" borderId="27" xfId="0" applyFont="1" applyFill="1" applyBorder="1" applyAlignment="1">
      <alignment horizontal="left" vertical="top" wrapText="1"/>
    </xf>
    <xf numFmtId="0" fontId="28" fillId="3" borderId="3" xfId="0" applyFont="1" applyFill="1" applyBorder="1" applyAlignment="1">
      <alignment horizontal="justify" vertical="center" wrapText="1"/>
    </xf>
    <xf numFmtId="9" fontId="28" fillId="3" borderId="13" xfId="0" applyNumberFormat="1" applyFont="1" applyFill="1" applyBorder="1" applyAlignment="1">
      <alignment horizontal="center" vertical="center"/>
    </xf>
    <xf numFmtId="9" fontId="28" fillId="3" borderId="3" xfId="3" applyFont="1" applyFill="1" applyBorder="1" applyAlignment="1">
      <alignment horizontal="center" vertical="center" wrapText="1"/>
    </xf>
    <xf numFmtId="9" fontId="28" fillId="3" borderId="13" xfId="3" applyFont="1" applyFill="1" applyBorder="1" applyAlignment="1">
      <alignment horizontal="center" vertical="center" wrapText="1"/>
    </xf>
    <xf numFmtId="9" fontId="28" fillId="3" borderId="0" xfId="0" applyNumberFormat="1" applyFont="1" applyFill="1" applyBorder="1" applyAlignment="1">
      <alignment horizontal="center" vertical="center"/>
    </xf>
    <xf numFmtId="9" fontId="30" fillId="3" borderId="0" xfId="0" applyNumberFormat="1" applyFont="1" applyFill="1" applyBorder="1" applyAlignment="1">
      <alignment horizontal="center" vertical="center"/>
    </xf>
    <xf numFmtId="0" fontId="12" fillId="3" borderId="6" xfId="0" applyFont="1" applyFill="1" applyBorder="1" applyAlignment="1">
      <alignment horizontal="left" vertical="center" wrapText="1"/>
    </xf>
    <xf numFmtId="9" fontId="28" fillId="3" borderId="0" xfId="3" applyFont="1" applyFill="1" applyBorder="1" applyAlignment="1">
      <alignment horizontal="center" vertical="center" wrapText="1"/>
    </xf>
    <xf numFmtId="9" fontId="12" fillId="3" borderId="0" xfId="3" applyFont="1" applyFill="1" applyBorder="1" applyAlignment="1">
      <alignment horizontal="center" vertical="center" wrapText="1"/>
    </xf>
    <xf numFmtId="0" fontId="29" fillId="3" borderId="33" xfId="0" applyFont="1" applyFill="1" applyBorder="1" applyAlignment="1">
      <alignment horizontal="left" vertical="center" wrapText="1"/>
    </xf>
    <xf numFmtId="0" fontId="29" fillId="3" borderId="38" xfId="0" applyFont="1" applyFill="1" applyBorder="1" applyAlignment="1">
      <alignment horizontal="left" vertical="center" wrapText="1"/>
    </xf>
    <xf numFmtId="0" fontId="28" fillId="3" borderId="31" xfId="0" applyFont="1" applyFill="1" applyBorder="1" applyAlignment="1">
      <alignment horizontal="left" vertical="center" wrapText="1"/>
    </xf>
    <xf numFmtId="9" fontId="28" fillId="3" borderId="8" xfId="3" applyFont="1" applyFill="1" applyBorder="1" applyAlignment="1">
      <alignment horizontal="center" vertical="center"/>
    </xf>
    <xf numFmtId="9" fontId="28" fillId="3" borderId="3" xfId="3" applyFont="1" applyFill="1" applyBorder="1" applyAlignment="1">
      <alignment horizontal="center" vertical="center"/>
    </xf>
    <xf numFmtId="0" fontId="28" fillId="3" borderId="36" xfId="0" applyFont="1" applyFill="1" applyBorder="1" applyAlignment="1">
      <alignment vertical="center" wrapText="1"/>
    </xf>
    <xf numFmtId="0" fontId="28" fillId="3" borderId="3" xfId="0" applyFont="1" applyFill="1" applyBorder="1" applyAlignment="1">
      <alignment horizontal="left" vertical="top" wrapText="1"/>
    </xf>
    <xf numFmtId="0" fontId="28" fillId="3" borderId="3" xfId="0" applyFont="1" applyFill="1" applyBorder="1" applyAlignment="1">
      <alignment horizontal="center" vertical="center" wrapText="1"/>
    </xf>
    <xf numFmtId="0" fontId="29" fillId="3" borderId="39" xfId="0" applyFont="1" applyFill="1" applyBorder="1" applyAlignment="1">
      <alignment horizontal="left" vertical="center" wrapText="1"/>
    </xf>
    <xf numFmtId="0" fontId="28" fillId="3" borderId="3" xfId="0" applyFont="1" applyFill="1" applyBorder="1" applyAlignment="1">
      <alignment vertical="center" wrapText="1"/>
    </xf>
    <xf numFmtId="0" fontId="28" fillId="3" borderId="15" xfId="0" applyFont="1" applyFill="1" applyBorder="1" applyAlignment="1">
      <alignment vertical="center" wrapText="1"/>
    </xf>
    <xf numFmtId="0" fontId="12" fillId="3" borderId="5" xfId="0" applyFont="1" applyFill="1" applyBorder="1" applyAlignment="1">
      <alignment horizontal="center" vertical="center" wrapText="1"/>
    </xf>
    <xf numFmtId="0" fontId="28" fillId="3" borderId="5" xfId="0" applyFont="1" applyFill="1" applyBorder="1" applyAlignment="1">
      <alignment horizontal="center" vertical="center" wrapText="1"/>
    </xf>
    <xf numFmtId="9" fontId="28" fillId="3" borderId="5" xfId="3" applyFont="1" applyFill="1" applyBorder="1" applyAlignment="1">
      <alignment horizontal="center" vertical="center"/>
    </xf>
    <xf numFmtId="9" fontId="28" fillId="3" borderId="33" xfId="3" applyFont="1" applyFill="1" applyBorder="1" applyAlignment="1">
      <alignment horizontal="center" vertical="center"/>
    </xf>
    <xf numFmtId="0" fontId="28" fillId="3" borderId="32" xfId="0" applyFont="1" applyFill="1" applyBorder="1" applyAlignment="1">
      <alignment horizontal="left" vertical="top" wrapText="1"/>
    </xf>
    <xf numFmtId="9" fontId="28" fillId="3" borderId="0" xfId="3" applyFont="1" applyFill="1" applyBorder="1" applyAlignment="1">
      <alignment horizontal="center" vertical="center"/>
    </xf>
    <xf numFmtId="0" fontId="33" fillId="3" borderId="3" xfId="0" applyFont="1" applyFill="1" applyBorder="1" applyAlignment="1">
      <alignment horizontal="left" vertical="top" wrapText="1"/>
    </xf>
    <xf numFmtId="9" fontId="34" fillId="3" borderId="11" xfId="0" applyNumberFormat="1" applyFont="1" applyFill="1" applyBorder="1" applyAlignment="1">
      <alignment horizontal="center" vertical="center" wrapText="1"/>
    </xf>
    <xf numFmtId="0" fontId="28" fillId="3" borderId="7" xfId="0" applyFont="1" applyFill="1" applyBorder="1" applyAlignment="1">
      <alignment horizontal="left" vertical="center" wrapText="1"/>
    </xf>
    <xf numFmtId="9" fontId="28" fillId="3" borderId="7" xfId="3" applyFont="1" applyFill="1" applyBorder="1" applyAlignment="1">
      <alignment horizontal="center" vertical="center"/>
    </xf>
    <xf numFmtId="9" fontId="28" fillId="3" borderId="19" xfId="3" applyFont="1" applyFill="1" applyBorder="1" applyAlignment="1">
      <alignment horizontal="center" vertical="center"/>
    </xf>
    <xf numFmtId="9" fontId="35" fillId="3" borderId="11" xfId="0" applyNumberFormat="1" applyFont="1" applyFill="1" applyBorder="1" applyAlignment="1">
      <alignment horizontal="center" vertical="center"/>
    </xf>
    <xf numFmtId="0" fontId="28" fillId="3" borderId="8" xfId="0" applyFont="1" applyFill="1" applyBorder="1" applyAlignment="1">
      <alignment horizontal="left" vertical="top" wrapText="1"/>
    </xf>
    <xf numFmtId="0" fontId="28" fillId="3" borderId="8" xfId="0" applyFont="1" applyFill="1" applyBorder="1" applyAlignment="1">
      <alignment horizontal="center" vertical="center" wrapText="1"/>
    </xf>
    <xf numFmtId="0" fontId="28" fillId="3" borderId="9" xfId="0" applyFont="1" applyFill="1" applyBorder="1" applyAlignment="1">
      <alignment horizontal="left" vertical="top" wrapText="1"/>
    </xf>
    <xf numFmtId="0" fontId="28" fillId="3" borderId="15" xfId="0" applyFont="1" applyFill="1" applyBorder="1" applyAlignment="1">
      <alignment horizontal="left" vertical="top" wrapText="1"/>
    </xf>
    <xf numFmtId="0" fontId="28" fillId="3" borderId="15" xfId="0" applyFont="1" applyFill="1" applyBorder="1" applyAlignment="1">
      <alignment horizontal="center" vertical="center" wrapText="1"/>
    </xf>
    <xf numFmtId="9" fontId="12" fillId="3" borderId="15" xfId="3" applyFont="1" applyFill="1" applyBorder="1" applyAlignment="1">
      <alignment horizontal="center" vertical="center"/>
    </xf>
    <xf numFmtId="9" fontId="12" fillId="3" borderId="16" xfId="3" applyFont="1" applyFill="1" applyBorder="1" applyAlignment="1">
      <alignment horizontal="center" vertical="center"/>
    </xf>
    <xf numFmtId="0" fontId="28" fillId="3" borderId="14" xfId="0" applyFont="1" applyFill="1" applyBorder="1" applyAlignment="1">
      <alignment horizontal="left" vertical="top" wrapText="1"/>
    </xf>
    <xf numFmtId="0" fontId="12" fillId="3" borderId="5" xfId="0" applyFont="1" applyFill="1" applyBorder="1" applyAlignment="1">
      <alignment horizontal="left" vertical="center" wrapText="1"/>
    </xf>
    <xf numFmtId="9" fontId="12" fillId="3" borderId="5" xfId="3" applyFont="1" applyFill="1" applyBorder="1" applyAlignment="1">
      <alignment horizontal="center" vertical="center"/>
    </xf>
    <xf numFmtId="9" fontId="12" fillId="3" borderId="33" xfId="3" applyFont="1" applyFill="1" applyBorder="1" applyAlignment="1">
      <alignment horizontal="center" vertical="center"/>
    </xf>
    <xf numFmtId="0" fontId="28" fillId="3" borderId="32"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12" fillId="3" borderId="3" xfId="0" applyFont="1" applyFill="1" applyBorder="1" applyAlignment="1">
      <alignment horizontal="center" vertical="center" wrapText="1"/>
    </xf>
    <xf numFmtId="9" fontId="12" fillId="3" borderId="3" xfId="3" applyFont="1" applyFill="1" applyBorder="1" applyAlignment="1">
      <alignment horizontal="center" vertical="center"/>
    </xf>
    <xf numFmtId="9" fontId="12" fillId="3" borderId="13" xfId="3" applyFont="1" applyFill="1" applyBorder="1" applyAlignment="1">
      <alignment horizontal="center" vertical="center"/>
    </xf>
    <xf numFmtId="0" fontId="12" fillId="3" borderId="15" xfId="0" applyFont="1" applyFill="1" applyBorder="1" applyAlignment="1">
      <alignment horizontal="left" vertical="center" wrapText="1"/>
    </xf>
    <xf numFmtId="0" fontId="12" fillId="3" borderId="15" xfId="0" applyFont="1" applyFill="1" applyBorder="1" applyAlignment="1">
      <alignment horizontal="center" vertical="center" wrapText="1"/>
    </xf>
    <xf numFmtId="0" fontId="12" fillId="3" borderId="12" xfId="0" applyFont="1" applyFill="1" applyBorder="1" applyAlignment="1">
      <alignment horizontal="left" vertical="center" wrapText="1"/>
    </xf>
    <xf numFmtId="0" fontId="31" fillId="3" borderId="3" xfId="0" applyFont="1" applyFill="1" applyBorder="1" applyAlignment="1">
      <alignment horizontal="center" vertical="center" wrapText="1"/>
    </xf>
    <xf numFmtId="0" fontId="28" fillId="3" borderId="3" xfId="0" applyFont="1" applyFill="1" applyBorder="1" applyAlignment="1">
      <alignment horizontal="center" vertical="center"/>
    </xf>
    <xf numFmtId="0" fontId="28" fillId="3" borderId="0" xfId="0" applyFont="1" applyFill="1" applyBorder="1" applyAlignment="1">
      <alignment horizontal="left"/>
    </xf>
    <xf numFmtId="0" fontId="28" fillId="3" borderId="7" xfId="0" applyFont="1" applyFill="1" applyBorder="1" applyAlignment="1">
      <alignment horizontal="center" vertical="center"/>
    </xf>
    <xf numFmtId="0" fontId="28" fillId="3" borderId="7" xfId="0" applyFont="1" applyFill="1" applyBorder="1" applyAlignment="1">
      <alignment horizontal="left"/>
    </xf>
    <xf numFmtId="0" fontId="28" fillId="3" borderId="19" xfId="0" applyFont="1" applyFill="1" applyBorder="1" applyAlignment="1">
      <alignment horizontal="left"/>
    </xf>
    <xf numFmtId="0" fontId="28" fillId="3" borderId="14" xfId="0" applyFont="1" applyFill="1" applyBorder="1" applyAlignment="1">
      <alignment horizontal="center" vertical="center"/>
    </xf>
    <xf numFmtId="0" fontId="28" fillId="3" borderId="15" xfId="0" applyFont="1" applyFill="1" applyBorder="1" applyAlignment="1">
      <alignment horizontal="left"/>
    </xf>
    <xf numFmtId="0" fontId="28" fillId="3" borderId="16" xfId="0" applyFont="1" applyFill="1" applyBorder="1" applyAlignment="1">
      <alignment horizontal="left"/>
    </xf>
    <xf numFmtId="0" fontId="28" fillId="3" borderId="15" xfId="0" applyFont="1" applyFill="1" applyBorder="1" applyAlignment="1">
      <alignment horizontal="left" vertical="center" wrapText="1"/>
    </xf>
    <xf numFmtId="9" fontId="28" fillId="3" borderId="5" xfId="0" applyNumberFormat="1" applyFont="1" applyFill="1" applyBorder="1" applyAlignment="1">
      <alignment horizontal="center" vertical="center"/>
    </xf>
    <xf numFmtId="9" fontId="28" fillId="3" borderId="33" xfId="0" applyNumberFormat="1" applyFont="1" applyFill="1" applyBorder="1" applyAlignment="1">
      <alignment horizontal="center" vertical="center"/>
    </xf>
    <xf numFmtId="0" fontId="36" fillId="3" borderId="0" xfId="0" applyFont="1" applyFill="1" applyAlignment="1">
      <alignment horizontal="left"/>
    </xf>
    <xf numFmtId="9" fontId="29" fillId="3" borderId="13" xfId="3" applyFont="1" applyFill="1" applyBorder="1" applyAlignment="1">
      <alignment horizontal="left" vertical="center" wrapText="1"/>
    </xf>
    <xf numFmtId="0" fontId="12" fillId="3" borderId="3" xfId="0" applyFont="1" applyFill="1" applyBorder="1" applyAlignment="1">
      <alignment horizontal="left" vertical="top" wrapText="1"/>
    </xf>
    <xf numFmtId="0" fontId="12" fillId="3" borderId="12" xfId="0" applyFont="1" applyFill="1" applyBorder="1" applyAlignment="1">
      <alignment horizontal="left" vertical="top" wrapText="1"/>
    </xf>
    <xf numFmtId="0" fontId="29" fillId="3" borderId="3" xfId="0" applyFont="1" applyFill="1" applyBorder="1" applyAlignment="1">
      <alignment horizontal="left" vertical="top" wrapText="1"/>
    </xf>
    <xf numFmtId="0" fontId="28" fillId="3" borderId="26" xfId="0" applyFont="1" applyFill="1" applyBorder="1" applyAlignment="1">
      <alignment horizontal="left" vertical="center" wrapText="1"/>
    </xf>
    <xf numFmtId="0" fontId="27" fillId="3" borderId="8" xfId="1" applyFill="1" applyBorder="1" applyAlignment="1">
      <alignment horizontal="left" vertical="center" wrapText="1"/>
    </xf>
    <xf numFmtId="0" fontId="28" fillId="3" borderId="25" xfId="0" applyFont="1" applyFill="1" applyBorder="1" applyAlignment="1">
      <alignment horizontal="left" vertical="top" wrapText="1"/>
    </xf>
    <xf numFmtId="0" fontId="28" fillId="0" borderId="34" xfId="0" applyFont="1" applyFill="1" applyBorder="1" applyAlignment="1">
      <alignment horizontal="center" vertical="center"/>
    </xf>
    <xf numFmtId="0" fontId="28" fillId="3" borderId="32" xfId="0" applyFont="1" applyFill="1" applyBorder="1" applyAlignment="1">
      <alignment horizontal="left" vertical="center" wrapText="1"/>
    </xf>
    <xf numFmtId="0" fontId="28" fillId="3" borderId="12" xfId="0" applyFont="1" applyFill="1" applyBorder="1" applyAlignment="1">
      <alignment horizontal="left" vertical="center" wrapText="1"/>
    </xf>
    <xf numFmtId="0" fontId="28" fillId="3" borderId="14" xfId="0" applyFont="1" applyFill="1" applyBorder="1" applyAlignment="1">
      <alignment horizontal="left" vertical="center" wrapText="1"/>
    </xf>
    <xf numFmtId="0" fontId="28" fillId="3" borderId="7" xfId="0" applyFont="1" applyFill="1" applyBorder="1" applyAlignment="1">
      <alignment horizontal="left" vertical="center" wrapText="1"/>
    </xf>
    <xf numFmtId="0" fontId="28" fillId="3" borderId="5" xfId="0" applyFont="1" applyFill="1" applyBorder="1" applyAlignment="1">
      <alignment horizontal="left" vertical="center" wrapText="1"/>
    </xf>
    <xf numFmtId="0" fontId="28" fillId="5" borderId="12" xfId="0" applyFont="1" applyFill="1" applyBorder="1" applyAlignment="1">
      <alignment horizontal="left" vertical="center" wrapText="1"/>
    </xf>
    <xf numFmtId="0" fontId="28" fillId="3" borderId="12" xfId="0" applyFont="1" applyFill="1" applyBorder="1" applyAlignment="1">
      <alignment horizontal="left" vertical="center" wrapText="1"/>
    </xf>
    <xf numFmtId="9" fontId="28" fillId="12" borderId="5" xfId="0" applyNumberFormat="1" applyFont="1" applyFill="1" applyBorder="1" applyAlignment="1">
      <alignment horizontal="center" vertical="center"/>
    </xf>
    <xf numFmtId="0" fontId="28" fillId="3" borderId="8" xfId="0" applyFont="1" applyFill="1" applyBorder="1" applyAlignment="1">
      <alignment horizontal="left" vertical="center" wrapText="1"/>
    </xf>
    <xf numFmtId="0" fontId="37" fillId="3" borderId="13" xfId="0" applyFont="1" applyFill="1" applyBorder="1" applyAlignment="1" applyProtection="1">
      <alignment horizontal="justify" vertical="center" wrapText="1"/>
      <protection locked="0"/>
    </xf>
    <xf numFmtId="0" fontId="28" fillId="3" borderId="21" xfId="0" applyFont="1" applyFill="1" applyBorder="1" applyAlignment="1">
      <alignment horizontal="left" vertical="center" wrapText="1"/>
    </xf>
    <xf numFmtId="0" fontId="28" fillId="3" borderId="8" xfId="0" applyFont="1" applyFill="1" applyBorder="1" applyAlignment="1">
      <alignment horizontal="left" vertical="top"/>
    </xf>
    <xf numFmtId="9" fontId="12" fillId="3" borderId="3" xfId="0" applyNumberFormat="1" applyFont="1" applyFill="1" applyBorder="1" applyAlignment="1">
      <alignment horizontal="center" vertical="center"/>
    </xf>
    <xf numFmtId="9" fontId="12" fillId="3" borderId="13" xfId="0" applyNumberFormat="1" applyFont="1" applyFill="1" applyBorder="1" applyAlignment="1">
      <alignment horizontal="center" vertical="center"/>
    </xf>
    <xf numFmtId="9" fontId="30" fillId="3" borderId="3" xfId="0" applyNumberFormat="1" applyFont="1" applyFill="1" applyBorder="1" applyAlignment="1">
      <alignment horizontal="center" vertical="center"/>
    </xf>
    <xf numFmtId="9" fontId="30" fillId="3" borderId="13" xfId="0" applyNumberFormat="1" applyFont="1" applyFill="1" applyBorder="1" applyAlignment="1">
      <alignment horizontal="center" vertical="center"/>
    </xf>
    <xf numFmtId="9" fontId="28" fillId="3" borderId="15" xfId="0" applyNumberFormat="1" applyFont="1" applyFill="1" applyBorder="1" applyAlignment="1">
      <alignment horizontal="center" vertical="center"/>
    </xf>
    <xf numFmtId="9" fontId="28" fillId="3" borderId="16" xfId="0" applyNumberFormat="1" applyFont="1" applyFill="1" applyBorder="1" applyAlignment="1">
      <alignment horizontal="center" vertical="center"/>
    </xf>
    <xf numFmtId="0" fontId="28" fillId="12" borderId="5" xfId="0" applyFont="1" applyFill="1" applyBorder="1" applyAlignment="1">
      <alignment horizontal="left" vertical="top" wrapText="1"/>
    </xf>
    <xf numFmtId="0" fontId="28" fillId="12" borderId="32" xfId="0" applyFont="1" applyFill="1" applyBorder="1" applyAlignment="1">
      <alignment horizontal="left" vertical="center" wrapText="1"/>
    </xf>
    <xf numFmtId="0" fontId="28" fillId="12" borderId="15" xfId="0" applyFont="1" applyFill="1" applyBorder="1" applyAlignment="1">
      <alignment horizontal="left" vertical="center" wrapText="1"/>
    </xf>
    <xf numFmtId="9" fontId="28" fillId="12" borderId="15" xfId="0" applyNumberFormat="1" applyFont="1" applyFill="1" applyBorder="1" applyAlignment="1">
      <alignment horizontal="center" vertical="center"/>
    </xf>
    <xf numFmtId="0" fontId="28" fillId="12" borderId="14" xfId="0" applyFont="1" applyFill="1" applyBorder="1" applyAlignment="1">
      <alignment horizontal="left" vertical="center" wrapText="1"/>
    </xf>
    <xf numFmtId="0" fontId="28" fillId="12" borderId="74" xfId="0" applyFont="1" applyFill="1" applyBorder="1" applyAlignment="1">
      <alignment horizontal="left" vertical="top" wrapText="1"/>
    </xf>
    <xf numFmtId="0" fontId="28" fillId="12" borderId="75" xfId="0" applyFont="1" applyFill="1" applyBorder="1" applyAlignment="1">
      <alignment horizontal="left" vertical="center" wrapText="1"/>
    </xf>
    <xf numFmtId="9" fontId="28" fillId="12" borderId="75" xfId="0" applyNumberFormat="1" applyFont="1" applyFill="1" applyBorder="1" applyAlignment="1">
      <alignment horizontal="center" vertical="center"/>
    </xf>
    <xf numFmtId="0" fontId="28" fillId="12" borderId="72" xfId="0" applyFont="1" applyFill="1" applyBorder="1" applyAlignment="1">
      <alignment horizontal="left" vertical="top" wrapText="1"/>
    </xf>
    <xf numFmtId="0" fontId="28" fillId="12" borderId="73" xfId="0" applyFont="1" applyFill="1" applyBorder="1" applyAlignment="1">
      <alignment horizontal="left" vertical="center" wrapText="1"/>
    </xf>
    <xf numFmtId="9" fontId="28" fillId="12" borderId="73" xfId="0" applyNumberFormat="1" applyFont="1" applyFill="1" applyBorder="1" applyAlignment="1">
      <alignment horizontal="center" vertical="center"/>
    </xf>
    <xf numFmtId="0" fontId="28" fillId="0" borderId="19" xfId="0" applyFont="1" applyFill="1" applyBorder="1" applyAlignment="1">
      <alignment horizontal="center" vertical="center"/>
    </xf>
    <xf numFmtId="9" fontId="28" fillId="5" borderId="2" xfId="0" applyNumberFormat="1" applyFont="1" applyFill="1" applyBorder="1" applyAlignment="1">
      <alignment horizontal="center" vertical="center"/>
    </xf>
    <xf numFmtId="0" fontId="28" fillId="5" borderId="43" xfId="0" applyFont="1" applyFill="1" applyBorder="1" applyAlignment="1">
      <alignment horizontal="left" vertical="top" wrapText="1"/>
    </xf>
    <xf numFmtId="0" fontId="28" fillId="10" borderId="44" xfId="0" applyFont="1" applyFill="1" applyBorder="1" applyAlignment="1">
      <alignment horizontal="left" vertical="center" wrapText="1"/>
    </xf>
    <xf numFmtId="0" fontId="27" fillId="10" borderId="5" xfId="1" applyFill="1" applyBorder="1" applyAlignment="1">
      <alignment horizontal="left" vertical="center" wrapText="1"/>
    </xf>
    <xf numFmtId="9" fontId="28" fillId="10" borderId="5" xfId="0" applyNumberFormat="1" applyFont="1" applyFill="1" applyBorder="1" applyAlignment="1">
      <alignment horizontal="center" vertical="center"/>
    </xf>
    <xf numFmtId="9" fontId="28" fillId="10" borderId="33" xfId="0" applyNumberFormat="1" applyFont="1" applyFill="1" applyBorder="1" applyAlignment="1">
      <alignment horizontal="center" vertical="center"/>
    </xf>
    <xf numFmtId="0" fontId="28" fillId="10" borderId="32" xfId="0" applyFont="1" applyFill="1" applyBorder="1" applyAlignment="1">
      <alignment horizontal="left" vertical="center" wrapText="1"/>
    </xf>
    <xf numFmtId="0" fontId="32" fillId="3" borderId="25" xfId="0" applyFont="1" applyFill="1" applyBorder="1" applyAlignment="1">
      <alignment horizontal="left" vertical="center" wrapText="1"/>
    </xf>
    <xf numFmtId="9" fontId="28" fillId="3" borderId="10" xfId="0" applyNumberFormat="1" applyFont="1" applyFill="1" applyBorder="1" applyAlignment="1">
      <alignment horizontal="center" vertical="center" wrapText="1"/>
    </xf>
    <xf numFmtId="0" fontId="28" fillId="3" borderId="8" xfId="0" applyFont="1" applyFill="1" applyBorder="1" applyAlignment="1">
      <alignment vertical="center" wrapText="1"/>
    </xf>
    <xf numFmtId="0" fontId="38" fillId="3" borderId="3" xfId="0" applyFont="1" applyFill="1" applyBorder="1" applyAlignment="1">
      <alignment horizontal="left" vertical="center" wrapText="1"/>
    </xf>
    <xf numFmtId="0" fontId="28" fillId="3" borderId="32" xfId="0" applyFont="1" applyFill="1" applyBorder="1" applyAlignment="1">
      <alignment horizontal="left" vertical="center" wrapText="1"/>
    </xf>
    <xf numFmtId="0" fontId="1" fillId="3" borderId="7" xfId="0" applyFont="1" applyFill="1" applyBorder="1" applyAlignment="1" applyProtection="1">
      <alignment horizontal="center" vertical="center" wrapText="1"/>
    </xf>
    <xf numFmtId="0" fontId="1" fillId="3" borderId="5" xfId="0" applyFont="1" applyFill="1" applyBorder="1" applyAlignment="1" applyProtection="1">
      <alignment horizontal="center" vertical="center" wrapText="1"/>
    </xf>
    <xf numFmtId="0" fontId="29" fillId="3" borderId="3" xfId="0" applyFont="1" applyFill="1" applyBorder="1" applyAlignment="1">
      <alignment horizontal="left" vertical="center" wrapText="1"/>
    </xf>
    <xf numFmtId="0" fontId="29" fillId="3" borderId="8" xfId="0" applyFont="1" applyFill="1" applyBorder="1" applyAlignment="1">
      <alignment horizontal="left" vertical="center" wrapText="1"/>
    </xf>
    <xf numFmtId="0" fontId="29" fillId="3" borderId="8" xfId="0" applyFont="1" applyFill="1" applyBorder="1" applyAlignment="1">
      <alignment horizontal="center" vertical="center" wrapText="1"/>
    </xf>
    <xf numFmtId="0" fontId="29" fillId="3" borderId="15" xfId="0" applyFont="1" applyFill="1" applyBorder="1" applyAlignment="1">
      <alignment horizontal="center" vertical="center" wrapText="1"/>
    </xf>
    <xf numFmtId="0" fontId="29" fillId="3" borderId="13" xfId="0" applyFont="1" applyFill="1" applyBorder="1" applyAlignment="1">
      <alignment horizontal="left" vertical="center" wrapText="1"/>
    </xf>
    <xf numFmtId="0" fontId="29" fillId="3" borderId="5" xfId="0" applyFont="1" applyFill="1" applyBorder="1" applyAlignment="1">
      <alignment horizontal="left" vertical="center" wrapText="1"/>
    </xf>
    <xf numFmtId="0" fontId="28" fillId="3" borderId="12" xfId="0" applyFont="1" applyFill="1" applyBorder="1" applyAlignment="1">
      <alignment horizontal="left" vertical="center" wrapText="1"/>
    </xf>
    <xf numFmtId="0" fontId="28" fillId="3" borderId="14" xfId="0" applyFont="1" applyFill="1" applyBorder="1" applyAlignment="1">
      <alignment horizontal="left" vertical="center" wrapText="1"/>
    </xf>
    <xf numFmtId="0" fontId="29" fillId="3" borderId="15" xfId="0" applyFont="1" applyFill="1" applyBorder="1" applyAlignment="1">
      <alignment horizontal="left" vertical="center" wrapText="1"/>
    </xf>
    <xf numFmtId="0" fontId="1" fillId="3" borderId="3" xfId="0" applyFont="1" applyFill="1" applyBorder="1" applyAlignment="1" applyProtection="1">
      <alignment horizontal="center" vertical="center" wrapText="1"/>
    </xf>
    <xf numFmtId="0" fontId="1" fillId="3" borderId="15" xfId="0" applyFont="1" applyFill="1" applyBorder="1" applyAlignment="1" applyProtection="1">
      <alignment horizontal="center" vertical="center" wrapText="1"/>
    </xf>
    <xf numFmtId="0" fontId="29" fillId="3" borderId="7" xfId="0" applyFont="1" applyFill="1" applyBorder="1" applyAlignment="1">
      <alignment horizontal="left" vertical="center" wrapText="1"/>
    </xf>
    <xf numFmtId="0" fontId="29" fillId="3" borderId="16" xfId="0" applyFont="1" applyFill="1" applyBorder="1" applyAlignment="1">
      <alignment horizontal="left" vertical="center" wrapText="1"/>
    </xf>
    <xf numFmtId="0" fontId="29" fillId="3" borderId="19" xfId="0" applyFont="1" applyFill="1" applyBorder="1" applyAlignment="1">
      <alignment horizontal="left" vertical="center" wrapText="1"/>
    </xf>
    <xf numFmtId="0" fontId="28" fillId="10" borderId="0" xfId="0" applyFont="1" applyFill="1" applyAlignment="1">
      <alignment horizontal="left"/>
    </xf>
    <xf numFmtId="0" fontId="28" fillId="10" borderId="12" xfId="0" applyFont="1" applyFill="1" applyBorder="1" applyAlignment="1">
      <alignment horizontal="center" vertical="center" wrapText="1"/>
    </xf>
    <xf numFmtId="9" fontId="28" fillId="10" borderId="3" xfId="3" applyFont="1" applyFill="1" applyBorder="1" applyAlignment="1">
      <alignment horizontal="center" vertical="center"/>
    </xf>
    <xf numFmtId="9" fontId="28" fillId="10" borderId="13" xfId="3" applyFont="1" applyFill="1" applyBorder="1" applyAlignment="1">
      <alignment horizontal="center" vertical="center"/>
    </xf>
    <xf numFmtId="9" fontId="28" fillId="10" borderId="0" xfId="3" applyFont="1" applyFill="1" applyBorder="1" applyAlignment="1">
      <alignment horizontal="center" vertical="center"/>
    </xf>
    <xf numFmtId="9" fontId="34" fillId="10" borderId="11" xfId="0" applyNumberFormat="1" applyFont="1" applyFill="1" applyBorder="1" applyAlignment="1">
      <alignment horizontal="center" vertical="center" wrapText="1"/>
    </xf>
    <xf numFmtId="0" fontId="12" fillId="3" borderId="9" xfId="0" applyFont="1" applyFill="1" applyBorder="1" applyAlignment="1" applyProtection="1">
      <alignment horizontal="center" vertical="center" wrapText="1"/>
    </xf>
    <xf numFmtId="0" fontId="28" fillId="12" borderId="15" xfId="0" applyFont="1" applyFill="1" applyBorder="1" applyAlignment="1">
      <alignment horizontal="left" vertical="top" wrapText="1"/>
    </xf>
    <xf numFmtId="0" fontId="28" fillId="3" borderId="32" xfId="0" applyFont="1" applyFill="1" applyBorder="1" applyAlignment="1">
      <alignment horizontal="left" vertical="top" wrapText="1"/>
    </xf>
    <xf numFmtId="0" fontId="6" fillId="3" borderId="8" xfId="0" applyFont="1" applyFill="1" applyBorder="1" applyAlignment="1" applyProtection="1">
      <alignment horizontal="justify" vertical="center" wrapText="1"/>
      <protection locked="0"/>
    </xf>
    <xf numFmtId="0" fontId="28" fillId="3" borderId="0" xfId="0" applyFont="1" applyFill="1" applyBorder="1" applyAlignment="1">
      <alignment horizontal="center"/>
    </xf>
    <xf numFmtId="0" fontId="28" fillId="3" borderId="0" xfId="0" applyFont="1" applyFill="1" applyBorder="1" applyAlignment="1">
      <alignment horizontal="center" vertical="center"/>
    </xf>
    <xf numFmtId="0" fontId="28" fillId="3" borderId="1" xfId="0" applyFont="1" applyFill="1" applyBorder="1" applyAlignment="1">
      <alignment horizontal="left"/>
    </xf>
    <xf numFmtId="0" fontId="28" fillId="3" borderId="0" xfId="0" applyFont="1" applyFill="1" applyBorder="1" applyAlignment="1">
      <alignment horizontal="center" vertical="center" wrapText="1"/>
    </xf>
    <xf numFmtId="0" fontId="28" fillId="3" borderId="0" xfId="0" applyFont="1" applyFill="1" applyBorder="1" applyAlignment="1">
      <alignment horizontal="left" wrapText="1"/>
    </xf>
    <xf numFmtId="0" fontId="28" fillId="3" borderId="0" xfId="0" applyFont="1" applyFill="1" applyAlignment="1">
      <alignment horizontal="center"/>
    </xf>
    <xf numFmtId="0" fontId="12" fillId="3" borderId="5" xfId="0" applyFont="1" applyFill="1" applyBorder="1" applyAlignment="1">
      <alignment horizontal="justify" vertical="center" wrapText="1"/>
    </xf>
    <xf numFmtId="0" fontId="29" fillId="3" borderId="3" xfId="0" applyFont="1" applyFill="1" applyBorder="1" applyAlignment="1">
      <alignment horizontal="left" vertical="center" wrapText="1"/>
    </xf>
    <xf numFmtId="0" fontId="29" fillId="3" borderId="8" xfId="0" applyFont="1" applyFill="1" applyBorder="1" applyAlignment="1">
      <alignment horizontal="left" vertical="center" wrapText="1"/>
    </xf>
    <xf numFmtId="0" fontId="28" fillId="3" borderId="0" xfId="0" applyFont="1" applyFill="1" applyBorder="1" applyAlignment="1">
      <alignment horizontal="left"/>
    </xf>
    <xf numFmtId="0" fontId="29" fillId="3" borderId="7" xfId="0" applyFont="1" applyFill="1" applyBorder="1" applyAlignment="1">
      <alignment horizontal="left" vertical="center" wrapText="1"/>
    </xf>
    <xf numFmtId="0" fontId="28" fillId="3" borderId="4" xfId="0" applyFont="1" applyFill="1" applyBorder="1" applyAlignment="1">
      <alignment horizontal="left"/>
    </xf>
    <xf numFmtId="0" fontId="29" fillId="3" borderId="5" xfId="0" applyFont="1" applyFill="1" applyBorder="1" applyAlignment="1">
      <alignment horizontal="left" vertical="center" wrapText="1"/>
    </xf>
    <xf numFmtId="0" fontId="1" fillId="4" borderId="6" xfId="0" applyFont="1" applyFill="1" applyBorder="1" applyAlignment="1" applyProtection="1">
      <alignment horizontal="left" vertical="center" wrapText="1"/>
    </xf>
    <xf numFmtId="0" fontId="29" fillId="3" borderId="9" xfId="0" applyFont="1" applyFill="1" applyBorder="1" applyAlignment="1">
      <alignment horizontal="left" vertical="center"/>
    </xf>
    <xf numFmtId="0" fontId="29" fillId="3" borderId="12" xfId="0" applyFont="1" applyFill="1" applyBorder="1" applyAlignment="1">
      <alignment horizontal="left" vertical="center"/>
    </xf>
    <xf numFmtId="0" fontId="29" fillId="3" borderId="17" xfId="0" applyFont="1" applyFill="1" applyBorder="1" applyAlignment="1">
      <alignment horizontal="left" vertical="center"/>
    </xf>
    <xf numFmtId="0" fontId="29" fillId="3" borderId="14" xfId="0" applyFont="1" applyFill="1" applyBorder="1" applyAlignment="1">
      <alignment horizontal="left" vertical="center"/>
    </xf>
    <xf numFmtId="0" fontId="29" fillId="3" borderId="32" xfId="0" applyFont="1" applyFill="1" applyBorder="1" applyAlignment="1">
      <alignment horizontal="left" vertical="center"/>
    </xf>
    <xf numFmtId="0" fontId="28" fillId="0" borderId="0" xfId="0" applyFont="1" applyAlignment="1"/>
    <xf numFmtId="0" fontId="28" fillId="3" borderId="0" xfId="0" applyFont="1" applyFill="1" applyBorder="1" applyAlignment="1"/>
    <xf numFmtId="0" fontId="28" fillId="3" borderId="0" xfId="0" applyFont="1" applyFill="1" applyBorder="1" applyAlignment="1">
      <alignment vertical="center" wrapText="1"/>
    </xf>
    <xf numFmtId="0" fontId="28" fillId="3" borderId="0" xfId="0" applyFont="1" applyFill="1" applyAlignment="1"/>
    <xf numFmtId="0" fontId="1" fillId="4" borderId="7" xfId="0" applyFont="1" applyFill="1" applyBorder="1" applyAlignment="1" applyProtection="1">
      <alignment horizontal="left" vertical="center" wrapText="1"/>
    </xf>
    <xf numFmtId="14" fontId="1" fillId="3" borderId="8" xfId="0" applyNumberFormat="1" applyFont="1" applyFill="1" applyBorder="1" applyAlignment="1" applyProtection="1">
      <alignment horizontal="left" vertical="center" wrapText="1"/>
    </xf>
    <xf numFmtId="0" fontId="1" fillId="3" borderId="8" xfId="0" applyFont="1" applyFill="1" applyBorder="1" applyAlignment="1" applyProtection="1">
      <alignment horizontal="left" vertical="center" wrapText="1"/>
    </xf>
    <xf numFmtId="14" fontId="29" fillId="3" borderId="3" xfId="0" applyNumberFormat="1" applyFont="1" applyFill="1" applyBorder="1" applyAlignment="1">
      <alignment horizontal="left" vertical="center"/>
    </xf>
    <xf numFmtId="17" fontId="29" fillId="3" borderId="3" xfId="0" applyNumberFormat="1" applyFont="1" applyFill="1" applyBorder="1" applyAlignment="1">
      <alignment horizontal="left" vertical="center"/>
    </xf>
    <xf numFmtId="0" fontId="29" fillId="3" borderId="3" xfId="0" applyFont="1" applyFill="1" applyBorder="1" applyAlignment="1">
      <alignment horizontal="left" vertical="center"/>
    </xf>
    <xf numFmtId="14" fontId="29" fillId="3" borderId="7" xfId="0" applyNumberFormat="1" applyFont="1" applyFill="1" applyBorder="1" applyAlignment="1">
      <alignment horizontal="left" vertical="center"/>
    </xf>
    <xf numFmtId="0" fontId="29" fillId="3" borderId="7" xfId="0" applyFont="1" applyFill="1" applyBorder="1" applyAlignment="1">
      <alignment horizontal="left" vertical="center"/>
    </xf>
    <xf numFmtId="14" fontId="29" fillId="3" borderId="8" xfId="0" applyNumberFormat="1" applyFont="1" applyFill="1" applyBorder="1" applyAlignment="1">
      <alignment horizontal="left" vertical="center"/>
    </xf>
    <xf numFmtId="0" fontId="29" fillId="3" borderId="8" xfId="0" applyFont="1" applyFill="1" applyBorder="1" applyAlignment="1">
      <alignment horizontal="left" vertical="center"/>
    </xf>
    <xf numFmtId="14" fontId="29" fillId="3" borderId="15" xfId="0" applyNumberFormat="1" applyFont="1" applyFill="1" applyBorder="1" applyAlignment="1">
      <alignment horizontal="left" vertical="center"/>
    </xf>
    <xf numFmtId="0" fontId="29" fillId="3" borderId="15" xfId="0" applyFont="1" applyFill="1" applyBorder="1" applyAlignment="1">
      <alignment horizontal="left" vertical="center"/>
    </xf>
    <xf numFmtId="14" fontId="29" fillId="3" borderId="5" xfId="0" applyNumberFormat="1" applyFont="1" applyFill="1" applyBorder="1" applyAlignment="1">
      <alignment horizontal="left" vertical="center"/>
    </xf>
    <xf numFmtId="14" fontId="29" fillId="3" borderId="3" xfId="0" applyNumberFormat="1" applyFont="1" applyFill="1" applyBorder="1" applyAlignment="1">
      <alignment horizontal="left" vertical="center" wrapText="1"/>
    </xf>
    <xf numFmtId="14" fontId="29" fillId="3" borderId="8" xfId="0" applyNumberFormat="1" applyFont="1" applyFill="1" applyBorder="1" applyAlignment="1">
      <alignment horizontal="left" vertical="center" wrapText="1"/>
    </xf>
    <xf numFmtId="0" fontId="1" fillId="3" borderId="8" xfId="0" applyFont="1" applyFill="1" applyBorder="1" applyAlignment="1">
      <alignment horizontal="left" vertical="center" wrapText="1"/>
    </xf>
    <xf numFmtId="0" fontId="1" fillId="3" borderId="3" xfId="0" applyFont="1" applyFill="1" applyBorder="1" applyAlignment="1">
      <alignment horizontal="left" vertical="center" wrapText="1"/>
    </xf>
    <xf numFmtId="14" fontId="29" fillId="3" borderId="15" xfId="0" applyNumberFormat="1" applyFont="1" applyFill="1" applyBorder="1" applyAlignment="1">
      <alignment horizontal="left" vertical="center" wrapText="1"/>
    </xf>
    <xf numFmtId="0" fontId="28" fillId="3" borderId="0" xfId="0" applyFont="1" applyFill="1" applyAlignment="1">
      <alignment horizontal="left" vertical="top" wrapText="1"/>
    </xf>
    <xf numFmtId="9" fontId="28" fillId="3" borderId="11" xfId="0" applyNumberFormat="1" applyFont="1" applyFill="1" applyBorder="1" applyAlignment="1">
      <alignment horizontal="left" vertical="center" wrapText="1"/>
    </xf>
    <xf numFmtId="9" fontId="28" fillId="3" borderId="11" xfId="0" applyNumberFormat="1" applyFont="1" applyFill="1" applyBorder="1" applyAlignment="1">
      <alignment horizontal="left" vertical="top" wrapText="1"/>
    </xf>
    <xf numFmtId="9" fontId="28" fillId="3" borderId="40" xfId="0" applyNumberFormat="1" applyFont="1" applyFill="1" applyBorder="1" applyAlignment="1">
      <alignment horizontal="center" vertical="center" wrapText="1"/>
    </xf>
    <xf numFmtId="9" fontId="28" fillId="3" borderId="3" xfId="0" applyNumberFormat="1" applyFont="1" applyFill="1" applyBorder="1" applyAlignment="1">
      <alignment horizontal="center" vertical="center" wrapText="1"/>
    </xf>
    <xf numFmtId="9" fontId="12" fillId="3" borderId="11" xfId="0" applyNumberFormat="1" applyFont="1" applyFill="1" applyBorder="1" applyAlignment="1">
      <alignment horizontal="left" vertical="center" wrapText="1"/>
    </xf>
    <xf numFmtId="9" fontId="28" fillId="3" borderId="33" xfId="0" applyNumberFormat="1" applyFont="1" applyFill="1" applyBorder="1" applyAlignment="1">
      <alignment horizontal="center" vertical="center" wrapText="1"/>
    </xf>
    <xf numFmtId="0" fontId="28" fillId="3" borderId="12" xfId="0" applyFont="1" applyFill="1" applyBorder="1" applyAlignment="1">
      <alignment horizontal="left" vertical="center" wrapText="1"/>
    </xf>
    <xf numFmtId="0" fontId="28" fillId="3" borderId="12" xfId="0" applyFont="1" applyFill="1" applyBorder="1" applyAlignment="1">
      <alignment horizontal="left" vertical="center" wrapText="1"/>
    </xf>
    <xf numFmtId="9" fontId="28" fillId="3" borderId="33" xfId="0" applyNumberFormat="1" applyFont="1" applyFill="1" applyBorder="1" applyAlignment="1">
      <alignment horizontal="center" vertical="center"/>
    </xf>
    <xf numFmtId="9" fontId="36" fillId="3" borderId="0" xfId="0" applyNumberFormat="1" applyFont="1" applyFill="1" applyAlignment="1">
      <alignment horizontal="left"/>
    </xf>
    <xf numFmtId="0" fontId="39" fillId="3" borderId="0" xfId="0" applyFont="1" applyFill="1" applyAlignment="1">
      <alignment horizontal="left"/>
    </xf>
    <xf numFmtId="0" fontId="29" fillId="4" borderId="23" xfId="0" applyFont="1" applyFill="1" applyBorder="1" applyAlignment="1">
      <alignment horizontal="center" vertical="center" wrapText="1"/>
    </xf>
    <xf numFmtId="0" fontId="29" fillId="4" borderId="21" xfId="0" applyFont="1" applyFill="1" applyBorder="1" applyAlignment="1">
      <alignment horizontal="center" vertical="center" wrapText="1"/>
    </xf>
    <xf numFmtId="0" fontId="29" fillId="4" borderId="24" xfId="0" applyFont="1" applyFill="1" applyBorder="1" applyAlignment="1">
      <alignment horizontal="center" vertical="center" wrapText="1"/>
    </xf>
    <xf numFmtId="0" fontId="29" fillId="4" borderId="41" xfId="0" applyFont="1" applyFill="1" applyBorder="1" applyAlignment="1">
      <alignment horizontal="center" vertical="center" wrapText="1"/>
    </xf>
    <xf numFmtId="9" fontId="12" fillId="3" borderId="8" xfId="0" applyNumberFormat="1" applyFont="1" applyFill="1" applyBorder="1" applyAlignment="1">
      <alignment horizontal="center" vertical="center" wrapText="1"/>
    </xf>
    <xf numFmtId="0" fontId="12" fillId="3" borderId="0" xfId="0" applyFont="1" applyFill="1" applyAlignment="1">
      <alignment horizontal="left"/>
    </xf>
    <xf numFmtId="0" fontId="12" fillId="3" borderId="0" xfId="0" applyFont="1" applyFill="1" applyAlignment="1">
      <alignment horizontal="center" vertical="center"/>
    </xf>
    <xf numFmtId="9" fontId="12" fillId="3" borderId="0" xfId="0" applyNumberFormat="1" applyFont="1" applyFill="1" applyAlignment="1">
      <alignment horizontal="left"/>
    </xf>
    <xf numFmtId="0" fontId="1" fillId="3" borderId="0" xfId="0" applyFont="1" applyFill="1" applyAlignment="1">
      <alignment horizontal="left"/>
    </xf>
    <xf numFmtId="9" fontId="40" fillId="3" borderId="41" xfId="3" applyFont="1" applyFill="1" applyBorder="1" applyAlignment="1">
      <alignment horizontal="center" vertical="center"/>
    </xf>
    <xf numFmtId="9" fontId="28" fillId="13" borderId="42" xfId="0" applyNumberFormat="1" applyFont="1" applyFill="1" applyBorder="1" applyAlignment="1">
      <alignment horizontal="center" vertical="center"/>
    </xf>
    <xf numFmtId="0" fontId="28" fillId="13" borderId="38" xfId="0" applyFont="1" applyFill="1" applyBorder="1" applyAlignment="1">
      <alignment horizontal="center" vertical="center"/>
    </xf>
    <xf numFmtId="9" fontId="28" fillId="3" borderId="52" xfId="0" applyNumberFormat="1" applyFont="1" applyFill="1" applyBorder="1" applyAlignment="1">
      <alignment horizontal="center" vertical="center"/>
    </xf>
    <xf numFmtId="0" fontId="28" fillId="3" borderId="52" xfId="0" applyFont="1" applyFill="1" applyBorder="1" applyAlignment="1">
      <alignment horizontal="center" vertical="center"/>
    </xf>
    <xf numFmtId="0" fontId="28" fillId="3" borderId="38" xfId="0" applyFont="1" applyFill="1" applyBorder="1" applyAlignment="1">
      <alignment horizontal="center" vertical="center"/>
    </xf>
    <xf numFmtId="9" fontId="28" fillId="13" borderId="42" xfId="3" applyFont="1" applyFill="1" applyBorder="1" applyAlignment="1">
      <alignment horizontal="center" vertical="center"/>
    </xf>
    <xf numFmtId="9" fontId="28" fillId="13" borderId="1" xfId="3" applyFont="1" applyFill="1" applyBorder="1" applyAlignment="1">
      <alignment horizontal="center" vertical="center"/>
    </xf>
    <xf numFmtId="9" fontId="28" fillId="13" borderId="52" xfId="3" applyFont="1" applyFill="1" applyBorder="1" applyAlignment="1">
      <alignment horizontal="center" vertical="center"/>
    </xf>
    <xf numFmtId="9" fontId="28" fillId="13" borderId="38" xfId="3" applyFont="1" applyFill="1" applyBorder="1" applyAlignment="1">
      <alignment horizontal="center" vertical="center"/>
    </xf>
    <xf numFmtId="9" fontId="28" fillId="3" borderId="42" xfId="0" applyNumberFormat="1" applyFont="1" applyFill="1" applyBorder="1" applyAlignment="1">
      <alignment horizontal="center" vertical="center"/>
    </xf>
    <xf numFmtId="0" fontId="28" fillId="3" borderId="1" xfId="0" applyFont="1" applyFill="1" applyBorder="1" applyAlignment="1">
      <alignment horizontal="center" vertical="center"/>
    </xf>
    <xf numFmtId="0" fontId="28" fillId="3" borderId="46" xfId="0" applyFont="1" applyFill="1" applyBorder="1" applyAlignment="1">
      <alignment horizontal="center" vertical="center"/>
    </xf>
    <xf numFmtId="0" fontId="29" fillId="3" borderId="56" xfId="0" applyFont="1" applyFill="1" applyBorder="1" applyAlignment="1">
      <alignment horizontal="center" vertical="center"/>
    </xf>
    <xf numFmtId="0" fontId="29" fillId="3" borderId="67" xfId="0" applyFont="1" applyFill="1" applyBorder="1" applyAlignment="1">
      <alignment horizontal="center" vertical="center"/>
    </xf>
    <xf numFmtId="0" fontId="29" fillId="3" borderId="46" xfId="0" applyFont="1" applyFill="1" applyBorder="1" applyAlignment="1">
      <alignment horizontal="center" vertical="center"/>
    </xf>
    <xf numFmtId="0" fontId="29" fillId="3" borderId="62" xfId="0" applyFont="1" applyFill="1" applyBorder="1" applyAlignment="1">
      <alignment horizontal="center" vertical="center" wrapText="1"/>
    </xf>
    <xf numFmtId="0" fontId="29" fillId="3" borderId="63" xfId="0" applyFont="1" applyFill="1" applyBorder="1" applyAlignment="1">
      <alignment horizontal="center" vertical="center" wrapText="1"/>
    </xf>
    <xf numFmtId="0" fontId="29" fillId="3" borderId="39" xfId="0" applyFont="1" applyFill="1" applyBorder="1" applyAlignment="1">
      <alignment horizontal="center" vertical="center" wrapText="1"/>
    </xf>
    <xf numFmtId="9" fontId="28" fillId="3" borderId="45" xfId="0" applyNumberFormat="1" applyFont="1" applyFill="1" applyBorder="1" applyAlignment="1">
      <alignment horizontal="center" vertical="center"/>
    </xf>
    <xf numFmtId="0" fontId="28" fillId="3" borderId="7" xfId="0" applyFont="1" applyFill="1" applyBorder="1" applyAlignment="1">
      <alignment horizontal="left" vertical="top" wrapText="1"/>
    </xf>
    <xf numFmtId="0" fontId="28" fillId="3" borderId="18" xfId="0" applyFont="1" applyFill="1" applyBorder="1" applyAlignment="1">
      <alignment horizontal="left" vertical="top" wrapText="1"/>
    </xf>
    <xf numFmtId="0" fontId="28" fillId="3" borderId="5" xfId="0" applyFont="1" applyFill="1" applyBorder="1" applyAlignment="1">
      <alignment horizontal="left" vertical="top" wrapText="1"/>
    </xf>
    <xf numFmtId="9" fontId="28" fillId="3" borderId="19" xfId="0" applyNumberFormat="1" applyFont="1" applyFill="1" applyBorder="1" applyAlignment="1">
      <alignment horizontal="center" vertical="center"/>
    </xf>
    <xf numFmtId="9" fontId="28" fillId="3" borderId="30" xfId="0" applyNumberFormat="1" applyFont="1" applyFill="1" applyBorder="1" applyAlignment="1">
      <alignment horizontal="center" vertical="center"/>
    </xf>
    <xf numFmtId="9" fontId="28" fillId="3" borderId="33" xfId="0" applyNumberFormat="1" applyFont="1" applyFill="1" applyBorder="1" applyAlignment="1">
      <alignment horizontal="center" vertical="center"/>
    </xf>
    <xf numFmtId="0" fontId="28" fillId="3" borderId="17" xfId="0" applyFont="1" applyFill="1" applyBorder="1" applyAlignment="1">
      <alignment vertical="center" wrapText="1"/>
    </xf>
    <xf numFmtId="0" fontId="28" fillId="3" borderId="6" xfId="0" applyFont="1" applyFill="1" applyBorder="1" applyAlignment="1">
      <alignment vertical="center" wrapText="1"/>
    </xf>
    <xf numFmtId="0" fontId="28" fillId="3" borderId="32" xfId="0" applyFont="1" applyFill="1" applyBorder="1" applyAlignment="1">
      <alignment vertical="center" wrapText="1"/>
    </xf>
    <xf numFmtId="9" fontId="28" fillId="3" borderId="7" xfId="0" applyNumberFormat="1" applyFont="1" applyFill="1" applyBorder="1" applyAlignment="1">
      <alignment horizontal="center" vertical="center"/>
    </xf>
    <xf numFmtId="9" fontId="28" fillId="3" borderId="18" xfId="0" applyNumberFormat="1" applyFont="1" applyFill="1" applyBorder="1" applyAlignment="1">
      <alignment horizontal="center" vertical="center"/>
    </xf>
    <xf numFmtId="9" fontId="28" fillId="3" borderId="5" xfId="0" applyNumberFormat="1" applyFont="1" applyFill="1" applyBorder="1" applyAlignment="1">
      <alignment horizontal="center" vertical="center"/>
    </xf>
    <xf numFmtId="0" fontId="28" fillId="3" borderId="7" xfId="0" applyFont="1" applyFill="1" applyBorder="1" applyAlignment="1">
      <alignment horizontal="left" vertical="center" wrapText="1"/>
    </xf>
    <xf numFmtId="0" fontId="28" fillId="3" borderId="5" xfId="0" applyFont="1" applyFill="1" applyBorder="1" applyAlignment="1">
      <alignment horizontal="left" vertical="center" wrapText="1"/>
    </xf>
    <xf numFmtId="0" fontId="28" fillId="3" borderId="3" xfId="0" applyFont="1" applyFill="1" applyBorder="1" applyAlignment="1">
      <alignment horizontal="left" vertical="center" wrapText="1"/>
    </xf>
    <xf numFmtId="0" fontId="12" fillId="3" borderId="17" xfId="0" applyFont="1" applyFill="1" applyBorder="1" applyAlignment="1">
      <alignment horizontal="left" vertical="center" wrapText="1"/>
    </xf>
    <xf numFmtId="0" fontId="12" fillId="3" borderId="6" xfId="0" applyFont="1" applyFill="1" applyBorder="1" applyAlignment="1">
      <alignment horizontal="left" vertical="center" wrapText="1"/>
    </xf>
    <xf numFmtId="9" fontId="28" fillId="3" borderId="1" xfId="0" applyNumberFormat="1" applyFont="1" applyFill="1" applyBorder="1" applyAlignment="1">
      <alignment horizontal="center" vertical="center"/>
    </xf>
    <xf numFmtId="9" fontId="28" fillId="3" borderId="46" xfId="0" applyNumberFormat="1" applyFont="1" applyFill="1" applyBorder="1" applyAlignment="1">
      <alignment horizontal="center" vertical="center"/>
    </xf>
    <xf numFmtId="0" fontId="28" fillId="3" borderId="17" xfId="0" applyFont="1" applyFill="1" applyBorder="1" applyAlignment="1">
      <alignment horizontal="left" vertical="top" wrapText="1"/>
    </xf>
    <xf numFmtId="0" fontId="28" fillId="3" borderId="6" xfId="0" applyFont="1" applyFill="1" applyBorder="1" applyAlignment="1">
      <alignment horizontal="left" vertical="top" wrapText="1"/>
    </xf>
    <xf numFmtId="0" fontId="28" fillId="3" borderId="32" xfId="0" applyFont="1" applyFill="1" applyBorder="1" applyAlignment="1">
      <alignment horizontal="left" vertical="top" wrapText="1"/>
    </xf>
    <xf numFmtId="0" fontId="29" fillId="4" borderId="53" xfId="0" applyFont="1" applyFill="1" applyBorder="1" applyAlignment="1">
      <alignment horizontal="center" vertical="center" wrapText="1"/>
    </xf>
    <xf numFmtId="0" fontId="29" fillId="4" borderId="54" xfId="0" applyFont="1" applyFill="1" applyBorder="1" applyAlignment="1">
      <alignment horizontal="center" vertical="center" wrapText="1"/>
    </xf>
    <xf numFmtId="0" fontId="29" fillId="4" borderId="35" xfId="0" applyFont="1" applyFill="1" applyBorder="1" applyAlignment="1">
      <alignment horizontal="center" vertical="center" wrapText="1"/>
    </xf>
    <xf numFmtId="9" fontId="28" fillId="3" borderId="42" xfId="3" applyFont="1" applyFill="1" applyBorder="1" applyAlignment="1">
      <alignment horizontal="center" vertical="center"/>
    </xf>
    <xf numFmtId="9" fontId="28" fillId="3" borderId="52" xfId="3" applyFont="1" applyFill="1" applyBorder="1" applyAlignment="1">
      <alignment horizontal="center" vertical="center"/>
    </xf>
    <xf numFmtId="9" fontId="28" fillId="3" borderId="38" xfId="3" applyFont="1" applyFill="1" applyBorder="1" applyAlignment="1">
      <alignment horizontal="center" vertical="center"/>
    </xf>
    <xf numFmtId="9" fontId="29" fillId="13" borderId="42" xfId="3" applyFont="1" applyFill="1" applyBorder="1" applyAlignment="1">
      <alignment horizontal="center" vertical="center"/>
    </xf>
    <xf numFmtId="9" fontId="29" fillId="13" borderId="52" xfId="3" applyFont="1" applyFill="1" applyBorder="1" applyAlignment="1">
      <alignment horizontal="center" vertical="center"/>
    </xf>
    <xf numFmtId="9" fontId="29" fillId="13" borderId="38" xfId="3" applyFont="1" applyFill="1" applyBorder="1" applyAlignment="1">
      <alignment horizontal="center" vertical="center"/>
    </xf>
    <xf numFmtId="0" fontId="28" fillId="3" borderId="17" xfId="0" applyFont="1" applyFill="1" applyBorder="1" applyAlignment="1">
      <alignment horizontal="left" vertical="center" wrapText="1"/>
    </xf>
    <xf numFmtId="0" fontId="28" fillId="3" borderId="32" xfId="0" applyFont="1" applyFill="1" applyBorder="1" applyAlignment="1">
      <alignment horizontal="left" vertical="center" wrapText="1"/>
    </xf>
    <xf numFmtId="0" fontId="28" fillId="3" borderId="31" xfId="0" applyFont="1" applyFill="1" applyBorder="1" applyAlignment="1">
      <alignment horizontal="center" vertical="center" wrapText="1"/>
    </xf>
    <xf numFmtId="0" fontId="28" fillId="3" borderId="5" xfId="0" applyFont="1" applyFill="1" applyBorder="1" applyAlignment="1">
      <alignment horizontal="center" vertical="center" wrapText="1"/>
    </xf>
    <xf numFmtId="0" fontId="29" fillId="3" borderId="3" xfId="0" applyFont="1" applyFill="1" applyBorder="1" applyAlignment="1">
      <alignment horizontal="left" vertical="center" wrapText="1"/>
    </xf>
    <xf numFmtId="0" fontId="29" fillId="3" borderId="15" xfId="0" applyFont="1" applyFill="1" applyBorder="1" applyAlignment="1">
      <alignment horizontal="left" vertical="center" wrapText="1"/>
    </xf>
    <xf numFmtId="0" fontId="29" fillId="3" borderId="8" xfId="0" applyFont="1" applyFill="1" applyBorder="1" applyAlignment="1">
      <alignment horizontal="left" vertical="center" wrapText="1"/>
    </xf>
    <xf numFmtId="0" fontId="41" fillId="3" borderId="53" xfId="0" applyFont="1" applyFill="1" applyBorder="1" applyAlignment="1">
      <alignment horizontal="center" vertical="center"/>
    </xf>
    <xf numFmtId="0" fontId="42" fillId="3" borderId="54" xfId="0" applyFont="1" applyFill="1" applyBorder="1" applyAlignment="1">
      <alignment horizontal="center" vertical="center"/>
    </xf>
    <xf numFmtId="0" fontId="42" fillId="3" borderId="35" xfId="0" applyFont="1" applyFill="1" applyBorder="1" applyAlignment="1">
      <alignment horizontal="center" vertical="center"/>
    </xf>
    <xf numFmtId="0" fontId="29" fillId="3" borderId="53" xfId="0" applyFont="1" applyFill="1" applyBorder="1" applyAlignment="1">
      <alignment horizontal="center" vertical="center" wrapText="1"/>
    </xf>
    <xf numFmtId="0" fontId="29" fillId="3" borderId="54" xfId="0" applyFont="1" applyFill="1" applyBorder="1" applyAlignment="1">
      <alignment horizontal="center" vertical="center" wrapText="1"/>
    </xf>
    <xf numFmtId="0" fontId="29" fillId="3" borderId="35" xfId="0" applyFont="1" applyFill="1" applyBorder="1" applyAlignment="1">
      <alignment horizontal="center" vertical="center" wrapText="1"/>
    </xf>
    <xf numFmtId="0" fontId="28" fillId="3" borderId="12" xfId="0" applyFont="1" applyFill="1" applyBorder="1" applyAlignment="1">
      <alignment horizontal="left" vertical="center" wrapText="1"/>
    </xf>
    <xf numFmtId="0" fontId="28" fillId="3" borderId="14" xfId="0" applyFont="1" applyFill="1" applyBorder="1" applyAlignment="1">
      <alignment horizontal="left" vertical="center" wrapText="1"/>
    </xf>
    <xf numFmtId="0" fontId="29" fillId="5" borderId="62" xfId="0" applyFont="1" applyFill="1" applyBorder="1" applyAlignment="1">
      <alignment horizontal="center" vertical="center" wrapText="1"/>
    </xf>
    <xf numFmtId="0" fontId="29" fillId="5" borderId="63" xfId="0" applyFont="1" applyFill="1" applyBorder="1" applyAlignment="1">
      <alignment horizontal="center" vertical="center" wrapText="1"/>
    </xf>
    <xf numFmtId="0" fontId="29" fillId="5" borderId="39" xfId="0" applyFont="1" applyFill="1" applyBorder="1" applyAlignment="1">
      <alignment horizontal="center" vertical="center" wrapText="1"/>
    </xf>
    <xf numFmtId="0" fontId="28" fillId="3" borderId="49" xfId="0" applyFont="1" applyFill="1" applyBorder="1" applyAlignment="1">
      <alignment horizontal="center" vertical="center" wrapText="1"/>
    </xf>
    <xf numFmtId="0" fontId="28" fillId="3" borderId="0" xfId="0" applyFont="1" applyFill="1" applyBorder="1" applyAlignment="1">
      <alignment horizontal="center" vertical="center" wrapText="1"/>
    </xf>
    <xf numFmtId="0" fontId="28" fillId="3" borderId="0" xfId="0" applyFont="1" applyFill="1" applyBorder="1" applyAlignment="1">
      <alignment horizontal="left" vertical="center" wrapText="1"/>
    </xf>
    <xf numFmtId="0" fontId="28" fillId="3" borderId="0" xfId="0" applyFont="1" applyFill="1" applyBorder="1" applyAlignment="1">
      <alignment horizontal="left" vertical="center"/>
    </xf>
    <xf numFmtId="0" fontId="28" fillId="3" borderId="0" xfId="0" applyFont="1" applyFill="1" applyBorder="1" applyAlignment="1">
      <alignment horizontal="center" vertical="center"/>
    </xf>
    <xf numFmtId="0" fontId="28" fillId="3" borderId="0" xfId="0" applyFont="1" applyFill="1" applyBorder="1" applyAlignment="1">
      <alignment horizontal="left"/>
    </xf>
    <xf numFmtId="0" fontId="28" fillId="3" borderId="1" xfId="0" applyFont="1" applyFill="1" applyBorder="1" applyAlignment="1">
      <alignment horizontal="left"/>
    </xf>
    <xf numFmtId="0" fontId="29" fillId="3" borderId="2" xfId="0" applyFont="1" applyFill="1" applyBorder="1" applyAlignment="1">
      <alignment horizontal="left" vertical="center" wrapText="1"/>
    </xf>
    <xf numFmtId="0" fontId="29" fillId="3" borderId="63" xfId="0" applyFont="1" applyFill="1" applyBorder="1" applyAlignment="1">
      <alignment horizontal="left" vertical="center" wrapText="1"/>
    </xf>
    <xf numFmtId="0" fontId="29" fillId="3" borderId="25" xfId="0" applyFont="1" applyFill="1" applyBorder="1" applyAlignment="1">
      <alignment horizontal="left" vertical="center" wrapText="1"/>
    </xf>
    <xf numFmtId="0" fontId="29" fillId="3" borderId="7" xfId="0" applyFont="1" applyFill="1" applyBorder="1" applyAlignment="1">
      <alignment horizontal="left" vertical="center" wrapText="1"/>
    </xf>
    <xf numFmtId="0" fontId="29" fillId="3" borderId="21" xfId="0" applyFont="1" applyFill="1" applyBorder="1" applyAlignment="1">
      <alignment horizontal="left" vertical="center" wrapText="1"/>
    </xf>
    <xf numFmtId="0" fontId="29" fillId="3" borderId="19" xfId="0" applyFont="1" applyFill="1" applyBorder="1" applyAlignment="1">
      <alignment horizontal="left" vertical="center" wrapText="1"/>
    </xf>
    <xf numFmtId="0" fontId="29" fillId="3" borderId="24" xfId="0" applyFont="1" applyFill="1" applyBorder="1" applyAlignment="1">
      <alignment horizontal="left" vertical="center" wrapText="1"/>
    </xf>
    <xf numFmtId="0" fontId="28" fillId="3" borderId="4" xfId="0" applyFont="1" applyFill="1" applyBorder="1" applyAlignment="1">
      <alignment horizontal="left"/>
    </xf>
    <xf numFmtId="0" fontId="28" fillId="3" borderId="56" xfId="0" applyFont="1" applyFill="1" applyBorder="1" applyAlignment="1">
      <alignment horizontal="left"/>
    </xf>
    <xf numFmtId="0" fontId="28" fillId="3" borderId="67" xfId="0" applyFont="1" applyFill="1" applyBorder="1" applyAlignment="1">
      <alignment horizontal="left"/>
    </xf>
    <xf numFmtId="0" fontId="28" fillId="3" borderId="46" xfId="0" applyFont="1" applyFill="1" applyBorder="1" applyAlignment="1">
      <alignment horizontal="left"/>
    </xf>
    <xf numFmtId="0" fontId="29" fillId="3" borderId="3" xfId="0" applyFont="1" applyFill="1" applyBorder="1" applyAlignment="1">
      <alignment horizontal="center" vertical="center" wrapText="1"/>
    </xf>
    <xf numFmtId="0" fontId="29" fillId="3" borderId="71" xfId="0" applyFont="1" applyFill="1" applyBorder="1" applyAlignment="1">
      <alignment horizontal="center" vertical="center" wrapText="1"/>
    </xf>
    <xf numFmtId="0" fontId="29" fillId="3" borderId="3" xfId="0" applyFont="1" applyFill="1" applyBorder="1" applyAlignment="1">
      <alignment vertical="center" wrapText="1"/>
    </xf>
    <xf numFmtId="0" fontId="29" fillId="3" borderId="71" xfId="0" applyFont="1" applyFill="1" applyBorder="1" applyAlignment="1">
      <alignment vertical="center" wrapText="1"/>
    </xf>
    <xf numFmtId="0" fontId="29" fillId="3" borderId="20" xfId="0" applyFont="1" applyFill="1" applyBorder="1" applyAlignment="1">
      <alignment vertical="center" wrapText="1"/>
    </xf>
    <xf numFmtId="0" fontId="29" fillId="3" borderId="34" xfId="0" applyFont="1" applyFill="1" applyBorder="1" applyAlignment="1">
      <alignment vertical="center" wrapText="1"/>
    </xf>
    <xf numFmtId="0" fontId="29" fillId="3" borderId="20" xfId="0" applyFont="1" applyFill="1" applyBorder="1" applyAlignment="1">
      <alignment horizontal="left" vertical="center" wrapText="1"/>
    </xf>
    <xf numFmtId="0" fontId="29" fillId="3" borderId="69" xfId="0" applyFont="1" applyFill="1" applyBorder="1" applyAlignment="1">
      <alignment horizontal="left" vertical="center" wrapText="1"/>
    </xf>
    <xf numFmtId="0" fontId="29" fillId="3" borderId="34" xfId="0" applyFont="1" applyFill="1" applyBorder="1" applyAlignment="1">
      <alignment horizontal="left" vertical="center" wrapText="1"/>
    </xf>
    <xf numFmtId="0" fontId="29" fillId="3" borderId="64" xfId="0" applyFont="1" applyFill="1" applyBorder="1" applyAlignment="1">
      <alignment horizontal="center" vertical="center" wrapText="1"/>
    </xf>
    <xf numFmtId="0" fontId="29" fillId="3" borderId="65" xfId="0" applyFont="1" applyFill="1" applyBorder="1" applyAlignment="1">
      <alignment horizontal="center" vertical="center" wrapText="1"/>
    </xf>
    <xf numFmtId="0" fontId="29" fillId="3" borderId="49" xfId="0" applyFont="1" applyFill="1" applyBorder="1" applyAlignment="1">
      <alignment horizontal="center" vertical="center" wrapText="1"/>
    </xf>
    <xf numFmtId="0" fontId="29" fillId="3" borderId="50" xfId="0" applyFont="1" applyFill="1" applyBorder="1" applyAlignment="1">
      <alignment horizontal="center" vertical="center" wrapText="1"/>
    </xf>
    <xf numFmtId="0" fontId="29" fillId="3" borderId="64" xfId="0" applyFont="1" applyFill="1" applyBorder="1" applyAlignment="1">
      <alignment vertical="center" wrapText="1"/>
    </xf>
    <xf numFmtId="0" fontId="29" fillId="3" borderId="65" xfId="0" applyFont="1" applyFill="1" applyBorder="1" applyAlignment="1">
      <alignment vertical="center" wrapText="1"/>
    </xf>
    <xf numFmtId="0" fontId="29" fillId="3" borderId="49" xfId="0" applyFont="1" applyFill="1" applyBorder="1" applyAlignment="1">
      <alignment vertical="center" wrapText="1"/>
    </xf>
    <xf numFmtId="0" fontId="29" fillId="3" borderId="50" xfId="0" applyFont="1" applyFill="1" applyBorder="1" applyAlignment="1">
      <alignment vertical="center" wrapText="1"/>
    </xf>
    <xf numFmtId="0" fontId="29" fillId="3" borderId="10" xfId="0" applyFont="1" applyFill="1" applyBorder="1" applyAlignment="1">
      <alignment horizontal="left" vertical="center" wrapText="1"/>
    </xf>
    <xf numFmtId="0" fontId="29" fillId="3" borderId="70" xfId="0" applyFont="1" applyFill="1" applyBorder="1" applyAlignment="1">
      <alignment horizontal="left" vertical="center" wrapText="1"/>
    </xf>
    <xf numFmtId="0" fontId="29" fillId="3" borderId="26" xfId="0" applyFont="1" applyFill="1" applyBorder="1" applyAlignment="1">
      <alignment horizontal="left" vertical="center" wrapText="1"/>
    </xf>
    <xf numFmtId="0" fontId="29" fillId="3" borderId="66" xfId="0" applyFont="1" applyFill="1" applyBorder="1" applyAlignment="1">
      <alignment horizontal="center" vertical="center" wrapText="1"/>
    </xf>
    <xf numFmtId="0" fontId="29" fillId="3" borderId="57" xfId="0" applyFont="1" applyFill="1" applyBorder="1" applyAlignment="1">
      <alignment horizontal="center" vertical="center" wrapText="1"/>
    </xf>
    <xf numFmtId="0" fontId="29" fillId="3" borderId="8" xfId="0" applyFont="1" applyFill="1" applyBorder="1" applyAlignment="1">
      <alignment vertical="center" wrapText="1"/>
    </xf>
    <xf numFmtId="0" fontId="29" fillId="3" borderId="47" xfId="0" applyFont="1" applyFill="1" applyBorder="1" applyAlignment="1">
      <alignment vertical="center" wrapText="1"/>
    </xf>
    <xf numFmtId="0" fontId="29" fillId="3" borderId="37" xfId="0" applyFont="1" applyFill="1" applyBorder="1" applyAlignment="1">
      <alignment vertical="center" wrapText="1"/>
    </xf>
    <xf numFmtId="0" fontId="29" fillId="3" borderId="2" xfId="0" applyFont="1" applyFill="1" applyBorder="1" applyAlignment="1">
      <alignment vertical="center" wrapText="1"/>
    </xf>
    <xf numFmtId="0" fontId="29" fillId="3" borderId="25" xfId="0" applyFont="1" applyFill="1" applyBorder="1" applyAlignment="1">
      <alignment vertical="center" wrapText="1"/>
    </xf>
    <xf numFmtId="0" fontId="28" fillId="3" borderId="3" xfId="0" applyFont="1" applyFill="1" applyBorder="1" applyAlignment="1">
      <alignment horizontal="center" vertical="center" wrapText="1"/>
    </xf>
    <xf numFmtId="0" fontId="28" fillId="3" borderId="15" xfId="0" applyFont="1" applyFill="1" applyBorder="1" applyAlignment="1">
      <alignment horizontal="center" vertical="center" wrapText="1"/>
    </xf>
    <xf numFmtId="0" fontId="1" fillId="3" borderId="47" xfId="0" applyFont="1" applyFill="1" applyBorder="1" applyAlignment="1" applyProtection="1">
      <alignment horizontal="center" vertical="center" wrapText="1"/>
    </xf>
    <xf numFmtId="0" fontId="1" fillId="3" borderId="66" xfId="0" applyFont="1" applyFill="1" applyBorder="1" applyAlignment="1" applyProtection="1">
      <alignment horizontal="center" vertical="center" wrapText="1"/>
    </xf>
    <xf numFmtId="0" fontId="29" fillId="3" borderId="13" xfId="0" applyFont="1" applyFill="1" applyBorder="1" applyAlignment="1">
      <alignment horizontal="left" vertical="center" wrapText="1"/>
    </xf>
    <xf numFmtId="0" fontId="28" fillId="3" borderId="7" xfId="0" applyFont="1" applyFill="1" applyBorder="1" applyAlignment="1">
      <alignment horizontal="center" vertical="center" wrapText="1"/>
    </xf>
    <xf numFmtId="0" fontId="29" fillId="3" borderId="61" xfId="0" applyFont="1" applyFill="1" applyBorder="1" applyAlignment="1">
      <alignment horizontal="center" vertical="center" wrapText="1"/>
    </xf>
    <xf numFmtId="0" fontId="29" fillId="3" borderId="0" xfId="0" applyFont="1" applyFill="1" applyBorder="1" applyAlignment="1">
      <alignment horizontal="center" vertical="center" wrapText="1"/>
    </xf>
    <xf numFmtId="0" fontId="29" fillId="3" borderId="4" xfId="0" applyFont="1" applyFill="1" applyBorder="1" applyAlignment="1">
      <alignment vertical="center"/>
    </xf>
    <xf numFmtId="0" fontId="29" fillId="3" borderId="50" xfId="0" applyFont="1" applyFill="1" applyBorder="1" applyAlignment="1">
      <alignment vertical="center"/>
    </xf>
    <xf numFmtId="0" fontId="29" fillId="3" borderId="60" xfId="0" applyFont="1" applyFill="1" applyBorder="1" applyAlignment="1">
      <alignment vertical="center" wrapText="1"/>
    </xf>
    <xf numFmtId="0" fontId="29" fillId="3" borderId="4" xfId="0" applyFont="1" applyFill="1" applyBorder="1" applyAlignment="1">
      <alignment vertical="center" wrapText="1"/>
    </xf>
    <xf numFmtId="0" fontId="29" fillId="3" borderId="56" xfId="0" applyFont="1" applyFill="1" applyBorder="1" applyAlignment="1">
      <alignment vertical="center" wrapText="1"/>
    </xf>
    <xf numFmtId="0" fontId="29" fillId="3" borderId="57" xfId="0" applyFont="1" applyFill="1" applyBorder="1" applyAlignment="1">
      <alignment vertical="center" wrapText="1"/>
    </xf>
    <xf numFmtId="0" fontId="29" fillId="3" borderId="25" xfId="0" applyFont="1" applyFill="1" applyBorder="1" applyAlignment="1">
      <alignment horizontal="center" vertical="center" wrapText="1"/>
    </xf>
    <xf numFmtId="0" fontId="29" fillId="3" borderId="9" xfId="0" applyFont="1" applyFill="1" applyBorder="1" applyAlignment="1">
      <alignment vertical="center"/>
    </xf>
    <xf numFmtId="0" fontId="29" fillId="3" borderId="8" xfId="0" applyFont="1" applyFill="1" applyBorder="1" applyAlignment="1">
      <alignment vertical="center"/>
    </xf>
    <xf numFmtId="0" fontId="29" fillId="3" borderId="12" xfId="0" applyFont="1" applyFill="1" applyBorder="1" applyAlignment="1">
      <alignment vertical="center"/>
    </xf>
    <xf numFmtId="0" fontId="29" fillId="3" borderId="3" xfId="0" applyFont="1" applyFill="1" applyBorder="1" applyAlignment="1">
      <alignment vertical="center"/>
    </xf>
    <xf numFmtId="0" fontId="29" fillId="3" borderId="14" xfId="0" applyFont="1" applyFill="1" applyBorder="1" applyAlignment="1">
      <alignment vertical="center"/>
    </xf>
    <xf numFmtId="0" fontId="29" fillId="3" borderId="15" xfId="0" applyFont="1" applyFill="1" applyBorder="1" applyAlignment="1">
      <alignment vertical="center"/>
    </xf>
    <xf numFmtId="0" fontId="29" fillId="3" borderId="37" xfId="0" applyFont="1" applyFill="1" applyBorder="1" applyAlignment="1">
      <alignment horizontal="left" vertical="center" wrapText="1"/>
    </xf>
    <xf numFmtId="14" fontId="29" fillId="3" borderId="7" xfId="0" applyNumberFormat="1" applyFont="1" applyFill="1" applyBorder="1" applyAlignment="1">
      <alignment horizontal="left" vertical="center"/>
    </xf>
    <xf numFmtId="14" fontId="29" fillId="3" borderId="21" xfId="0" applyNumberFormat="1" applyFont="1" applyFill="1" applyBorder="1" applyAlignment="1">
      <alignment horizontal="left" vertical="center"/>
    </xf>
    <xf numFmtId="14" fontId="29" fillId="3" borderId="7" xfId="0" applyNumberFormat="1" applyFont="1" applyFill="1" applyBorder="1" applyAlignment="1">
      <alignment horizontal="left" vertical="center" wrapText="1"/>
    </xf>
    <xf numFmtId="14" fontId="29" fillId="3" borderId="21" xfId="0" applyNumberFormat="1" applyFont="1" applyFill="1" applyBorder="1" applyAlignment="1">
      <alignment horizontal="left" vertical="center" wrapText="1"/>
    </xf>
    <xf numFmtId="0" fontId="29" fillId="3" borderId="68" xfId="0" applyFont="1" applyFill="1" applyBorder="1" applyAlignment="1">
      <alignment horizontal="left" vertical="center" wrapText="1"/>
    </xf>
    <xf numFmtId="0" fontId="29" fillId="3" borderId="1" xfId="0" applyFont="1" applyFill="1" applyBorder="1" applyAlignment="1">
      <alignment horizontal="left" vertical="center" wrapText="1"/>
    </xf>
    <xf numFmtId="0" fontId="29" fillId="3" borderId="9" xfId="0" applyFont="1" applyFill="1" applyBorder="1" applyAlignment="1">
      <alignment vertical="center" wrapText="1"/>
    </xf>
    <xf numFmtId="0" fontId="29" fillId="3" borderId="11" xfId="0" applyFont="1" applyFill="1" applyBorder="1" applyAlignment="1">
      <alignment vertical="center" wrapText="1"/>
    </xf>
    <xf numFmtId="0" fontId="29" fillId="3" borderId="12" xfId="0" applyFont="1" applyFill="1" applyBorder="1" applyAlignment="1">
      <alignment vertical="center" wrapText="1"/>
    </xf>
    <xf numFmtId="0" fontId="29" fillId="3" borderId="13" xfId="0" applyFont="1" applyFill="1" applyBorder="1" applyAlignment="1">
      <alignment vertical="center" wrapText="1"/>
    </xf>
    <xf numFmtId="0" fontId="29" fillId="3" borderId="14" xfId="0" applyFont="1" applyFill="1" applyBorder="1" applyAlignment="1">
      <alignment vertical="center" wrapText="1"/>
    </xf>
    <xf numFmtId="0" fontId="29" fillId="3" borderId="16" xfId="0" applyFont="1" applyFill="1" applyBorder="1" applyAlignment="1">
      <alignment vertical="center" wrapText="1"/>
    </xf>
    <xf numFmtId="0" fontId="29" fillId="3" borderId="11" xfId="0" applyFont="1" applyFill="1" applyBorder="1" applyAlignment="1">
      <alignment vertical="center"/>
    </xf>
    <xf numFmtId="0" fontId="29" fillId="3" borderId="13" xfId="0" applyFont="1" applyFill="1" applyBorder="1" applyAlignment="1">
      <alignment vertical="center"/>
    </xf>
    <xf numFmtId="0" fontId="29" fillId="3" borderId="16" xfId="0" applyFont="1" applyFill="1" applyBorder="1" applyAlignment="1">
      <alignment vertical="center"/>
    </xf>
    <xf numFmtId="0" fontId="29" fillId="3" borderId="44" xfId="0" applyFont="1" applyFill="1" applyBorder="1" applyAlignment="1">
      <alignment horizontal="left" vertical="center" wrapText="1"/>
    </xf>
    <xf numFmtId="0" fontId="29" fillId="3" borderId="5" xfId="0" applyFont="1" applyFill="1" applyBorder="1" applyAlignment="1">
      <alignment horizontal="left" vertical="center" wrapText="1"/>
    </xf>
    <xf numFmtId="14" fontId="29" fillId="3" borderId="3" xfId="0" applyNumberFormat="1" applyFont="1" applyFill="1" applyBorder="1" applyAlignment="1">
      <alignment horizontal="left" vertical="center"/>
    </xf>
    <xf numFmtId="0" fontId="29" fillId="3" borderId="16" xfId="0" applyFont="1" applyFill="1" applyBorder="1" applyAlignment="1">
      <alignment horizontal="left" vertical="center" wrapText="1"/>
    </xf>
    <xf numFmtId="0" fontId="28" fillId="3" borderId="8" xfId="0" applyFont="1" applyFill="1" applyBorder="1" applyAlignment="1">
      <alignment horizontal="center" vertical="center" wrapText="1"/>
    </xf>
    <xf numFmtId="0" fontId="1" fillId="3" borderId="3" xfId="0" applyFont="1" applyFill="1" applyBorder="1" applyAlignment="1" applyProtection="1">
      <alignment horizontal="center" vertical="center" wrapText="1"/>
    </xf>
    <xf numFmtId="0" fontId="1" fillId="3" borderId="15" xfId="0" applyFont="1" applyFill="1" applyBorder="1" applyAlignment="1" applyProtection="1">
      <alignment horizontal="center" vertical="center" wrapText="1"/>
    </xf>
    <xf numFmtId="0" fontId="1" fillId="3" borderId="40" xfId="0" applyFont="1" applyFill="1" applyBorder="1" applyAlignment="1" applyProtection="1">
      <alignment horizontal="center" vertical="center" wrapText="1"/>
    </xf>
    <xf numFmtId="0" fontId="1" fillId="3" borderId="30" xfId="0" applyFont="1" applyFill="1" applyBorder="1" applyAlignment="1" applyProtection="1">
      <alignment horizontal="center" vertical="center" wrapText="1"/>
    </xf>
    <xf numFmtId="0" fontId="1" fillId="3" borderId="24"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29" fillId="3" borderId="59" xfId="0" applyFont="1" applyFill="1" applyBorder="1" applyAlignment="1">
      <alignment horizontal="left" vertical="center" wrapText="1"/>
    </xf>
    <xf numFmtId="14" fontId="29" fillId="3" borderId="15" xfId="0" applyNumberFormat="1" applyFont="1" applyFill="1" applyBorder="1" applyAlignment="1">
      <alignment horizontal="left" vertical="center"/>
    </xf>
    <xf numFmtId="0" fontId="29" fillId="3" borderId="67" xfId="0" applyFont="1" applyFill="1" applyBorder="1" applyAlignment="1">
      <alignment horizontal="center" vertical="center" wrapText="1"/>
    </xf>
    <xf numFmtId="0" fontId="29" fillId="3" borderId="7" xfId="0" applyFont="1" applyFill="1" applyBorder="1" applyAlignment="1">
      <alignment vertical="center" wrapText="1"/>
    </xf>
    <xf numFmtId="0" fontId="6" fillId="3" borderId="8"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29" fillId="3" borderId="15" xfId="0" applyFont="1" applyFill="1" applyBorder="1" applyAlignment="1">
      <alignment vertical="center" wrapText="1"/>
    </xf>
    <xf numFmtId="0" fontId="29" fillId="3" borderId="31" xfId="0" applyFont="1" applyFill="1" applyBorder="1" applyAlignment="1">
      <alignment horizontal="center" vertical="center" wrapText="1"/>
    </xf>
    <xf numFmtId="0" fontId="29" fillId="3" borderId="5" xfId="0" applyFont="1" applyFill="1" applyBorder="1" applyAlignment="1">
      <alignment horizontal="center" vertical="center" wrapText="1"/>
    </xf>
    <xf numFmtId="0" fontId="44" fillId="3" borderId="53" xfId="0" applyFont="1" applyFill="1" applyBorder="1" applyAlignment="1">
      <alignment horizontal="center" vertical="center" wrapText="1"/>
    </xf>
    <xf numFmtId="0" fontId="1" fillId="4" borderId="7" xfId="0" applyFont="1" applyFill="1" applyBorder="1" applyAlignment="1" applyProtection="1">
      <alignment horizontal="center" vertical="center" wrapText="1"/>
    </xf>
    <xf numFmtId="0" fontId="1" fillId="4" borderId="47" xfId="0" applyFont="1" applyFill="1" applyBorder="1" applyAlignment="1" applyProtection="1">
      <alignment vertical="center" wrapText="1"/>
    </xf>
    <xf numFmtId="0" fontId="1" fillId="4" borderId="37" xfId="0" applyFont="1" applyFill="1" applyBorder="1" applyAlignment="1" applyProtection="1">
      <alignment vertical="center" wrapText="1"/>
    </xf>
    <xf numFmtId="0" fontId="29" fillId="3" borderId="10" xfId="0" applyFont="1" applyFill="1" applyBorder="1" applyAlignment="1">
      <alignment vertical="center" wrapText="1"/>
    </xf>
    <xf numFmtId="0" fontId="29" fillId="3" borderId="26" xfId="0" applyFont="1" applyFill="1" applyBorder="1" applyAlignment="1">
      <alignment vertical="center" wrapText="1"/>
    </xf>
    <xf numFmtId="0" fontId="29" fillId="3" borderId="47" xfId="0" applyFont="1" applyFill="1" applyBorder="1" applyAlignment="1">
      <alignment vertical="center"/>
    </xf>
    <xf numFmtId="0" fontId="29" fillId="3" borderId="37" xfId="0" applyFont="1" applyFill="1" applyBorder="1" applyAlignment="1">
      <alignment vertical="center"/>
    </xf>
    <xf numFmtId="0" fontId="29" fillId="3" borderId="49" xfId="0" applyFont="1" applyFill="1" applyBorder="1" applyAlignment="1">
      <alignment vertical="center"/>
    </xf>
    <xf numFmtId="0" fontId="29" fillId="3" borderId="47" xfId="0" applyFont="1" applyFill="1" applyBorder="1" applyAlignment="1">
      <alignment horizontal="left" vertical="center" wrapText="1"/>
    </xf>
    <xf numFmtId="0" fontId="29" fillId="3" borderId="48" xfId="0" applyFont="1" applyFill="1" applyBorder="1" applyAlignment="1">
      <alignment horizontal="left" vertical="center" wrapText="1"/>
    </xf>
    <xf numFmtId="0" fontId="43" fillId="15" borderId="60" xfId="0" applyFont="1" applyFill="1" applyBorder="1" applyAlignment="1">
      <alignment horizontal="center" vertical="center"/>
    </xf>
    <xf numFmtId="0" fontId="43" fillId="15" borderId="61" xfId="0" applyFont="1" applyFill="1" applyBorder="1" applyAlignment="1">
      <alignment horizontal="center" vertical="center"/>
    </xf>
    <xf numFmtId="0" fontId="43" fillId="15" borderId="45" xfId="0" applyFont="1" applyFill="1" applyBorder="1" applyAlignment="1">
      <alignment horizontal="center" vertical="center"/>
    </xf>
    <xf numFmtId="0" fontId="43" fillId="15" borderId="53" xfId="0" applyFont="1" applyFill="1" applyBorder="1" applyAlignment="1">
      <alignment horizontal="center" vertical="center"/>
    </xf>
    <xf numFmtId="0" fontId="43" fillId="15" borderId="54" xfId="0" applyFont="1" applyFill="1" applyBorder="1" applyAlignment="1">
      <alignment horizontal="center" vertical="center"/>
    </xf>
    <xf numFmtId="0" fontId="43" fillId="15" borderId="35" xfId="0" applyFont="1" applyFill="1" applyBorder="1" applyAlignment="1">
      <alignment horizontal="center" vertical="center"/>
    </xf>
    <xf numFmtId="0" fontId="29" fillId="4" borderId="58" xfId="0" applyFont="1" applyFill="1" applyBorder="1" applyAlignment="1">
      <alignment horizontal="left" vertical="center" wrapText="1"/>
    </xf>
    <xf numFmtId="0" fontId="29" fillId="4" borderId="44" xfId="0" applyFont="1" applyFill="1" applyBorder="1" applyAlignment="1">
      <alignment horizontal="left" vertical="center" wrapText="1"/>
    </xf>
    <xf numFmtId="0" fontId="28" fillId="4" borderId="5" xfId="0" applyFont="1" applyFill="1" applyBorder="1" applyAlignment="1">
      <alignment horizontal="left" vertical="center" wrapText="1"/>
    </xf>
    <xf numFmtId="0" fontId="28" fillId="4" borderId="33" xfId="0" applyFont="1" applyFill="1" applyBorder="1" applyAlignment="1">
      <alignment horizontal="left" vertical="center" wrapText="1"/>
    </xf>
    <xf numFmtId="0" fontId="29" fillId="4" borderId="62" xfId="0" applyFont="1" applyFill="1" applyBorder="1" applyAlignment="1">
      <alignment horizontal="left" vertical="center" wrapText="1"/>
    </xf>
    <xf numFmtId="0" fontId="29" fillId="4" borderId="25" xfId="0" applyFont="1" applyFill="1" applyBorder="1" applyAlignment="1">
      <alignment horizontal="left" vertical="center" wrapText="1"/>
    </xf>
    <xf numFmtId="0" fontId="28" fillId="4" borderId="3" xfId="0" applyFont="1" applyFill="1" applyBorder="1" applyAlignment="1">
      <alignment horizontal="left" vertical="center" wrapText="1"/>
    </xf>
    <xf numFmtId="0" fontId="29" fillId="4" borderId="3" xfId="0" applyFont="1" applyFill="1" applyBorder="1" applyAlignment="1">
      <alignment horizontal="left" vertical="center" wrapText="1"/>
    </xf>
    <xf numFmtId="0" fontId="29" fillId="4" borderId="15" xfId="0" applyFont="1" applyFill="1" applyBorder="1" applyAlignment="1">
      <alignment horizontal="left" vertical="center" wrapText="1"/>
    </xf>
    <xf numFmtId="0" fontId="28" fillId="4" borderId="13" xfId="0" applyFont="1" applyFill="1" applyBorder="1" applyAlignment="1">
      <alignment horizontal="left" vertical="center" wrapText="1"/>
    </xf>
    <xf numFmtId="0" fontId="28" fillId="4" borderId="15" xfId="0" applyFont="1" applyFill="1" applyBorder="1" applyAlignment="1">
      <alignment horizontal="left" vertical="center" wrapText="1"/>
    </xf>
    <xf numFmtId="0" fontId="28" fillId="4" borderId="16" xfId="0" applyFont="1" applyFill="1" applyBorder="1" applyAlignment="1">
      <alignment horizontal="left" vertical="center" wrapText="1"/>
    </xf>
    <xf numFmtId="0" fontId="29" fillId="4" borderId="55" xfId="0" applyFont="1" applyFill="1" applyBorder="1" applyAlignment="1">
      <alignment horizontal="left" vertical="center" wrapText="1"/>
    </xf>
    <xf numFmtId="0" fontId="29" fillId="4" borderId="37" xfId="0" applyFont="1" applyFill="1" applyBorder="1" applyAlignment="1">
      <alignment horizontal="left" vertical="center" wrapText="1"/>
    </xf>
    <xf numFmtId="0" fontId="29" fillId="4" borderId="56" xfId="0" applyFont="1" applyFill="1" applyBorder="1" applyAlignment="1">
      <alignment horizontal="left" vertical="center" wrapText="1"/>
    </xf>
    <xf numFmtId="0" fontId="29" fillId="4" borderId="57" xfId="0" applyFont="1" applyFill="1" applyBorder="1" applyAlignment="1">
      <alignment horizontal="left" vertical="center" wrapText="1"/>
    </xf>
    <xf numFmtId="0" fontId="28" fillId="14" borderId="58" xfId="0" applyFont="1" applyFill="1" applyBorder="1" applyAlignment="1">
      <alignment horizontal="left" vertical="center" wrapText="1"/>
    </xf>
    <xf numFmtId="0" fontId="28" fillId="14" borderId="43" xfId="0" applyFont="1" applyFill="1" applyBorder="1" applyAlignment="1">
      <alignment horizontal="left" vertical="center" wrapText="1"/>
    </xf>
    <xf numFmtId="0" fontId="28" fillId="14" borderId="59" xfId="0" applyFont="1" applyFill="1" applyBorder="1" applyAlignment="1">
      <alignment horizontal="left" vertical="center" wrapText="1"/>
    </xf>
    <xf numFmtId="0" fontId="12" fillId="3" borderId="17" xfId="0" applyFont="1" applyFill="1" applyBorder="1" applyAlignment="1" applyProtection="1">
      <alignment horizontal="center" vertical="center" wrapText="1"/>
    </xf>
    <xf numFmtId="0" fontId="12" fillId="3" borderId="6" xfId="0" applyFont="1" applyFill="1" applyBorder="1" applyAlignment="1" applyProtection="1">
      <alignment horizontal="center" vertical="center" wrapText="1"/>
    </xf>
    <xf numFmtId="0" fontId="12" fillId="3" borderId="32" xfId="0" applyFont="1" applyFill="1" applyBorder="1" applyAlignment="1" applyProtection="1">
      <alignment horizontal="center" vertical="center" wrapText="1"/>
    </xf>
    <xf numFmtId="0" fontId="28" fillId="3" borderId="18" xfId="0" applyFont="1" applyFill="1" applyBorder="1" applyAlignment="1">
      <alignment horizontal="left" vertical="center" wrapText="1"/>
    </xf>
    <xf numFmtId="0" fontId="29" fillId="3" borderId="7" xfId="0" applyFont="1" applyFill="1" applyBorder="1" applyAlignment="1">
      <alignment horizontal="center" vertical="top" wrapText="1"/>
    </xf>
    <xf numFmtId="0" fontId="29" fillId="3" borderId="18" xfId="0" applyFont="1" applyFill="1" applyBorder="1" applyAlignment="1">
      <alignment horizontal="center" vertical="top" wrapText="1"/>
    </xf>
    <xf numFmtId="0" fontId="29" fillId="3" borderId="5" xfId="0" applyFont="1" applyFill="1" applyBorder="1" applyAlignment="1">
      <alignment horizontal="center" vertical="top" wrapText="1"/>
    </xf>
    <xf numFmtId="0" fontId="29" fillId="3" borderId="19" xfId="0" applyFont="1" applyFill="1" applyBorder="1" applyAlignment="1">
      <alignment horizontal="center" vertical="top" wrapText="1"/>
    </xf>
    <xf numFmtId="0" fontId="29" fillId="3" borderId="30" xfId="0" applyFont="1" applyFill="1" applyBorder="1" applyAlignment="1">
      <alignment horizontal="center" vertical="top" wrapText="1"/>
    </xf>
    <xf numFmtId="0" fontId="29" fillId="3" borderId="33" xfId="0" applyFont="1" applyFill="1" applyBorder="1" applyAlignment="1">
      <alignment horizontal="center" vertical="top" wrapText="1"/>
    </xf>
    <xf numFmtId="9" fontId="29" fillId="13" borderId="45" xfId="3" applyFont="1" applyFill="1" applyBorder="1" applyAlignment="1">
      <alignment horizontal="center" vertical="center"/>
    </xf>
    <xf numFmtId="9" fontId="29" fillId="13" borderId="1" xfId="3" applyFont="1" applyFill="1" applyBorder="1" applyAlignment="1">
      <alignment horizontal="center" vertical="center"/>
    </xf>
    <xf numFmtId="9" fontId="29" fillId="13" borderId="46" xfId="3" applyFont="1" applyFill="1" applyBorder="1" applyAlignment="1">
      <alignment horizontal="center" vertical="center"/>
    </xf>
    <xf numFmtId="0" fontId="29" fillId="3" borderId="17" xfId="0" applyFont="1" applyFill="1" applyBorder="1" applyAlignment="1">
      <alignment horizontal="left" vertical="center"/>
    </xf>
    <xf numFmtId="0" fontId="29" fillId="3" borderId="6" xfId="0" applyFont="1" applyFill="1" applyBorder="1" applyAlignment="1">
      <alignment horizontal="left" vertical="center"/>
    </xf>
    <xf numFmtId="0" fontId="29" fillId="3" borderId="32" xfId="0" applyFont="1" applyFill="1" applyBorder="1" applyAlignment="1">
      <alignment horizontal="left" vertical="center"/>
    </xf>
    <xf numFmtId="0" fontId="29" fillId="3" borderId="47" xfId="0" applyFont="1" applyFill="1" applyBorder="1" applyAlignment="1">
      <alignment horizontal="center" vertical="top" wrapText="1"/>
    </xf>
    <xf numFmtId="0" fontId="29" fillId="3" borderId="48" xfId="0" applyFont="1" applyFill="1" applyBorder="1" applyAlignment="1">
      <alignment horizontal="center" vertical="top" wrapText="1"/>
    </xf>
    <xf numFmtId="0" fontId="29" fillId="3" borderId="37" xfId="0" applyFont="1" applyFill="1" applyBorder="1" applyAlignment="1">
      <alignment horizontal="center" vertical="top" wrapText="1"/>
    </xf>
    <xf numFmtId="0" fontId="29" fillId="3" borderId="49" xfId="0" applyFont="1" applyFill="1" applyBorder="1" applyAlignment="1">
      <alignment horizontal="center" vertical="top" wrapText="1"/>
    </xf>
    <xf numFmtId="0" fontId="29" fillId="3" borderId="0" xfId="0" applyFont="1" applyFill="1" applyBorder="1" applyAlignment="1">
      <alignment horizontal="center" vertical="top" wrapText="1"/>
    </xf>
    <xf numFmtId="0" fontId="29" fillId="3" borderId="50" xfId="0" applyFont="1" applyFill="1" applyBorder="1" applyAlignment="1">
      <alignment horizontal="center" vertical="top" wrapText="1"/>
    </xf>
    <xf numFmtId="0" fontId="29" fillId="3" borderId="51" xfId="0" applyFont="1" applyFill="1" applyBorder="1" applyAlignment="1">
      <alignment horizontal="center" vertical="top" wrapText="1"/>
    </xf>
    <xf numFmtId="0" fontId="29" fillId="3" borderId="43" xfId="0" applyFont="1" applyFill="1" applyBorder="1" applyAlignment="1">
      <alignment horizontal="center" vertical="top" wrapText="1"/>
    </xf>
    <xf numFmtId="0" fontId="29" fillId="3" borderId="44" xfId="0" applyFont="1" applyFill="1" applyBorder="1" applyAlignment="1">
      <alignment horizontal="center" vertical="top" wrapText="1"/>
    </xf>
    <xf numFmtId="14" fontId="29" fillId="3" borderId="7" xfId="0" applyNumberFormat="1" applyFont="1" applyFill="1" applyBorder="1" applyAlignment="1">
      <alignment horizontal="left" vertical="top" wrapText="1"/>
    </xf>
    <xf numFmtId="14" fontId="29" fillId="3" borderId="18" xfId="0" applyNumberFormat="1" applyFont="1" applyFill="1" applyBorder="1" applyAlignment="1">
      <alignment horizontal="left" vertical="top" wrapText="1"/>
    </xf>
    <xf numFmtId="14" fontId="29" fillId="3" borderId="5" xfId="0" applyNumberFormat="1" applyFont="1" applyFill="1" applyBorder="1" applyAlignment="1">
      <alignment horizontal="left" vertical="top" wrapText="1"/>
    </xf>
    <xf numFmtId="0" fontId="1" fillId="3" borderId="7" xfId="0" applyFont="1" applyFill="1" applyBorder="1" applyAlignment="1">
      <alignment horizontal="left" vertical="top" wrapText="1"/>
    </xf>
    <xf numFmtId="0" fontId="1" fillId="3" borderId="18" xfId="0" applyFont="1" applyFill="1" applyBorder="1" applyAlignment="1">
      <alignment horizontal="left" vertical="top" wrapText="1"/>
    </xf>
    <xf numFmtId="0" fontId="1" fillId="3" borderId="5" xfId="0" applyFont="1" applyFill="1" applyBorder="1" applyAlignment="1">
      <alignment horizontal="left" vertical="top" wrapText="1"/>
    </xf>
    <xf numFmtId="0" fontId="1" fillId="3" borderId="7" xfId="0" applyFont="1" applyFill="1" applyBorder="1" applyAlignment="1" applyProtection="1">
      <alignment horizontal="center" vertical="center" wrapText="1"/>
    </xf>
    <xf numFmtId="0" fontId="1" fillId="3" borderId="18" xfId="0" applyFont="1" applyFill="1" applyBorder="1" applyAlignment="1" applyProtection="1">
      <alignment horizontal="center" vertical="center" wrapText="1"/>
    </xf>
    <xf numFmtId="0" fontId="1" fillId="3" borderId="5" xfId="0" applyFont="1" applyFill="1" applyBorder="1" applyAlignment="1" applyProtection="1">
      <alignment horizontal="center" vertical="center" wrapText="1"/>
    </xf>
    <xf numFmtId="14" fontId="29" fillId="0" borderId="3" xfId="0" applyNumberFormat="1" applyFont="1" applyFill="1" applyBorder="1" applyAlignment="1">
      <alignment horizontal="center" vertical="center"/>
    </xf>
    <xf numFmtId="14" fontId="29" fillId="0" borderId="15" xfId="0" applyNumberFormat="1" applyFont="1" applyFill="1" applyBorder="1" applyAlignment="1">
      <alignment horizontal="center" vertical="center"/>
    </xf>
    <xf numFmtId="0" fontId="29" fillId="0" borderId="3" xfId="0" applyFont="1" applyFill="1" applyBorder="1" applyAlignment="1">
      <alignment horizontal="center" vertical="center" wrapText="1"/>
    </xf>
    <xf numFmtId="0" fontId="29" fillId="0" borderId="64" xfId="0" applyFont="1" applyFill="1" applyBorder="1" applyAlignment="1">
      <alignment horizontal="center" vertical="center" wrapText="1"/>
    </xf>
    <xf numFmtId="0" fontId="29" fillId="0" borderId="61" xfId="0" applyFont="1" applyFill="1" applyBorder="1" applyAlignment="1">
      <alignment horizontal="center" vertical="center" wrapText="1"/>
    </xf>
    <xf numFmtId="0" fontId="29" fillId="0" borderId="49"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50" xfId="0" applyFont="1" applyFill="1" applyBorder="1" applyAlignment="1">
      <alignment horizontal="center" vertical="center" wrapText="1"/>
    </xf>
    <xf numFmtId="0" fontId="29" fillId="0" borderId="66" xfId="0" applyFont="1" applyFill="1" applyBorder="1" applyAlignment="1">
      <alignment horizontal="center" vertical="center" wrapText="1"/>
    </xf>
    <xf numFmtId="0" fontId="29" fillId="0" borderId="57" xfId="0" applyFont="1" applyFill="1" applyBorder="1" applyAlignment="1">
      <alignment horizontal="center" vertical="center" wrapText="1"/>
    </xf>
    <xf numFmtId="0" fontId="29" fillId="0" borderId="9" xfId="0" applyFont="1" applyFill="1" applyBorder="1" applyAlignment="1">
      <alignment horizontal="center" vertical="center"/>
    </xf>
    <xf numFmtId="0" fontId="29" fillId="0" borderId="11" xfId="0" applyFont="1" applyFill="1" applyBorder="1" applyAlignment="1">
      <alignment horizontal="center" vertical="center"/>
    </xf>
    <xf numFmtId="0" fontId="29" fillId="0" borderId="12" xfId="0" applyFont="1" applyFill="1" applyBorder="1" applyAlignment="1">
      <alignment horizontal="center" vertical="center"/>
    </xf>
    <xf numFmtId="0" fontId="29" fillId="0" borderId="13" xfId="0" applyFont="1" applyFill="1" applyBorder="1" applyAlignment="1">
      <alignment horizontal="center" vertical="center"/>
    </xf>
    <xf numFmtId="0" fontId="29" fillId="0" borderId="14" xfId="0" applyFont="1" applyFill="1" applyBorder="1" applyAlignment="1">
      <alignment horizontal="center" vertical="center"/>
    </xf>
    <xf numFmtId="0" fontId="29" fillId="0" borderId="16" xfId="0" applyFont="1" applyFill="1" applyBorder="1" applyAlignment="1">
      <alignment horizontal="center" vertical="center"/>
    </xf>
    <xf numFmtId="0" fontId="29" fillId="0" borderId="4" xfId="0" applyFont="1" applyFill="1" applyBorder="1" applyAlignment="1">
      <alignment horizontal="center" vertical="center"/>
    </xf>
    <xf numFmtId="0" fontId="29" fillId="0" borderId="50" xfId="0" applyFont="1" applyFill="1" applyBorder="1" applyAlignment="1">
      <alignment horizontal="center" vertical="center"/>
    </xf>
    <xf numFmtId="0" fontId="29" fillId="0" borderId="4" xfId="0" applyFont="1" applyFill="1" applyBorder="1" applyAlignment="1">
      <alignment horizontal="center" vertical="center" wrapText="1"/>
    </xf>
    <xf numFmtId="0" fontId="29" fillId="0" borderId="56" xfId="0" applyFont="1" applyFill="1" applyBorder="1" applyAlignment="1">
      <alignment horizontal="center" vertical="center" wrapText="1"/>
    </xf>
    <xf numFmtId="14" fontId="29" fillId="0" borderId="7" xfId="0" applyNumberFormat="1" applyFont="1" applyFill="1" applyBorder="1" applyAlignment="1">
      <alignment horizontal="center" vertical="center" wrapText="1"/>
    </xf>
    <xf numFmtId="14" fontId="29" fillId="0" borderId="21" xfId="0" applyNumberFormat="1" applyFont="1" applyFill="1" applyBorder="1" applyAlignment="1">
      <alignment horizontal="center" vertical="center" wrapText="1"/>
    </xf>
    <xf numFmtId="0" fontId="29" fillId="0" borderId="5" xfId="0" applyFont="1" applyFill="1" applyBorder="1" applyAlignment="1">
      <alignment horizontal="left" vertical="center" wrapText="1"/>
    </xf>
    <xf numFmtId="0" fontId="29" fillId="0" borderId="19" xfId="0" applyFont="1" applyFill="1" applyBorder="1" applyAlignment="1">
      <alignment horizontal="left" vertical="center" wrapText="1"/>
    </xf>
    <xf numFmtId="0" fontId="29" fillId="0" borderId="24"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68" xfId="0" applyFont="1" applyFill="1" applyBorder="1" applyAlignment="1">
      <alignment horizontal="left" vertical="center" wrapText="1"/>
    </xf>
    <xf numFmtId="0" fontId="29" fillId="0" borderId="1" xfId="0" applyFont="1" applyFill="1" applyBorder="1" applyAlignment="1">
      <alignment horizontal="left" vertical="center" wrapText="1"/>
    </xf>
    <xf numFmtId="0" fontId="29" fillId="0" borderId="15" xfId="0" applyFont="1" applyFill="1" applyBorder="1" applyAlignment="1">
      <alignment horizontal="left" vertical="center" wrapText="1"/>
    </xf>
    <xf numFmtId="0" fontId="29" fillId="0" borderId="25" xfId="0" applyFont="1" applyFill="1" applyBorder="1" applyAlignment="1">
      <alignment horizontal="left" vertical="center" wrapText="1"/>
    </xf>
    <xf numFmtId="14" fontId="29" fillId="0" borderId="7" xfId="0" applyNumberFormat="1" applyFont="1" applyFill="1" applyBorder="1" applyAlignment="1">
      <alignment horizontal="center" vertical="center"/>
    </xf>
    <xf numFmtId="14" fontId="29" fillId="0" borderId="21" xfId="0" applyNumberFormat="1" applyFont="1" applyFill="1" applyBorder="1" applyAlignment="1">
      <alignment horizontal="center" vertical="center"/>
    </xf>
    <xf numFmtId="0" fontId="28" fillId="0" borderId="4" xfId="0" applyFont="1" applyBorder="1" applyAlignment="1">
      <alignment horizontal="left"/>
    </xf>
    <xf numFmtId="0" fontId="28" fillId="0" borderId="0" xfId="0" applyFont="1" applyBorder="1" applyAlignment="1">
      <alignment horizontal="left"/>
    </xf>
    <xf numFmtId="0" fontId="28" fillId="0" borderId="1" xfId="0" applyFont="1" applyBorder="1" applyAlignment="1">
      <alignment horizontal="left"/>
    </xf>
    <xf numFmtId="0" fontId="28" fillId="0" borderId="56" xfId="0" applyFont="1" applyBorder="1" applyAlignment="1">
      <alignment horizontal="left"/>
    </xf>
    <xf numFmtId="0" fontId="28" fillId="0" borderId="67" xfId="0" applyFont="1" applyBorder="1" applyAlignment="1">
      <alignment horizontal="left"/>
    </xf>
    <xf numFmtId="0" fontId="28" fillId="0" borderId="46" xfId="0" applyFont="1" applyBorder="1" applyAlignment="1">
      <alignment horizontal="left"/>
    </xf>
    <xf numFmtId="0" fontId="28" fillId="0" borderId="0" xfId="0" applyFont="1" applyBorder="1" applyAlignment="1">
      <alignment horizontal="left" vertical="center" wrapText="1"/>
    </xf>
    <xf numFmtId="0" fontId="28" fillId="0" borderId="0" xfId="0" applyFont="1" applyBorder="1" applyAlignment="1">
      <alignment horizontal="left" vertical="center"/>
    </xf>
    <xf numFmtId="0" fontId="28" fillId="0" borderId="0" xfId="0" applyFont="1" applyBorder="1" applyAlignment="1">
      <alignment horizontal="center" vertical="center" wrapText="1"/>
    </xf>
    <xf numFmtId="0" fontId="28" fillId="0" borderId="0" xfId="0" applyFont="1" applyBorder="1" applyAlignment="1">
      <alignment horizontal="center" vertical="center"/>
    </xf>
    <xf numFmtId="0" fontId="29" fillId="0" borderId="13" xfId="0" applyFont="1" applyFill="1" applyBorder="1" applyAlignment="1">
      <alignment horizontal="left" vertical="center" wrapText="1"/>
    </xf>
    <xf numFmtId="0" fontId="6" fillId="0" borderId="15" xfId="0" applyFont="1" applyFill="1" applyBorder="1" applyAlignment="1" applyProtection="1">
      <alignment horizontal="center" vertical="center" wrapText="1"/>
      <protection locked="0"/>
    </xf>
    <xf numFmtId="0" fontId="29" fillId="0" borderId="5" xfId="0" applyFont="1" applyFill="1" applyBorder="1" applyAlignment="1">
      <alignment horizontal="center" vertical="center" wrapText="1"/>
    </xf>
    <xf numFmtId="0" fontId="29" fillId="0" borderId="3" xfId="0" applyFont="1" applyFill="1" applyBorder="1" applyAlignment="1">
      <alignment horizontal="center" vertical="center"/>
    </xf>
    <xf numFmtId="0" fontId="29" fillId="0" borderId="7" xfId="0" applyFont="1" applyFill="1" applyBorder="1" applyAlignment="1">
      <alignment horizontal="center" vertical="center"/>
    </xf>
    <xf numFmtId="0" fontId="29" fillId="0" borderId="7" xfId="0" applyFont="1" applyFill="1" applyBorder="1" applyAlignment="1">
      <alignment horizontal="left" vertical="center" wrapText="1"/>
    </xf>
    <xf numFmtId="0" fontId="1" fillId="0" borderId="3" xfId="0" applyFont="1" applyFill="1" applyBorder="1" applyAlignment="1" applyProtection="1">
      <alignment horizontal="center" vertical="center" wrapText="1"/>
    </xf>
    <xf numFmtId="0" fontId="1" fillId="0" borderId="15" xfId="0" applyFont="1" applyFill="1" applyBorder="1" applyAlignment="1" applyProtection="1">
      <alignment horizontal="center" vertical="center" wrapText="1"/>
    </xf>
    <xf numFmtId="0" fontId="29" fillId="0" borderId="37" xfId="0" applyFont="1" applyFill="1" applyBorder="1" applyAlignment="1">
      <alignment horizontal="left" vertical="center" wrapText="1"/>
    </xf>
    <xf numFmtId="0" fontId="29" fillId="0" borderId="15" xfId="0" applyFont="1" applyFill="1" applyBorder="1" applyAlignment="1">
      <alignment horizontal="center" vertical="center" wrapText="1"/>
    </xf>
    <xf numFmtId="0" fontId="29" fillId="8" borderId="3" xfId="0" applyFont="1" applyFill="1" applyBorder="1" applyAlignment="1">
      <alignment horizontal="left" vertical="center" wrapText="1"/>
    </xf>
    <xf numFmtId="0" fontId="29" fillId="8" borderId="2" xfId="0" applyFont="1" applyFill="1" applyBorder="1" applyAlignment="1">
      <alignment horizontal="left" vertical="center" wrapText="1"/>
    </xf>
    <xf numFmtId="0" fontId="29" fillId="8" borderId="63" xfId="0" applyFont="1" applyFill="1" applyBorder="1" applyAlignment="1">
      <alignment horizontal="left" vertical="center" wrapText="1"/>
    </xf>
    <xf numFmtId="0" fontId="29" fillId="8" borderId="25" xfId="0" applyFont="1" applyFill="1" applyBorder="1" applyAlignment="1">
      <alignment horizontal="left" vertical="center" wrapText="1"/>
    </xf>
    <xf numFmtId="0" fontId="29" fillId="0" borderId="10" xfId="0" applyFont="1" applyFill="1" applyBorder="1" applyAlignment="1">
      <alignment horizontal="left" vertical="center" wrapText="1"/>
    </xf>
    <xf numFmtId="0" fontId="29" fillId="0" borderId="70" xfId="0" applyFont="1" applyFill="1" applyBorder="1" applyAlignment="1">
      <alignment horizontal="left" vertical="center" wrapText="1"/>
    </xf>
    <xf numFmtId="0" fontId="29" fillId="0" borderId="26" xfId="0" applyFont="1" applyFill="1" applyBorder="1" applyAlignment="1">
      <alignment horizontal="left" vertical="center" wrapText="1"/>
    </xf>
    <xf numFmtId="0" fontId="29" fillId="0" borderId="21" xfId="0" applyFont="1" applyFill="1" applyBorder="1" applyAlignment="1">
      <alignment horizontal="left" vertical="center" wrapText="1"/>
    </xf>
    <xf numFmtId="0" fontId="1" fillId="0" borderId="47" xfId="0" applyFont="1" applyFill="1" applyBorder="1" applyAlignment="1" applyProtection="1">
      <alignment horizontal="center" vertical="center" wrapText="1"/>
    </xf>
    <xf numFmtId="0" fontId="1" fillId="0" borderId="66" xfId="0" applyFont="1" applyFill="1" applyBorder="1" applyAlignment="1" applyProtection="1">
      <alignment horizontal="center" vertical="center" wrapText="1"/>
    </xf>
    <xf numFmtId="0" fontId="29" fillId="0" borderId="7" xfId="0" applyFont="1" applyFill="1" applyBorder="1" applyAlignment="1">
      <alignment horizontal="center" vertical="center" wrapText="1"/>
    </xf>
    <xf numFmtId="0" fontId="29" fillId="0" borderId="21" xfId="0" applyFont="1" applyFill="1" applyBorder="1" applyAlignment="1">
      <alignment horizontal="center" vertical="center" wrapText="1"/>
    </xf>
    <xf numFmtId="0" fontId="29" fillId="8" borderId="8" xfId="0" applyFont="1" applyFill="1" applyBorder="1" applyAlignment="1">
      <alignment horizontal="left" vertical="center" wrapText="1"/>
    </xf>
    <xf numFmtId="0" fontId="29" fillId="3" borderId="64" xfId="0" applyFont="1" applyFill="1" applyBorder="1" applyAlignment="1">
      <alignment horizontal="left" vertical="center" wrapText="1"/>
    </xf>
    <xf numFmtId="0" fontId="29" fillId="3" borderId="65" xfId="0" applyFont="1" applyFill="1" applyBorder="1" applyAlignment="1">
      <alignment horizontal="left" vertical="center" wrapText="1"/>
    </xf>
    <xf numFmtId="0" fontId="29" fillId="3" borderId="49" xfId="0" applyFont="1" applyFill="1" applyBorder="1" applyAlignment="1">
      <alignment horizontal="left" vertical="center" wrapText="1"/>
    </xf>
    <xf numFmtId="0" fontId="29" fillId="3" borderId="50" xfId="0" applyFont="1" applyFill="1" applyBorder="1" applyAlignment="1">
      <alignment horizontal="left" vertical="center" wrapText="1"/>
    </xf>
    <xf numFmtId="0" fontId="29" fillId="3" borderId="66" xfId="0" applyFont="1" applyFill="1" applyBorder="1" applyAlignment="1">
      <alignment horizontal="left" vertical="center" wrapText="1"/>
    </xf>
    <xf numFmtId="0" fontId="29" fillId="3" borderId="57" xfId="0" applyFont="1" applyFill="1" applyBorder="1" applyAlignment="1">
      <alignment horizontal="left" vertical="center" wrapText="1"/>
    </xf>
    <xf numFmtId="0" fontId="29" fillId="8" borderId="47" xfId="0" applyFont="1" applyFill="1" applyBorder="1" applyAlignment="1">
      <alignment horizontal="left" vertical="center" wrapText="1"/>
    </xf>
    <xf numFmtId="0" fontId="29" fillId="8" borderId="37" xfId="0" applyFont="1" applyFill="1" applyBorder="1" applyAlignment="1">
      <alignment horizontal="left" vertical="center" wrapText="1"/>
    </xf>
    <xf numFmtId="0" fontId="29" fillId="8" borderId="20" xfId="0" applyFont="1" applyFill="1" applyBorder="1" applyAlignment="1">
      <alignment horizontal="left" vertical="center" wrapText="1"/>
    </xf>
    <xf numFmtId="0" fontId="29" fillId="8" borderId="34" xfId="0" applyFont="1" applyFill="1" applyBorder="1" applyAlignment="1">
      <alignment horizontal="left" vertical="center" wrapText="1"/>
    </xf>
    <xf numFmtId="0" fontId="29" fillId="8" borderId="69"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63" xfId="0" applyFont="1" applyFill="1" applyBorder="1" applyAlignment="1">
      <alignment horizontal="left" vertical="center" wrapText="1"/>
    </xf>
    <xf numFmtId="0" fontId="1" fillId="4" borderId="47" xfId="0" applyFont="1" applyFill="1" applyBorder="1" applyAlignment="1" applyProtection="1">
      <alignment horizontal="center" vertical="center" wrapText="1"/>
    </xf>
    <xf numFmtId="0" fontId="1" fillId="4" borderId="37" xfId="0" applyFont="1" applyFill="1" applyBorder="1" applyAlignment="1" applyProtection="1">
      <alignment horizontal="center" vertical="center" wrapText="1"/>
    </xf>
    <xf numFmtId="0" fontId="29" fillId="3" borderId="10" xfId="0" applyFont="1" applyFill="1" applyBorder="1" applyAlignment="1">
      <alignment horizontal="center" vertical="center" wrapText="1"/>
    </xf>
    <xf numFmtId="0" fontId="29" fillId="3" borderId="26" xfId="0" applyFont="1" applyFill="1" applyBorder="1" applyAlignment="1">
      <alignment horizontal="center" vertical="center" wrapText="1"/>
    </xf>
    <xf numFmtId="0" fontId="29" fillId="3" borderId="9" xfId="0" applyFont="1" applyFill="1" applyBorder="1" applyAlignment="1">
      <alignment horizontal="center" vertical="center" wrapText="1"/>
    </xf>
    <xf numFmtId="0" fontId="29" fillId="3" borderId="8" xfId="0" applyFont="1" applyFill="1" applyBorder="1" applyAlignment="1">
      <alignment horizontal="center" vertical="center" wrapText="1"/>
    </xf>
    <xf numFmtId="0" fontId="29" fillId="3" borderId="12" xfId="0" applyFont="1" applyFill="1" applyBorder="1" applyAlignment="1">
      <alignment horizontal="center" vertical="center" wrapText="1"/>
    </xf>
    <xf numFmtId="0" fontId="29" fillId="3" borderId="14" xfId="0" applyFont="1" applyFill="1" applyBorder="1" applyAlignment="1">
      <alignment horizontal="center" vertical="center" wrapText="1"/>
    </xf>
    <xf numFmtId="0" fontId="29" fillId="3" borderId="15" xfId="0" applyFont="1" applyFill="1" applyBorder="1" applyAlignment="1">
      <alignment horizontal="center" vertical="center" wrapText="1"/>
    </xf>
    <xf numFmtId="0" fontId="29" fillId="3" borderId="47" xfId="0" applyFont="1" applyFill="1" applyBorder="1" applyAlignment="1">
      <alignment horizontal="center" vertical="center"/>
    </xf>
    <xf numFmtId="0" fontId="29" fillId="3" borderId="37" xfId="0" applyFont="1" applyFill="1" applyBorder="1" applyAlignment="1">
      <alignment horizontal="center" vertical="center"/>
    </xf>
    <xf numFmtId="0" fontId="29" fillId="3" borderId="49" xfId="0" applyFont="1" applyFill="1" applyBorder="1" applyAlignment="1">
      <alignment horizontal="center" vertical="center"/>
    </xf>
    <xf numFmtId="0" fontId="29" fillId="3" borderId="50" xfId="0" applyFont="1" applyFill="1" applyBorder="1" applyAlignment="1">
      <alignment horizontal="center" vertical="center"/>
    </xf>
    <xf numFmtId="0" fontId="6" fillId="0" borderId="8"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0" fontId="29" fillId="3" borderId="47" xfId="0" applyFont="1" applyFill="1" applyBorder="1" applyAlignment="1">
      <alignment horizontal="center" vertical="center" wrapText="1"/>
    </xf>
    <xf numFmtId="0" fontId="29" fillId="3" borderId="37" xfId="0" applyFont="1" applyFill="1" applyBorder="1" applyAlignment="1">
      <alignment horizontal="center" vertical="center" wrapText="1"/>
    </xf>
    <xf numFmtId="0" fontId="6" fillId="0" borderId="7" xfId="0" applyFont="1" applyFill="1" applyBorder="1" applyAlignment="1" applyProtection="1">
      <alignment horizontal="center" vertical="center" wrapText="1"/>
      <protection locked="0"/>
    </xf>
    <xf numFmtId="0" fontId="29" fillId="3" borderId="7" xfId="0" applyFont="1" applyFill="1" applyBorder="1" applyAlignment="1">
      <alignment horizontal="center" vertical="center" wrapText="1"/>
    </xf>
    <xf numFmtId="0" fontId="29" fillId="0" borderId="8" xfId="0" applyFont="1" applyFill="1" applyBorder="1" applyAlignment="1">
      <alignment horizontal="left" vertical="center" wrapText="1"/>
    </xf>
    <xf numFmtId="0" fontId="29" fillId="0" borderId="59" xfId="0" applyFont="1" applyFill="1" applyBorder="1" applyAlignment="1">
      <alignment horizontal="left" vertical="center" wrapText="1"/>
    </xf>
    <xf numFmtId="0" fontId="29" fillId="0" borderId="20" xfId="0" applyFont="1" applyFill="1" applyBorder="1" applyAlignment="1">
      <alignment horizontal="left" vertical="center" wrapText="1"/>
    </xf>
    <xf numFmtId="0" fontId="29" fillId="0" borderId="69" xfId="0" applyFont="1" applyFill="1" applyBorder="1" applyAlignment="1">
      <alignment horizontal="left" vertical="center" wrapText="1"/>
    </xf>
    <xf numFmtId="0" fontId="29" fillId="0" borderId="34" xfId="0" applyFont="1" applyFill="1" applyBorder="1" applyAlignment="1">
      <alignment horizontal="left" vertical="center" wrapText="1"/>
    </xf>
    <xf numFmtId="0" fontId="28" fillId="5" borderId="3" xfId="0" applyFont="1" applyFill="1" applyBorder="1" applyAlignment="1">
      <alignment horizontal="center" vertical="center" wrapText="1"/>
    </xf>
    <xf numFmtId="0" fontId="28" fillId="5" borderId="7" xfId="0" applyFont="1" applyFill="1" applyBorder="1" applyAlignment="1">
      <alignment horizontal="center" vertical="center" wrapText="1"/>
    </xf>
    <xf numFmtId="0" fontId="28" fillId="5" borderId="17" xfId="0" applyFont="1" applyFill="1" applyBorder="1" applyAlignment="1">
      <alignment horizontal="left" vertical="center" wrapText="1"/>
    </xf>
    <xf numFmtId="0" fontId="28" fillId="5" borderId="32" xfId="0" applyFont="1" applyFill="1" applyBorder="1" applyAlignment="1">
      <alignment horizontal="left" vertical="center" wrapText="1"/>
    </xf>
    <xf numFmtId="0" fontId="12" fillId="5" borderId="17" xfId="0" applyFont="1" applyFill="1" applyBorder="1" applyAlignment="1">
      <alignment horizontal="left" vertical="center" wrapText="1"/>
    </xf>
    <xf numFmtId="0" fontId="12" fillId="5" borderId="6" xfId="0" applyFont="1" applyFill="1" applyBorder="1" applyAlignment="1">
      <alignment horizontal="left" vertical="center" wrapText="1"/>
    </xf>
    <xf numFmtId="0" fontId="29" fillId="0" borderId="16" xfId="0" applyFont="1" applyFill="1" applyBorder="1" applyAlignment="1">
      <alignment horizontal="left" vertical="center" wrapText="1"/>
    </xf>
    <xf numFmtId="0" fontId="28" fillId="5" borderId="8" xfId="0" applyFont="1" applyFill="1" applyBorder="1" applyAlignment="1">
      <alignment horizontal="center" vertical="center" wrapText="1"/>
    </xf>
    <xf numFmtId="0" fontId="28" fillId="5" borderId="5" xfId="0" applyFont="1" applyFill="1" applyBorder="1" applyAlignment="1">
      <alignment horizontal="center" vertical="center" wrapText="1"/>
    </xf>
    <xf numFmtId="0" fontId="28" fillId="5" borderId="15" xfId="0" applyFont="1" applyFill="1" applyBorder="1" applyAlignment="1">
      <alignment horizontal="center" vertical="center" wrapText="1"/>
    </xf>
    <xf numFmtId="0" fontId="28" fillId="5" borderId="12" xfId="0" applyFont="1" applyFill="1" applyBorder="1" applyAlignment="1">
      <alignment horizontal="left" vertical="center" wrapText="1"/>
    </xf>
    <xf numFmtId="0" fontId="28" fillId="5" borderId="14" xfId="0" applyFont="1" applyFill="1" applyBorder="1" applyAlignment="1">
      <alignment horizontal="left" vertical="center" wrapText="1"/>
    </xf>
    <xf numFmtId="0" fontId="28" fillId="5" borderId="7" xfId="0" applyFont="1" applyFill="1" applyBorder="1" applyAlignment="1">
      <alignment horizontal="left" vertical="center" wrapText="1"/>
    </xf>
    <xf numFmtId="0" fontId="28" fillId="5" borderId="5" xfId="0" applyFont="1" applyFill="1" applyBorder="1" applyAlignment="1">
      <alignment horizontal="left" vertical="center" wrapText="1"/>
    </xf>
    <xf numFmtId="0" fontId="28" fillId="0" borderId="49" xfId="0" applyFont="1" applyBorder="1" applyAlignment="1">
      <alignment horizontal="center" vertical="center" wrapText="1"/>
    </xf>
    <xf numFmtId="0" fontId="8" fillId="2" borderId="22" xfId="2" applyFont="1" applyFill="1" applyBorder="1" applyAlignment="1" applyProtection="1">
      <alignment horizontal="left" vertical="center" wrapText="1"/>
    </xf>
    <xf numFmtId="0" fontId="8" fillId="2" borderId="22" xfId="2" applyFont="1" applyFill="1" applyBorder="1" applyAlignment="1" applyProtection="1">
      <alignment horizontal="center" vertical="center" wrapText="1"/>
    </xf>
    <xf numFmtId="0" fontId="10" fillId="2" borderId="0" xfId="2" applyFont="1" applyFill="1" applyBorder="1" applyAlignment="1" applyProtection="1">
      <alignment horizontal="center" vertical="center" wrapText="1"/>
    </xf>
    <xf numFmtId="0" fontId="9" fillId="2" borderId="22" xfId="2" applyFont="1" applyFill="1" applyBorder="1" applyAlignment="1" applyProtection="1">
      <alignment horizontal="center" vertical="center" wrapText="1"/>
    </xf>
    <xf numFmtId="0" fontId="11" fillId="2" borderId="0" xfId="2" applyFont="1" applyFill="1" applyBorder="1" applyAlignment="1" applyProtection="1">
      <alignment horizontal="left" vertical="center" wrapText="1"/>
    </xf>
    <xf numFmtId="0" fontId="11" fillId="2" borderId="22" xfId="2" applyFont="1" applyFill="1" applyBorder="1" applyAlignment="1" applyProtection="1">
      <alignment horizontal="left" vertical="center" wrapText="1"/>
    </xf>
  </cellXfs>
  <cellStyles count="4">
    <cellStyle name="Hipervínculo" xfId="1" builtinId="8"/>
    <cellStyle name="Normal" xfId="0" builtinId="0"/>
    <cellStyle name="Normal 2" xfId="2"/>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809625</xdr:colOff>
      <xdr:row>1</xdr:row>
      <xdr:rowOff>114300</xdr:rowOff>
    </xdr:from>
    <xdr:to>
      <xdr:col>6</xdr:col>
      <xdr:colOff>285750</xdr:colOff>
      <xdr:row>3</xdr:row>
      <xdr:rowOff>85725</xdr:rowOff>
    </xdr:to>
    <xdr:pic>
      <xdr:nvPicPr>
        <xdr:cNvPr id="6242" name="Imagen 1" descr="Resultado de imagen para subred integrada de servicios de salud sur">
          <a:extLst>
            <a:ext uri="{FF2B5EF4-FFF2-40B4-BE49-F238E27FC236}">
              <a16:creationId xmlns:a16="http://schemas.microsoft.com/office/drawing/2014/main" id="{BF2105DF-8DBD-4028-A5D0-A14385C324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0" y="304800"/>
          <a:ext cx="3657600" cy="169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171450</xdr:colOff>
      <xdr:row>2</xdr:row>
      <xdr:rowOff>171450</xdr:rowOff>
    </xdr:from>
    <xdr:to>
      <xdr:col>46</xdr:col>
      <xdr:colOff>2714625</xdr:colOff>
      <xdr:row>2</xdr:row>
      <xdr:rowOff>1400175</xdr:rowOff>
    </xdr:to>
    <xdr:pic>
      <xdr:nvPicPr>
        <xdr:cNvPr id="6243" name="Imagen 2" descr="Recorte de pantalla">
          <a:extLst>
            <a:ext uri="{FF2B5EF4-FFF2-40B4-BE49-F238E27FC236}">
              <a16:creationId xmlns:a16="http://schemas.microsoft.com/office/drawing/2014/main" id="{3B545C6C-8596-4662-8580-47B8DA8884E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154150" y="561975"/>
          <a:ext cx="2905125"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781050</xdr:colOff>
      <xdr:row>1</xdr:row>
      <xdr:rowOff>95250</xdr:rowOff>
    </xdr:from>
    <xdr:to>
      <xdr:col>6</xdr:col>
      <xdr:colOff>257175</xdr:colOff>
      <xdr:row>3</xdr:row>
      <xdr:rowOff>66675</xdr:rowOff>
    </xdr:to>
    <xdr:pic>
      <xdr:nvPicPr>
        <xdr:cNvPr id="7258" name="Imagen 2" descr="Resultado de imagen para subred integrada de servicios de salud sur">
          <a:extLst>
            <a:ext uri="{FF2B5EF4-FFF2-40B4-BE49-F238E27FC236}">
              <a16:creationId xmlns:a16="http://schemas.microsoft.com/office/drawing/2014/main" id="{AF0CF522-9DF4-4F75-9A4E-7150304D1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5" y="285750"/>
          <a:ext cx="4114800" cy="169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171450</xdr:colOff>
      <xdr:row>2</xdr:row>
      <xdr:rowOff>171450</xdr:rowOff>
    </xdr:from>
    <xdr:to>
      <xdr:col>15</xdr:col>
      <xdr:colOff>3086100</xdr:colOff>
      <xdr:row>2</xdr:row>
      <xdr:rowOff>1400175</xdr:rowOff>
    </xdr:to>
    <xdr:pic>
      <xdr:nvPicPr>
        <xdr:cNvPr id="7259" name="Imagen 3" descr="Recorte de pantalla">
          <a:extLst>
            <a:ext uri="{FF2B5EF4-FFF2-40B4-BE49-F238E27FC236}">
              <a16:creationId xmlns:a16="http://schemas.microsoft.com/office/drawing/2014/main" id="{BA8686D5-A595-4B54-8433-F72101D9D59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26775" y="561975"/>
          <a:ext cx="291465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22</xdr:row>
      <xdr:rowOff>0</xdr:rowOff>
    </xdr:from>
    <xdr:to>
      <xdr:col>11</xdr:col>
      <xdr:colOff>238125</xdr:colOff>
      <xdr:row>93</xdr:row>
      <xdr:rowOff>66675</xdr:rowOff>
    </xdr:to>
    <xdr:pic>
      <xdr:nvPicPr>
        <xdr:cNvPr id="5674" name="Imagen 1">
          <a:extLst>
            <a:ext uri="{FF2B5EF4-FFF2-40B4-BE49-F238E27FC236}">
              <a16:creationId xmlns:a16="http://schemas.microsoft.com/office/drawing/2014/main" id="{C6E0FCC0-504E-499C-9CAA-9FDD25A370D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335250"/>
          <a:ext cx="9791700" cy="1156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ubredsur.gov.co/content/estrategia-conflicto-de-inter%C3%A9s-2021" TargetMode="External"/><Relationship Id="rId1" Type="http://schemas.openxmlformats.org/officeDocument/2006/relationships/hyperlink" Target="https://www.subredsur.gov.co/content/estrategia-conflicto-de-inter%C3%A9s-2021"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subredsur.gov.co/content/estrategia-conflicto-de-inter%C3%A9s-2021"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H97"/>
  <sheetViews>
    <sheetView tabSelected="1" topLeftCell="AT54" zoomScaleNormal="100" workbookViewId="0">
      <selection activeCell="AV55" sqref="AV55"/>
    </sheetView>
  </sheetViews>
  <sheetFormatPr baseColWidth="10" defaultRowHeight="15"/>
  <cols>
    <col min="1" max="1" width="24.5703125" style="3" customWidth="1"/>
    <col min="2" max="2" width="6.28515625" style="3" customWidth="1"/>
    <col min="3" max="3" width="17.42578125" style="9" customWidth="1"/>
    <col min="4" max="4" width="9.85546875" style="9" customWidth="1"/>
    <col min="5" max="5" width="11.42578125" style="520" customWidth="1"/>
    <col min="6" max="6" width="11.85546875" style="520" customWidth="1"/>
    <col min="7" max="7" width="23.28515625" style="3" customWidth="1"/>
    <col min="8" max="8" width="22.85546875" style="3" customWidth="1"/>
    <col min="9" max="9" width="49.42578125" style="3" customWidth="1"/>
    <col min="10" max="10" width="18.7109375" style="3" customWidth="1"/>
    <col min="11" max="11" width="16.5703125" style="3" customWidth="1"/>
    <col min="12" max="12" width="15.28515625" style="3" hidden="1" customWidth="1"/>
    <col min="13" max="13" width="47.140625" style="12" hidden="1" customWidth="1"/>
    <col min="14" max="14" width="46.85546875" style="3" hidden="1" customWidth="1"/>
    <col min="15" max="15" width="36.140625" style="3" hidden="1" customWidth="1"/>
    <col min="16" max="16" width="51.42578125" style="3" hidden="1" customWidth="1"/>
    <col min="17" max="17" width="0" style="4" hidden="1" customWidth="1"/>
    <col min="18" max="18" width="27" style="84" hidden="1" customWidth="1"/>
    <col min="19" max="19" width="90.28515625" style="4" hidden="1" customWidth="1"/>
    <col min="20" max="20" width="36.85546875" style="4" hidden="1" customWidth="1"/>
    <col min="21" max="21" width="26.5703125" style="4" hidden="1" customWidth="1"/>
    <col min="22" max="23" width="18.42578125" style="4" hidden="1" customWidth="1"/>
    <col min="24" max="24" width="2.140625" style="157" hidden="1" customWidth="1"/>
    <col min="25" max="25" width="47.5703125" style="4" hidden="1" customWidth="1"/>
    <col min="26" max="26" width="24.28515625" style="4" hidden="1" customWidth="1"/>
    <col min="27" max="28" width="22.85546875" style="4" hidden="1" customWidth="1"/>
    <col min="29" max="29" width="2.85546875" style="4" hidden="1" customWidth="1"/>
    <col min="30" max="30" width="48" style="4" hidden="1" customWidth="1"/>
    <col min="31" max="31" width="24.5703125" style="4" hidden="1" customWidth="1"/>
    <col min="32" max="32" width="88.7109375" style="4" hidden="1" customWidth="1"/>
    <col min="33" max="33" width="11.140625" style="4" hidden="1" customWidth="1"/>
    <col min="34" max="34" width="0" style="4" hidden="1" customWidth="1"/>
    <col min="35" max="35" width="27" style="84" hidden="1" customWidth="1"/>
    <col min="36" max="36" width="255.85546875" style="4" hidden="1" customWidth="1"/>
    <col min="37" max="37" width="96.85546875" style="4" hidden="1" customWidth="1"/>
    <col min="38" max="38" width="26.5703125" style="4" hidden="1" customWidth="1"/>
    <col min="39" max="40" width="18.42578125" style="4" hidden="1" customWidth="1"/>
    <col min="41" max="41" width="2.140625" style="157" hidden="1" customWidth="1"/>
    <col min="42" max="42" width="186.5703125" style="4" hidden="1" customWidth="1"/>
    <col min="43" max="43" width="24.28515625" style="4" hidden="1" customWidth="1"/>
    <col min="44" max="45" width="22.85546875" style="4" hidden="1" customWidth="1"/>
    <col min="46" max="46" width="2.85546875" style="4" customWidth="1"/>
    <col min="47" max="47" width="48" style="4" customWidth="1"/>
    <col min="48" max="48" width="24.5703125" style="4" customWidth="1"/>
    <col min="49" max="49" width="88.7109375" style="4" customWidth="1"/>
    <col min="50" max="50" width="19.28515625" style="4" customWidth="1"/>
    <col min="51" max="55" width="11.42578125" style="559"/>
    <col min="56" max="16384" width="11.42578125" style="4"/>
  </cols>
  <sheetData>
    <row r="1" spans="2:242">
      <c r="X1" s="4"/>
      <c r="AO1" s="4"/>
    </row>
    <row r="2" spans="2:242" ht="15.75" thickBot="1">
      <c r="X2" s="4"/>
      <c r="AO2" s="4"/>
    </row>
    <row r="3" spans="2:242" ht="120" customHeight="1" thickBot="1">
      <c r="B3" s="746" t="s">
        <v>0</v>
      </c>
      <c r="C3" s="747"/>
      <c r="D3" s="747"/>
      <c r="E3" s="747"/>
      <c r="F3" s="747"/>
      <c r="G3" s="747"/>
      <c r="H3" s="747"/>
      <c r="I3" s="747"/>
      <c r="J3" s="747"/>
      <c r="K3" s="747"/>
      <c r="L3" s="747"/>
      <c r="M3" s="747"/>
      <c r="N3" s="747"/>
      <c r="O3" s="747"/>
      <c r="P3" s="748"/>
      <c r="X3" s="4"/>
      <c r="AO3" s="4"/>
    </row>
    <row r="4" spans="2:242" ht="30.75" thickBot="1">
      <c r="B4" s="749" t="s">
        <v>341</v>
      </c>
      <c r="C4" s="750"/>
      <c r="D4" s="750"/>
      <c r="E4" s="750"/>
      <c r="F4" s="750"/>
      <c r="G4" s="750"/>
      <c r="H4" s="750"/>
      <c r="I4" s="750"/>
      <c r="J4" s="750"/>
      <c r="K4" s="750"/>
      <c r="L4" s="750"/>
      <c r="M4" s="750"/>
      <c r="N4" s="750"/>
      <c r="O4" s="750"/>
      <c r="P4" s="751"/>
      <c r="X4" s="4"/>
      <c r="AO4" s="4"/>
    </row>
    <row r="5" spans="2:242" ht="70.5" customHeight="1" thickBot="1">
      <c r="B5" s="752" t="s">
        <v>7</v>
      </c>
      <c r="C5" s="753"/>
      <c r="D5" s="754" t="s">
        <v>58</v>
      </c>
      <c r="E5" s="754"/>
      <c r="F5" s="754"/>
      <c r="G5" s="754"/>
      <c r="H5" s="19" t="s">
        <v>3</v>
      </c>
      <c r="I5" s="754" t="s">
        <v>40</v>
      </c>
      <c r="J5" s="754"/>
      <c r="K5" s="754"/>
      <c r="L5" s="754"/>
      <c r="M5" s="754"/>
      <c r="N5" s="754"/>
      <c r="O5" s="754"/>
      <c r="P5" s="755"/>
      <c r="X5" s="4"/>
      <c r="AO5" s="4"/>
    </row>
    <row r="6" spans="2:242" ht="38.1" customHeight="1" thickBot="1">
      <c r="B6" s="756" t="s">
        <v>1</v>
      </c>
      <c r="C6" s="757"/>
      <c r="D6" s="758" t="s">
        <v>253</v>
      </c>
      <c r="E6" s="758"/>
      <c r="F6" s="758"/>
      <c r="G6" s="758"/>
      <c r="H6" s="759" t="s">
        <v>4</v>
      </c>
      <c r="I6" s="758" t="s">
        <v>5</v>
      </c>
      <c r="J6" s="758"/>
      <c r="K6" s="758"/>
      <c r="L6" s="758"/>
      <c r="M6" s="758"/>
      <c r="N6" s="758"/>
      <c r="O6" s="758"/>
      <c r="P6" s="761"/>
      <c r="S6" s="621" t="s">
        <v>548</v>
      </c>
      <c r="T6" s="622"/>
      <c r="U6" s="622"/>
      <c r="V6" s="622"/>
      <c r="W6" s="622"/>
      <c r="X6" s="622"/>
      <c r="Y6" s="622"/>
      <c r="Z6" s="622"/>
      <c r="AA6" s="623"/>
      <c r="AJ6" s="621" t="s">
        <v>571</v>
      </c>
      <c r="AK6" s="622"/>
      <c r="AL6" s="622"/>
      <c r="AM6" s="622"/>
      <c r="AN6" s="622"/>
      <c r="AO6" s="622"/>
      <c r="AP6" s="622"/>
      <c r="AQ6" s="622"/>
      <c r="AR6" s="623"/>
    </row>
    <row r="7" spans="2:242" ht="30" customHeight="1">
      <c r="B7" s="764" t="s">
        <v>2</v>
      </c>
      <c r="C7" s="765"/>
      <c r="D7" s="758" t="s">
        <v>254</v>
      </c>
      <c r="E7" s="758"/>
      <c r="F7" s="758"/>
      <c r="G7" s="758"/>
      <c r="H7" s="759"/>
      <c r="I7" s="758"/>
      <c r="J7" s="758"/>
      <c r="K7" s="758"/>
      <c r="L7" s="758"/>
      <c r="M7" s="758"/>
      <c r="N7" s="758"/>
      <c r="O7" s="758"/>
      <c r="P7" s="761"/>
      <c r="X7" s="4"/>
      <c r="AO7" s="4"/>
    </row>
    <row r="8" spans="2:242" ht="27" customHeight="1" thickBot="1">
      <c r="B8" s="766"/>
      <c r="C8" s="767"/>
      <c r="D8" s="762"/>
      <c r="E8" s="762"/>
      <c r="F8" s="762"/>
      <c r="G8" s="762"/>
      <c r="H8" s="760"/>
      <c r="I8" s="762"/>
      <c r="J8" s="762"/>
      <c r="K8" s="762"/>
      <c r="L8" s="762"/>
      <c r="M8" s="762"/>
      <c r="N8" s="762"/>
      <c r="O8" s="762"/>
      <c r="P8" s="763"/>
      <c r="X8" s="4"/>
      <c r="AO8" s="4"/>
    </row>
    <row r="9" spans="2:242" ht="16.5" thickBot="1">
      <c r="B9" s="768"/>
      <c r="C9" s="769"/>
      <c r="D9" s="769"/>
      <c r="E9" s="769"/>
      <c r="F9" s="769"/>
      <c r="G9" s="769"/>
      <c r="H9" s="769"/>
      <c r="I9" s="769"/>
      <c r="J9" s="769"/>
      <c r="K9" s="769"/>
      <c r="L9" s="769"/>
      <c r="M9" s="769"/>
      <c r="N9" s="769"/>
      <c r="O9" s="769"/>
      <c r="P9" s="770"/>
      <c r="R9" s="624" t="s">
        <v>342</v>
      </c>
      <c r="S9" s="625"/>
      <c r="T9" s="625"/>
      <c r="U9" s="625"/>
      <c r="V9" s="625"/>
      <c r="W9" s="626"/>
      <c r="X9" s="268"/>
      <c r="Y9" s="624" t="s">
        <v>343</v>
      </c>
      <c r="Z9" s="625"/>
      <c r="AA9" s="625"/>
      <c r="AB9" s="626"/>
      <c r="AD9" s="735" t="s">
        <v>539</v>
      </c>
      <c r="AE9" s="625"/>
      <c r="AF9" s="625"/>
      <c r="AG9" s="626"/>
      <c r="AI9" s="624" t="s">
        <v>572</v>
      </c>
      <c r="AJ9" s="625"/>
      <c r="AK9" s="625"/>
      <c r="AL9" s="625"/>
      <c r="AM9" s="625"/>
      <c r="AN9" s="626"/>
      <c r="AO9" s="281"/>
      <c r="AP9" s="624" t="s">
        <v>573</v>
      </c>
      <c r="AQ9" s="625"/>
      <c r="AR9" s="625"/>
      <c r="AS9" s="626"/>
      <c r="AU9" s="605" t="s">
        <v>749</v>
      </c>
      <c r="AV9" s="606"/>
      <c r="AW9" s="606"/>
      <c r="AX9" s="607"/>
    </row>
    <row r="10" spans="2:242" s="9" customFormat="1" ht="65.25" customHeight="1" thickBot="1">
      <c r="B10" s="514" t="s">
        <v>8</v>
      </c>
      <c r="C10" s="736" t="s">
        <v>9</v>
      </c>
      <c r="D10" s="736"/>
      <c r="E10" s="737" t="s">
        <v>10</v>
      </c>
      <c r="F10" s="738"/>
      <c r="G10" s="736" t="s">
        <v>11</v>
      </c>
      <c r="H10" s="736"/>
      <c r="I10" s="736"/>
      <c r="J10" s="524" t="s">
        <v>6</v>
      </c>
      <c r="K10" s="524" t="s">
        <v>12</v>
      </c>
      <c r="L10" s="524" t="s">
        <v>16</v>
      </c>
      <c r="M10" s="269" t="s">
        <v>17</v>
      </c>
      <c r="N10" s="269" t="s">
        <v>18</v>
      </c>
      <c r="O10" s="269" t="s">
        <v>19</v>
      </c>
      <c r="P10" s="269" t="s">
        <v>20</v>
      </c>
      <c r="Q10" s="11"/>
      <c r="R10" s="86" t="s">
        <v>344</v>
      </c>
      <c r="S10" s="78" t="s">
        <v>345</v>
      </c>
      <c r="T10" s="78" t="s">
        <v>346</v>
      </c>
      <c r="U10" s="78" t="s">
        <v>347</v>
      </c>
      <c r="V10" s="87" t="s">
        <v>348</v>
      </c>
      <c r="W10" s="264" t="s">
        <v>484</v>
      </c>
      <c r="X10" s="268"/>
      <c r="Y10" s="88" t="s">
        <v>345</v>
      </c>
      <c r="Z10" s="78" t="s">
        <v>347</v>
      </c>
      <c r="AA10" s="87" t="s">
        <v>348</v>
      </c>
      <c r="AB10" s="264" t="s">
        <v>484</v>
      </c>
      <c r="AC10" s="11"/>
      <c r="AD10" s="88" t="s">
        <v>346</v>
      </c>
      <c r="AE10" s="78" t="s">
        <v>347</v>
      </c>
      <c r="AF10" s="87" t="s">
        <v>486</v>
      </c>
      <c r="AG10" s="264" t="s">
        <v>484</v>
      </c>
      <c r="AH10" s="11"/>
      <c r="AI10" s="86" t="s">
        <v>344</v>
      </c>
      <c r="AJ10" s="78" t="s">
        <v>345</v>
      </c>
      <c r="AK10" s="78" t="s">
        <v>346</v>
      </c>
      <c r="AL10" s="78" t="s">
        <v>347</v>
      </c>
      <c r="AM10" s="87" t="s">
        <v>348</v>
      </c>
      <c r="AN10" s="264" t="s">
        <v>484</v>
      </c>
      <c r="AO10" s="281"/>
      <c r="AP10" s="88" t="s">
        <v>345</v>
      </c>
      <c r="AQ10" s="78" t="s">
        <v>347</v>
      </c>
      <c r="AR10" s="87" t="s">
        <v>348</v>
      </c>
      <c r="AS10" s="264" t="s">
        <v>484</v>
      </c>
      <c r="AT10" s="11"/>
      <c r="AU10" s="554" t="s">
        <v>346</v>
      </c>
      <c r="AV10" s="555" t="s">
        <v>347</v>
      </c>
      <c r="AW10" s="556" t="s">
        <v>486</v>
      </c>
      <c r="AX10" s="557" t="s">
        <v>484</v>
      </c>
      <c r="AY10" s="560"/>
      <c r="AZ10" s="560"/>
      <c r="BA10" s="560"/>
      <c r="BB10" s="560"/>
      <c r="BC10" s="560"/>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c r="DB10" s="11"/>
      <c r="DC10" s="11"/>
      <c r="DD10" s="11"/>
      <c r="DE10" s="11"/>
      <c r="DF10" s="11"/>
      <c r="DG10" s="11"/>
      <c r="DH10" s="11"/>
      <c r="DI10" s="11"/>
      <c r="DJ10" s="11"/>
      <c r="DK10" s="11"/>
      <c r="DL10" s="11"/>
      <c r="DM10" s="11"/>
      <c r="DN10" s="11"/>
      <c r="DO10" s="11"/>
      <c r="DP10" s="11"/>
      <c r="DQ10" s="11"/>
      <c r="DR10" s="11"/>
      <c r="DS10" s="11"/>
      <c r="DT10" s="11"/>
      <c r="DU10" s="11"/>
      <c r="DV10" s="11"/>
      <c r="DW10" s="11"/>
      <c r="DX10" s="11"/>
      <c r="DY10" s="11"/>
      <c r="DZ10" s="11"/>
      <c r="EA10" s="11"/>
      <c r="EB10" s="11"/>
      <c r="EC10" s="11"/>
      <c r="ED10" s="11"/>
      <c r="EE10" s="11"/>
      <c r="EF10" s="11"/>
      <c r="EG10" s="11"/>
      <c r="EH10" s="11"/>
      <c r="EI10" s="11"/>
      <c r="EJ10" s="11"/>
      <c r="EK10" s="11"/>
      <c r="EL10" s="11"/>
      <c r="EM10" s="11"/>
      <c r="EN10" s="11"/>
      <c r="EO10" s="11"/>
      <c r="EP10" s="11"/>
      <c r="EQ10" s="11"/>
      <c r="ER10" s="11"/>
      <c r="ES10" s="11"/>
      <c r="ET10" s="11"/>
      <c r="EU10" s="11"/>
      <c r="EV10" s="11"/>
      <c r="EW10" s="11"/>
      <c r="EX10" s="11"/>
      <c r="EY10" s="11"/>
      <c r="EZ10" s="11"/>
      <c r="FA10" s="11"/>
      <c r="FB10" s="11"/>
      <c r="FC10" s="11"/>
      <c r="FD10" s="11"/>
      <c r="FE10" s="11"/>
      <c r="FF10" s="11"/>
      <c r="FG10" s="11"/>
      <c r="FH10" s="11"/>
      <c r="FI10" s="11"/>
      <c r="FJ10" s="11"/>
      <c r="FK10" s="11"/>
      <c r="FL10" s="11"/>
      <c r="FM10" s="11"/>
      <c r="FN10" s="11"/>
      <c r="FO10" s="11"/>
      <c r="FP10" s="11"/>
      <c r="FQ10" s="11"/>
      <c r="FR10" s="11"/>
      <c r="FS10" s="11"/>
      <c r="FT10" s="11"/>
      <c r="FU10" s="11"/>
      <c r="FV10" s="11"/>
      <c r="FW10" s="11"/>
      <c r="FX10" s="11"/>
      <c r="FY10" s="11"/>
      <c r="FZ10" s="11"/>
      <c r="GA10" s="11"/>
      <c r="GB10" s="11"/>
      <c r="GC10" s="11"/>
      <c r="GD10" s="11"/>
      <c r="GE10" s="11"/>
      <c r="GF10" s="11"/>
      <c r="GG10" s="11"/>
      <c r="GH10" s="11"/>
      <c r="GI10" s="11"/>
      <c r="GJ10" s="11"/>
      <c r="GK10" s="11"/>
      <c r="GL10" s="11"/>
      <c r="GM10" s="11"/>
      <c r="GN10" s="11"/>
      <c r="GO10" s="11"/>
      <c r="GP10" s="11"/>
      <c r="GQ10" s="11"/>
      <c r="GR10" s="11"/>
      <c r="GS10" s="11"/>
      <c r="GT10" s="11"/>
      <c r="GU10" s="11"/>
      <c r="GV10" s="11"/>
      <c r="GW10" s="11"/>
      <c r="GX10" s="11"/>
      <c r="GY10" s="11"/>
      <c r="GZ10" s="11"/>
      <c r="HA10" s="11"/>
      <c r="HB10" s="11"/>
      <c r="HC10" s="11"/>
      <c r="HD10" s="11"/>
      <c r="HE10" s="11"/>
      <c r="HF10" s="11"/>
      <c r="HG10" s="11"/>
      <c r="HH10" s="11"/>
      <c r="HI10" s="11"/>
      <c r="HJ10" s="11"/>
      <c r="HK10" s="11"/>
      <c r="HL10" s="11"/>
      <c r="HM10" s="11"/>
      <c r="HN10" s="11"/>
      <c r="HO10" s="11"/>
      <c r="HP10" s="11"/>
      <c r="HQ10" s="11"/>
      <c r="HR10" s="11"/>
      <c r="HS10" s="11"/>
      <c r="HT10" s="11"/>
      <c r="HU10" s="11"/>
      <c r="HV10" s="11"/>
      <c r="HW10" s="11"/>
      <c r="HX10" s="11"/>
      <c r="HY10" s="11"/>
      <c r="HZ10" s="11"/>
      <c r="IA10" s="11"/>
      <c r="IB10" s="11"/>
      <c r="IC10" s="11"/>
      <c r="ID10" s="11"/>
      <c r="IE10" s="11"/>
      <c r="IF10" s="11"/>
      <c r="IG10" s="11"/>
      <c r="IH10" s="11"/>
    </row>
    <row r="11" spans="2:242" ht="106.5" customHeight="1" thickBot="1">
      <c r="B11" s="515">
        <v>1</v>
      </c>
      <c r="C11" s="659" t="s">
        <v>643</v>
      </c>
      <c r="D11" s="660"/>
      <c r="E11" s="739" t="s">
        <v>13</v>
      </c>
      <c r="F11" s="740"/>
      <c r="G11" s="620" t="s">
        <v>101</v>
      </c>
      <c r="H11" s="620"/>
      <c r="I11" s="620"/>
      <c r="J11" s="525">
        <v>44197</v>
      </c>
      <c r="K11" s="525">
        <v>44227</v>
      </c>
      <c r="L11" s="526" t="s">
        <v>57</v>
      </c>
      <c r="M11" s="25" t="s">
        <v>55</v>
      </c>
      <c r="N11" s="478" t="s">
        <v>79</v>
      </c>
      <c r="O11" s="478" t="s">
        <v>56</v>
      </c>
      <c r="P11" s="27" t="s">
        <v>54</v>
      </c>
      <c r="R11" s="89" t="s">
        <v>349</v>
      </c>
      <c r="S11" s="90" t="s">
        <v>350</v>
      </c>
      <c r="T11" s="90" t="s">
        <v>351</v>
      </c>
      <c r="U11" s="91">
        <v>0.4</v>
      </c>
      <c r="V11" s="92">
        <v>0.4</v>
      </c>
      <c r="W11" s="608">
        <f>AVERAGE(U11:U16)</f>
        <v>0.9</v>
      </c>
      <c r="X11" s="93"/>
      <c r="Y11" s="164" t="s">
        <v>568</v>
      </c>
      <c r="Z11" s="91">
        <v>0.4</v>
      </c>
      <c r="AA11" s="92">
        <v>0.4</v>
      </c>
      <c r="AB11" s="608">
        <f>AVERAGE(Z11:Z16)</f>
        <v>0.9</v>
      </c>
      <c r="AD11" s="164" t="s">
        <v>352</v>
      </c>
      <c r="AE11" s="278">
        <v>0</v>
      </c>
      <c r="AF11" s="265" t="s">
        <v>544</v>
      </c>
      <c r="AG11" s="608">
        <f>+AVERAGE(AE11:AE16)</f>
        <v>0.36499999999999999</v>
      </c>
      <c r="AI11" s="89" t="s">
        <v>349</v>
      </c>
      <c r="AJ11" s="441" t="s">
        <v>687</v>
      </c>
      <c r="AK11" s="441" t="s">
        <v>351</v>
      </c>
      <c r="AL11" s="340">
        <v>0.4</v>
      </c>
      <c r="AM11" s="359">
        <v>0.4</v>
      </c>
      <c r="AN11" s="608">
        <f>AVERAGE(AL11:AL16)</f>
        <v>0.81666666666666676</v>
      </c>
      <c r="AO11" s="93"/>
      <c r="AQ11" s="340">
        <v>0</v>
      </c>
      <c r="AR11" s="359">
        <v>0</v>
      </c>
      <c r="AS11" s="608">
        <f>AVERAGE(AQ11:AQ16)</f>
        <v>0.66666666666666663</v>
      </c>
      <c r="AU11" s="542" t="s">
        <v>724</v>
      </c>
      <c r="AV11" s="340">
        <v>0.4</v>
      </c>
      <c r="AW11" s="542" t="s">
        <v>723</v>
      </c>
      <c r="AX11" s="611">
        <v>0.68120000000000003</v>
      </c>
      <c r="AY11" s="424">
        <v>40</v>
      </c>
      <c r="AZ11" s="424"/>
      <c r="BA11" s="424"/>
      <c r="BB11" s="424"/>
      <c r="BC11" s="424"/>
    </row>
    <row r="12" spans="2:242" ht="216" customHeight="1" thickBot="1">
      <c r="B12" s="516">
        <f>1+B11</f>
        <v>2</v>
      </c>
      <c r="C12" s="661"/>
      <c r="D12" s="662"/>
      <c r="E12" s="673" t="s">
        <v>14</v>
      </c>
      <c r="F12" s="674"/>
      <c r="G12" s="639" t="s">
        <v>100</v>
      </c>
      <c r="H12" s="640"/>
      <c r="I12" s="641"/>
      <c r="J12" s="527">
        <v>43862</v>
      </c>
      <c r="K12" s="527">
        <v>44561</v>
      </c>
      <c r="L12" s="528" t="s">
        <v>36</v>
      </c>
      <c r="M12" s="31" t="s">
        <v>61</v>
      </c>
      <c r="N12" s="477" t="s">
        <v>80</v>
      </c>
      <c r="O12" s="477" t="s">
        <v>62</v>
      </c>
      <c r="P12" s="481" t="s">
        <v>72</v>
      </c>
      <c r="R12" s="95" t="s">
        <v>349</v>
      </c>
      <c r="S12" s="96" t="s">
        <v>353</v>
      </c>
      <c r="T12" s="271" t="s">
        <v>354</v>
      </c>
      <c r="U12" s="98">
        <v>1</v>
      </c>
      <c r="V12" s="99">
        <f>+U12/3</f>
        <v>0.33333333333333331</v>
      </c>
      <c r="W12" s="609"/>
      <c r="X12" s="1"/>
      <c r="Y12" s="272" t="s">
        <v>569</v>
      </c>
      <c r="Z12" s="98">
        <v>1</v>
      </c>
      <c r="AA12" s="99">
        <f>+Z12/3</f>
        <v>0.33333333333333331</v>
      </c>
      <c r="AB12" s="609"/>
      <c r="AD12" s="164" t="s">
        <v>507</v>
      </c>
      <c r="AE12" s="278">
        <v>0.33</v>
      </c>
      <c r="AF12" s="265" t="s">
        <v>508</v>
      </c>
      <c r="AG12" s="609"/>
      <c r="AI12" s="95" t="s">
        <v>349</v>
      </c>
      <c r="AJ12" s="346" t="s">
        <v>683</v>
      </c>
      <c r="AK12" s="347" t="s">
        <v>671</v>
      </c>
      <c r="AL12" s="348">
        <v>1</v>
      </c>
      <c r="AM12" s="349">
        <v>0.66</v>
      </c>
      <c r="AN12" s="609"/>
      <c r="AO12" s="1"/>
      <c r="AP12" s="434" t="s">
        <v>682</v>
      </c>
      <c r="AQ12" s="348">
        <v>1</v>
      </c>
      <c r="AR12" s="349">
        <v>0.66</v>
      </c>
      <c r="AS12" s="609"/>
      <c r="AU12" s="339" t="s">
        <v>708</v>
      </c>
      <c r="AV12" s="340">
        <v>0.66</v>
      </c>
      <c r="AW12" s="543" t="s">
        <v>709</v>
      </c>
      <c r="AX12" s="612"/>
      <c r="AY12" s="424">
        <v>100</v>
      </c>
      <c r="AZ12" s="424"/>
      <c r="BA12" s="424"/>
      <c r="BB12" s="424"/>
      <c r="BC12" s="424"/>
    </row>
    <row r="13" spans="2:242" ht="83.25" customHeight="1" thickBot="1">
      <c r="B13" s="516">
        <f>1+B12</f>
        <v>3</v>
      </c>
      <c r="C13" s="661"/>
      <c r="D13" s="662"/>
      <c r="E13" s="665"/>
      <c r="F13" s="666"/>
      <c r="G13" s="639" t="s">
        <v>245</v>
      </c>
      <c r="H13" s="640"/>
      <c r="I13" s="641"/>
      <c r="J13" s="527">
        <v>43862</v>
      </c>
      <c r="K13" s="527">
        <v>44561</v>
      </c>
      <c r="L13" s="528" t="s">
        <v>34</v>
      </c>
      <c r="M13" s="34" t="s">
        <v>60</v>
      </c>
      <c r="N13" s="477" t="s">
        <v>251</v>
      </c>
      <c r="O13" s="477" t="s">
        <v>250</v>
      </c>
      <c r="P13" s="481" t="s">
        <v>252</v>
      </c>
      <c r="R13" s="95" t="s">
        <v>349</v>
      </c>
      <c r="S13" s="100" t="s">
        <v>355</v>
      </c>
      <c r="T13" s="101" t="s">
        <v>356</v>
      </c>
      <c r="U13" s="98">
        <v>1</v>
      </c>
      <c r="V13" s="99">
        <f>+U13/4</f>
        <v>0.25</v>
      </c>
      <c r="W13" s="609"/>
      <c r="X13" s="102"/>
      <c r="Y13" s="272" t="s">
        <v>357</v>
      </c>
      <c r="Z13" s="98">
        <v>1</v>
      </c>
      <c r="AA13" s="279">
        <f>+Z13/4</f>
        <v>0.25</v>
      </c>
      <c r="AB13" s="609"/>
      <c r="AD13" s="164" t="s">
        <v>511</v>
      </c>
      <c r="AE13" s="91">
        <v>1</v>
      </c>
      <c r="AF13" s="265" t="s">
        <v>509</v>
      </c>
      <c r="AG13" s="609"/>
      <c r="AI13" s="95" t="s">
        <v>349</v>
      </c>
      <c r="AJ13" s="431" t="s">
        <v>684</v>
      </c>
      <c r="AK13" s="347" t="s">
        <v>685</v>
      </c>
      <c r="AL13" s="348">
        <v>1</v>
      </c>
      <c r="AM13" s="349">
        <v>1</v>
      </c>
      <c r="AN13" s="609"/>
      <c r="AO13" s="102"/>
      <c r="AP13" s="434" t="s">
        <v>686</v>
      </c>
      <c r="AQ13" s="348">
        <v>1</v>
      </c>
      <c r="AR13" s="349">
        <v>1</v>
      </c>
      <c r="AS13" s="609"/>
      <c r="AU13" s="339" t="s">
        <v>725</v>
      </c>
      <c r="AV13" s="340"/>
      <c r="AW13" s="339" t="s">
        <v>725</v>
      </c>
      <c r="AX13" s="612"/>
      <c r="AY13" s="424"/>
      <c r="AZ13" s="424"/>
      <c r="BA13" s="424"/>
      <c r="BB13" s="424"/>
      <c r="BC13" s="424"/>
    </row>
    <row r="14" spans="2:242" ht="187.5" customHeight="1" thickBot="1">
      <c r="B14" s="516">
        <f>1+B13</f>
        <v>4</v>
      </c>
      <c r="C14" s="661"/>
      <c r="D14" s="662"/>
      <c r="E14" s="741" t="s">
        <v>15</v>
      </c>
      <c r="F14" s="742"/>
      <c r="G14" s="618" t="s">
        <v>78</v>
      </c>
      <c r="H14" s="618"/>
      <c r="I14" s="618"/>
      <c r="J14" s="527">
        <v>44197</v>
      </c>
      <c r="K14" s="527">
        <v>44561</v>
      </c>
      <c r="L14" s="529" t="s">
        <v>36</v>
      </c>
      <c r="M14" s="486" t="s">
        <v>59</v>
      </c>
      <c r="N14" s="477" t="s">
        <v>102</v>
      </c>
      <c r="O14" s="477" t="s">
        <v>63</v>
      </c>
      <c r="P14" s="481" t="s">
        <v>105</v>
      </c>
      <c r="R14" s="95" t="s">
        <v>349</v>
      </c>
      <c r="S14" s="96" t="s">
        <v>358</v>
      </c>
      <c r="T14" s="101" t="s">
        <v>359</v>
      </c>
      <c r="U14" s="98">
        <v>1</v>
      </c>
      <c r="V14" s="99">
        <f>+U14/4</f>
        <v>0.25</v>
      </c>
      <c r="W14" s="609"/>
      <c r="X14" s="1"/>
      <c r="Y14" s="272" t="s">
        <v>417</v>
      </c>
      <c r="Z14" s="98">
        <v>1</v>
      </c>
      <c r="AA14" s="99">
        <f>+Z14/4</f>
        <v>0.25</v>
      </c>
      <c r="AB14" s="609"/>
      <c r="AD14" s="164" t="s">
        <v>510</v>
      </c>
      <c r="AE14" s="91">
        <v>0.17</v>
      </c>
      <c r="AF14" s="265" t="s">
        <v>551</v>
      </c>
      <c r="AG14" s="609"/>
      <c r="AI14" s="95" t="s">
        <v>349</v>
      </c>
      <c r="AJ14" s="346" t="s">
        <v>688</v>
      </c>
      <c r="AK14" s="347" t="s">
        <v>672</v>
      </c>
      <c r="AL14" s="348">
        <v>1</v>
      </c>
      <c r="AM14" s="349">
        <v>0.66</v>
      </c>
      <c r="AN14" s="609"/>
      <c r="AO14" s="1"/>
      <c r="AP14" s="350" t="s">
        <v>640</v>
      </c>
      <c r="AQ14" s="348">
        <v>1</v>
      </c>
      <c r="AR14" s="349">
        <v>0.66</v>
      </c>
      <c r="AS14" s="609"/>
      <c r="AU14" s="339" t="s">
        <v>708</v>
      </c>
      <c r="AV14" s="340">
        <v>0.5</v>
      </c>
      <c r="AW14" s="543" t="s">
        <v>710</v>
      </c>
      <c r="AX14" s="612"/>
      <c r="AY14" s="424">
        <v>100</v>
      </c>
      <c r="AZ14" s="424"/>
      <c r="BA14" s="424"/>
      <c r="BB14" s="424"/>
      <c r="BC14" s="424"/>
    </row>
    <row r="15" spans="2:242" ht="119.25" customHeight="1" thickBot="1">
      <c r="B15" s="516">
        <f>1+B14</f>
        <v>5</v>
      </c>
      <c r="C15" s="661"/>
      <c r="D15" s="662"/>
      <c r="E15" s="743"/>
      <c r="F15" s="686"/>
      <c r="G15" s="618" t="s">
        <v>116</v>
      </c>
      <c r="H15" s="618"/>
      <c r="I15" s="618"/>
      <c r="J15" s="527">
        <v>44197</v>
      </c>
      <c r="K15" s="527">
        <v>44561</v>
      </c>
      <c r="L15" s="529" t="s">
        <v>36</v>
      </c>
      <c r="M15" s="486" t="s">
        <v>59</v>
      </c>
      <c r="N15" s="477" t="s">
        <v>103</v>
      </c>
      <c r="O15" s="477" t="s">
        <v>248</v>
      </c>
      <c r="P15" s="481" t="s">
        <v>106</v>
      </c>
      <c r="R15" s="95" t="s">
        <v>349</v>
      </c>
      <c r="S15" s="96" t="s">
        <v>476</v>
      </c>
      <c r="T15" s="101" t="s">
        <v>475</v>
      </c>
      <c r="U15" s="98">
        <v>1</v>
      </c>
      <c r="V15" s="99">
        <f>+U15/3</f>
        <v>0.33333333333333331</v>
      </c>
      <c r="W15" s="609"/>
      <c r="X15" s="1"/>
      <c r="Y15" s="103" t="s">
        <v>477</v>
      </c>
      <c r="Z15" s="98">
        <v>1</v>
      </c>
      <c r="AA15" s="99">
        <f>+Z15/3</f>
        <v>0.33333333333333331</v>
      </c>
      <c r="AB15" s="609"/>
      <c r="AD15" s="164" t="s">
        <v>512</v>
      </c>
      <c r="AE15" s="91">
        <v>0.52</v>
      </c>
      <c r="AF15" s="265" t="s">
        <v>546</v>
      </c>
      <c r="AG15" s="609"/>
      <c r="AI15" s="95" t="s">
        <v>349</v>
      </c>
      <c r="AJ15" s="346" t="s">
        <v>641</v>
      </c>
      <c r="AK15" s="347" t="s">
        <v>689</v>
      </c>
      <c r="AL15" s="348">
        <v>0.5</v>
      </c>
      <c r="AM15" s="349">
        <v>0.51</v>
      </c>
      <c r="AN15" s="609"/>
      <c r="AO15" s="1"/>
      <c r="AP15" s="351" t="s">
        <v>642</v>
      </c>
      <c r="AQ15" s="348">
        <v>0.5</v>
      </c>
      <c r="AR15" s="349">
        <v>0.51</v>
      </c>
      <c r="AS15" s="609"/>
      <c r="AU15" s="339" t="s">
        <v>751</v>
      </c>
      <c r="AV15" s="558">
        <v>0.41</v>
      </c>
      <c r="AW15" s="544" t="s">
        <v>752</v>
      </c>
      <c r="AX15" s="612"/>
      <c r="AY15" s="552">
        <f>+AV15</f>
        <v>0.41</v>
      </c>
      <c r="AZ15" s="424"/>
      <c r="BA15" s="424"/>
      <c r="BB15" s="424"/>
      <c r="BC15" s="424"/>
    </row>
    <row r="16" spans="2:242" ht="105.75" customHeight="1" thickBot="1">
      <c r="B16" s="517">
        <v>6</v>
      </c>
      <c r="C16" s="661"/>
      <c r="D16" s="662"/>
      <c r="E16" s="743"/>
      <c r="F16" s="686"/>
      <c r="G16" s="744" t="s">
        <v>246</v>
      </c>
      <c r="H16" s="745"/>
      <c r="I16" s="698"/>
      <c r="J16" s="530">
        <v>44197</v>
      </c>
      <c r="K16" s="530">
        <v>44561</v>
      </c>
      <c r="L16" s="531" t="s">
        <v>36</v>
      </c>
      <c r="M16" s="475" t="s">
        <v>59</v>
      </c>
      <c r="N16" s="46" t="s">
        <v>247</v>
      </c>
      <c r="O16" s="488" t="s">
        <v>104</v>
      </c>
      <c r="P16" s="490" t="s">
        <v>249</v>
      </c>
      <c r="R16" s="104" t="s">
        <v>349</v>
      </c>
      <c r="S16" s="194" t="s">
        <v>416</v>
      </c>
      <c r="T16" s="101" t="s">
        <v>360</v>
      </c>
      <c r="U16" s="126">
        <v>1</v>
      </c>
      <c r="V16" s="127">
        <f>+U16/3</f>
        <v>0.33333333333333331</v>
      </c>
      <c r="W16" s="610"/>
      <c r="X16" s="1"/>
      <c r="Y16" s="195" t="s">
        <v>478</v>
      </c>
      <c r="Z16" s="170">
        <v>1</v>
      </c>
      <c r="AA16" s="171">
        <f>+Z16/3</f>
        <v>0.33333333333333331</v>
      </c>
      <c r="AB16" s="610"/>
      <c r="AD16" s="164" t="s">
        <v>514</v>
      </c>
      <c r="AE16" s="91">
        <v>0.17</v>
      </c>
      <c r="AF16" s="265" t="s">
        <v>513</v>
      </c>
      <c r="AG16" s="610"/>
      <c r="AI16" s="104" t="s">
        <v>349</v>
      </c>
      <c r="AJ16" s="355" t="s">
        <v>673</v>
      </c>
      <c r="AK16" s="421" t="s">
        <v>360</v>
      </c>
      <c r="AL16" s="356">
        <v>1</v>
      </c>
      <c r="AM16" s="357">
        <v>0.5</v>
      </c>
      <c r="AN16" s="610"/>
      <c r="AO16" s="1"/>
      <c r="AP16" s="352" t="s">
        <v>674</v>
      </c>
      <c r="AQ16" s="353">
        <v>0.5</v>
      </c>
      <c r="AR16" s="354">
        <v>0.51</v>
      </c>
      <c r="AS16" s="610"/>
      <c r="AU16" s="339" t="s">
        <v>745</v>
      </c>
      <c r="AV16" s="340">
        <v>0.66</v>
      </c>
      <c r="AW16" s="341" t="s">
        <v>748</v>
      </c>
      <c r="AX16" s="613"/>
      <c r="AY16" s="424">
        <v>100</v>
      </c>
      <c r="AZ16" s="424"/>
      <c r="BA16" s="424"/>
      <c r="BB16" s="424">
        <f>SUM(AY11:AY16)</f>
        <v>340.40999999999997</v>
      </c>
      <c r="BC16" s="424"/>
    </row>
    <row r="17" spans="1:242" s="49" customFormat="1" ht="190.5" customHeight="1" thickBot="1">
      <c r="B17" s="515">
        <v>7</v>
      </c>
      <c r="C17" s="659" t="s">
        <v>255</v>
      </c>
      <c r="D17" s="660"/>
      <c r="E17" s="672" t="s">
        <v>256</v>
      </c>
      <c r="F17" s="672"/>
      <c r="G17" s="730" t="s">
        <v>690</v>
      </c>
      <c r="H17" s="730"/>
      <c r="I17" s="730"/>
      <c r="J17" s="532">
        <v>44197</v>
      </c>
      <c r="K17" s="532">
        <v>44561</v>
      </c>
      <c r="L17" s="533" t="s">
        <v>269</v>
      </c>
      <c r="M17" s="22" t="s">
        <v>259</v>
      </c>
      <c r="N17" s="478" t="s">
        <v>644</v>
      </c>
      <c r="O17" s="478" t="s">
        <v>582</v>
      </c>
      <c r="P17" s="27" t="s">
        <v>583</v>
      </c>
      <c r="Q17" s="52"/>
      <c r="R17" s="89" t="s">
        <v>361</v>
      </c>
      <c r="S17" s="280" t="s">
        <v>562</v>
      </c>
      <c r="T17" s="280" t="s">
        <v>552</v>
      </c>
      <c r="U17" s="91">
        <v>1</v>
      </c>
      <c r="V17" s="92">
        <v>0.5</v>
      </c>
      <c r="W17" s="573">
        <f>AVERAGE(U17:U22)</f>
        <v>0.83333333333333337</v>
      </c>
      <c r="X17" s="93"/>
      <c r="Y17" s="106" t="s">
        <v>566</v>
      </c>
      <c r="Z17" s="91">
        <v>1</v>
      </c>
      <c r="AA17" s="92">
        <v>0.5</v>
      </c>
      <c r="AB17" s="573">
        <f>AVERAGE(Z17:Z22)</f>
        <v>0.8</v>
      </c>
      <c r="AC17" s="52"/>
      <c r="AD17" s="164" t="s">
        <v>541</v>
      </c>
      <c r="AE17" s="91"/>
      <c r="AF17" s="276" t="s">
        <v>543</v>
      </c>
      <c r="AG17" s="270"/>
      <c r="AH17" s="52"/>
      <c r="AI17" s="89" t="s">
        <v>361</v>
      </c>
      <c r="AJ17" s="358" t="s">
        <v>691</v>
      </c>
      <c r="AK17" s="507" t="s">
        <v>675</v>
      </c>
      <c r="AL17" s="340">
        <v>1</v>
      </c>
      <c r="AM17" s="359">
        <v>0.5</v>
      </c>
      <c r="AN17" s="608">
        <f>AVERAGE(AL17:AL22)</f>
        <v>1</v>
      </c>
      <c r="AO17" s="365"/>
      <c r="AP17" s="360" t="s">
        <v>676</v>
      </c>
      <c r="AQ17" s="340">
        <v>1</v>
      </c>
      <c r="AR17" s="340">
        <v>0.5</v>
      </c>
      <c r="AS17" s="573">
        <f>AVERAGE(AQ17:AQ22)</f>
        <v>1</v>
      </c>
      <c r="AT17" s="52"/>
      <c r="AU17" s="339" t="s">
        <v>726</v>
      </c>
      <c r="AV17" s="340">
        <v>0.5</v>
      </c>
      <c r="AW17" s="341" t="s">
        <v>711</v>
      </c>
      <c r="AX17" s="781">
        <v>1</v>
      </c>
      <c r="AY17" s="553"/>
      <c r="AZ17" s="553"/>
      <c r="BA17" s="553"/>
      <c r="BB17" s="553">
        <f>+BB16/5</f>
        <v>68.081999999999994</v>
      </c>
      <c r="BC17" s="553"/>
      <c r="BD17" s="52"/>
      <c r="BE17" s="52"/>
      <c r="BF17" s="52"/>
      <c r="BG17" s="52"/>
      <c r="BH17" s="52"/>
      <c r="BI17" s="52"/>
      <c r="BJ17" s="52"/>
      <c r="BK17" s="52"/>
      <c r="BL17" s="52"/>
      <c r="BM17" s="52"/>
      <c r="BN17" s="52"/>
      <c r="BO17" s="52"/>
      <c r="BP17" s="52"/>
      <c r="BQ17" s="52"/>
      <c r="BR17" s="52"/>
      <c r="BS17" s="52"/>
      <c r="BT17" s="52"/>
      <c r="BU17" s="52"/>
      <c r="BV17" s="52"/>
      <c r="BW17" s="52"/>
      <c r="BX17" s="52"/>
      <c r="BY17" s="52"/>
      <c r="BZ17" s="52"/>
      <c r="CA17" s="52"/>
      <c r="CB17" s="52"/>
      <c r="CC17" s="52"/>
      <c r="CD17" s="52"/>
      <c r="CE17" s="52"/>
      <c r="CF17" s="52"/>
      <c r="CG17" s="52"/>
      <c r="CH17" s="52"/>
      <c r="CI17" s="52"/>
      <c r="CJ17" s="52"/>
      <c r="CK17" s="52"/>
      <c r="CL17" s="52"/>
      <c r="CM17" s="52"/>
      <c r="CN17" s="52"/>
      <c r="CO17" s="52"/>
      <c r="CP17" s="52"/>
      <c r="CQ17" s="52"/>
      <c r="CR17" s="52"/>
      <c r="CS17" s="52"/>
      <c r="CT17" s="52"/>
      <c r="CU17" s="52"/>
      <c r="CV17" s="52"/>
      <c r="CW17" s="52"/>
      <c r="CX17" s="52"/>
      <c r="CY17" s="52"/>
      <c r="CZ17" s="52"/>
      <c r="DA17" s="52"/>
      <c r="DB17" s="52"/>
      <c r="DC17" s="52"/>
      <c r="DD17" s="52"/>
      <c r="DE17" s="52"/>
      <c r="DF17" s="52"/>
      <c r="DG17" s="52"/>
      <c r="DH17" s="52"/>
      <c r="DI17" s="52"/>
      <c r="DJ17" s="52"/>
      <c r="DK17" s="52"/>
      <c r="DL17" s="52"/>
      <c r="DM17" s="52"/>
      <c r="DN17" s="52"/>
      <c r="DO17" s="52"/>
      <c r="DP17" s="52"/>
      <c r="DQ17" s="52"/>
      <c r="DR17" s="52"/>
      <c r="DS17" s="52"/>
      <c r="DT17" s="52"/>
      <c r="DU17" s="52"/>
      <c r="DV17" s="52"/>
      <c r="DW17" s="52"/>
      <c r="DX17" s="52"/>
      <c r="DY17" s="52"/>
      <c r="DZ17" s="52"/>
      <c r="EA17" s="52"/>
      <c r="EB17" s="52"/>
      <c r="EC17" s="52"/>
      <c r="ED17" s="52"/>
      <c r="EE17" s="52"/>
      <c r="EF17" s="52"/>
      <c r="EG17" s="52"/>
      <c r="EH17" s="52"/>
      <c r="EI17" s="52"/>
      <c r="EJ17" s="52"/>
      <c r="EK17" s="52"/>
      <c r="EL17" s="52"/>
      <c r="EM17" s="52"/>
      <c r="EN17" s="52"/>
      <c r="EO17" s="52"/>
      <c r="EP17" s="52"/>
      <c r="EQ17" s="52"/>
      <c r="ER17" s="52"/>
      <c r="ES17" s="52"/>
      <c r="ET17" s="52"/>
      <c r="EU17" s="52"/>
      <c r="EV17" s="52"/>
      <c r="EW17" s="52"/>
      <c r="EX17" s="52"/>
      <c r="EY17" s="52"/>
      <c r="EZ17" s="52"/>
      <c r="FA17" s="52"/>
      <c r="FB17" s="52"/>
      <c r="FC17" s="52"/>
      <c r="FD17" s="52"/>
      <c r="FE17" s="52"/>
      <c r="FF17" s="52"/>
      <c r="FG17" s="52"/>
      <c r="FH17" s="52"/>
      <c r="FI17" s="52"/>
      <c r="FJ17" s="52"/>
      <c r="FK17" s="52"/>
      <c r="FL17" s="52"/>
      <c r="FM17" s="52"/>
      <c r="FN17" s="52"/>
      <c r="FO17" s="52"/>
      <c r="FP17" s="52"/>
      <c r="FQ17" s="52"/>
      <c r="FR17" s="52"/>
      <c r="FS17" s="52"/>
      <c r="FT17" s="52"/>
      <c r="FU17" s="52"/>
      <c r="FV17" s="52"/>
      <c r="FW17" s="52"/>
      <c r="FX17" s="52"/>
      <c r="FY17" s="52"/>
      <c r="FZ17" s="52"/>
      <c r="GA17" s="52"/>
      <c r="GB17" s="52"/>
      <c r="GC17" s="52"/>
      <c r="GD17" s="52"/>
      <c r="GE17" s="52"/>
      <c r="GF17" s="52"/>
      <c r="GG17" s="52"/>
      <c r="GH17" s="52"/>
      <c r="GI17" s="52"/>
      <c r="GJ17" s="52"/>
      <c r="GK17" s="52"/>
      <c r="GL17" s="52"/>
      <c r="GM17" s="52"/>
      <c r="GN17" s="52"/>
      <c r="GO17" s="52"/>
      <c r="GP17" s="52"/>
      <c r="GQ17" s="52"/>
      <c r="GR17" s="52"/>
      <c r="GS17" s="52"/>
      <c r="GT17" s="52"/>
      <c r="GU17" s="52"/>
      <c r="GV17" s="52"/>
      <c r="GW17" s="52"/>
      <c r="GX17" s="52"/>
      <c r="GY17" s="52"/>
      <c r="GZ17" s="52"/>
      <c r="HA17" s="52"/>
      <c r="HB17" s="52"/>
      <c r="HC17" s="52"/>
      <c r="HD17" s="52"/>
      <c r="HE17" s="52"/>
      <c r="HF17" s="52"/>
      <c r="HG17" s="52"/>
      <c r="HH17" s="52"/>
      <c r="HI17" s="52"/>
      <c r="HJ17" s="52"/>
      <c r="HK17" s="52"/>
      <c r="HL17" s="52"/>
      <c r="HM17" s="52"/>
      <c r="HN17" s="52"/>
      <c r="HO17" s="52"/>
      <c r="HP17" s="52"/>
      <c r="HQ17" s="52"/>
      <c r="HR17" s="52"/>
      <c r="HS17" s="52"/>
      <c r="HT17" s="52"/>
      <c r="HU17" s="52"/>
      <c r="HV17" s="52"/>
      <c r="HW17" s="52"/>
      <c r="HX17" s="52"/>
      <c r="HY17" s="52"/>
      <c r="HZ17" s="52"/>
      <c r="IA17" s="52"/>
      <c r="IB17" s="52"/>
      <c r="IC17" s="52"/>
      <c r="ID17" s="52"/>
      <c r="IE17" s="52"/>
      <c r="IF17" s="52"/>
      <c r="IG17" s="52"/>
      <c r="IH17" s="52"/>
    </row>
    <row r="18" spans="1:242" s="49" customFormat="1" ht="151.5" customHeight="1" thickBot="1">
      <c r="B18" s="516">
        <v>8</v>
      </c>
      <c r="C18" s="661"/>
      <c r="D18" s="662"/>
      <c r="E18" s="652"/>
      <c r="F18" s="652"/>
      <c r="G18" s="724" t="s">
        <v>257</v>
      </c>
      <c r="H18" s="724"/>
      <c r="I18" s="724"/>
      <c r="J18" s="527">
        <v>44197</v>
      </c>
      <c r="K18" s="527">
        <v>44561</v>
      </c>
      <c r="L18" s="529" t="s">
        <v>35</v>
      </c>
      <c r="M18" s="486" t="s">
        <v>261</v>
      </c>
      <c r="N18" s="53" t="s">
        <v>264</v>
      </c>
      <c r="O18" s="53" t="s">
        <v>267</v>
      </c>
      <c r="P18" s="442" t="s">
        <v>263</v>
      </c>
      <c r="Q18" s="52"/>
      <c r="R18" s="95" t="s">
        <v>361</v>
      </c>
      <c r="S18" s="280" t="s">
        <v>563</v>
      </c>
      <c r="T18" s="280" t="s">
        <v>560</v>
      </c>
      <c r="U18" s="91">
        <v>1</v>
      </c>
      <c r="V18" s="92">
        <v>0.5</v>
      </c>
      <c r="W18" s="567"/>
      <c r="X18" s="113"/>
      <c r="Y18" s="176"/>
      <c r="Z18" s="91"/>
      <c r="AA18" s="92"/>
      <c r="AB18" s="567"/>
      <c r="AC18" s="52"/>
      <c r="AD18" s="164" t="s">
        <v>541</v>
      </c>
      <c r="AE18" s="91"/>
      <c r="AF18" s="276" t="s">
        <v>543</v>
      </c>
      <c r="AG18" s="270"/>
      <c r="AH18" s="52"/>
      <c r="AI18" s="95" t="s">
        <v>361</v>
      </c>
      <c r="AJ18" s="358" t="s">
        <v>692</v>
      </c>
      <c r="AK18" s="361" t="s">
        <v>576</v>
      </c>
      <c r="AL18" s="340">
        <v>1</v>
      </c>
      <c r="AM18" s="359">
        <v>0.5</v>
      </c>
      <c r="AN18" s="609"/>
      <c r="AO18" s="366"/>
      <c r="AP18" s="367" t="s">
        <v>680</v>
      </c>
      <c r="AQ18" s="340">
        <v>1</v>
      </c>
      <c r="AR18" s="359">
        <v>0.5</v>
      </c>
      <c r="AS18" s="567"/>
      <c r="AT18" s="52"/>
      <c r="AU18" s="339" t="s">
        <v>726</v>
      </c>
      <c r="AV18" s="340">
        <v>0.5</v>
      </c>
      <c r="AW18" s="341" t="s">
        <v>711</v>
      </c>
      <c r="AX18" s="782"/>
      <c r="AY18" s="553"/>
      <c r="AZ18" s="553"/>
      <c r="BA18" s="553"/>
      <c r="BB18" s="553"/>
      <c r="BC18" s="553"/>
      <c r="BD18" s="52"/>
      <c r="BE18" s="52"/>
      <c r="BF18" s="52"/>
      <c r="BG18" s="52"/>
      <c r="BH18" s="52"/>
      <c r="BI18" s="52"/>
      <c r="BJ18" s="52"/>
      <c r="BK18" s="52"/>
      <c r="BL18" s="52"/>
      <c r="BM18" s="52"/>
      <c r="BN18" s="52"/>
      <c r="BO18" s="52"/>
      <c r="BP18" s="52"/>
      <c r="BQ18" s="52"/>
      <c r="BR18" s="52"/>
      <c r="BS18" s="52"/>
      <c r="BT18" s="52"/>
      <c r="BU18" s="52"/>
      <c r="BV18" s="52"/>
      <c r="BW18" s="52"/>
      <c r="BX18" s="52"/>
      <c r="BY18" s="52"/>
      <c r="BZ18" s="52"/>
      <c r="CA18" s="52"/>
      <c r="CB18" s="52"/>
      <c r="CC18" s="52"/>
      <c r="CD18" s="52"/>
      <c r="CE18" s="52"/>
      <c r="CF18" s="52"/>
      <c r="CG18" s="52"/>
      <c r="CH18" s="52"/>
      <c r="CI18" s="52"/>
      <c r="CJ18" s="52"/>
      <c r="CK18" s="52"/>
      <c r="CL18" s="52"/>
      <c r="CM18" s="52"/>
      <c r="CN18" s="52"/>
      <c r="CO18" s="52"/>
      <c r="CP18" s="52"/>
      <c r="CQ18" s="52"/>
      <c r="CR18" s="52"/>
      <c r="CS18" s="52"/>
      <c r="CT18" s="52"/>
      <c r="CU18" s="52"/>
      <c r="CV18" s="52"/>
      <c r="CW18" s="52"/>
      <c r="CX18" s="52"/>
      <c r="CY18" s="52"/>
      <c r="CZ18" s="52"/>
      <c r="DA18" s="52"/>
      <c r="DB18" s="52"/>
      <c r="DC18" s="52"/>
      <c r="DD18" s="52"/>
      <c r="DE18" s="52"/>
      <c r="DF18" s="52"/>
      <c r="DG18" s="52"/>
      <c r="DH18" s="52"/>
      <c r="DI18" s="52"/>
      <c r="DJ18" s="52"/>
      <c r="DK18" s="52"/>
      <c r="DL18" s="52"/>
      <c r="DM18" s="52"/>
      <c r="DN18" s="52"/>
      <c r="DO18" s="52"/>
      <c r="DP18" s="52"/>
      <c r="DQ18" s="52"/>
      <c r="DR18" s="52"/>
      <c r="DS18" s="52"/>
      <c r="DT18" s="52"/>
      <c r="DU18" s="52"/>
      <c r="DV18" s="52"/>
      <c r="DW18" s="52"/>
      <c r="DX18" s="52"/>
      <c r="DY18" s="52"/>
      <c r="DZ18" s="52"/>
      <c r="EA18" s="52"/>
      <c r="EB18" s="52"/>
      <c r="EC18" s="52"/>
      <c r="ED18" s="52"/>
      <c r="EE18" s="52"/>
      <c r="EF18" s="52"/>
      <c r="EG18" s="52"/>
      <c r="EH18" s="52"/>
      <c r="EI18" s="52"/>
      <c r="EJ18" s="52"/>
      <c r="EK18" s="52"/>
      <c r="EL18" s="52"/>
      <c r="EM18" s="52"/>
      <c r="EN18" s="52"/>
      <c r="EO18" s="52"/>
      <c r="EP18" s="52"/>
      <c r="EQ18" s="52"/>
      <c r="ER18" s="52"/>
      <c r="ES18" s="52"/>
      <c r="ET18" s="52"/>
      <c r="EU18" s="52"/>
      <c r="EV18" s="52"/>
      <c r="EW18" s="52"/>
      <c r="EX18" s="52"/>
      <c r="EY18" s="52"/>
      <c r="EZ18" s="52"/>
      <c r="FA18" s="52"/>
      <c r="FB18" s="52"/>
      <c r="FC18" s="52"/>
      <c r="FD18" s="52"/>
      <c r="FE18" s="52"/>
      <c r="FF18" s="52"/>
      <c r="FG18" s="52"/>
      <c r="FH18" s="52"/>
      <c r="FI18" s="52"/>
      <c r="FJ18" s="52"/>
      <c r="FK18" s="52"/>
      <c r="FL18" s="52"/>
      <c r="FM18" s="52"/>
      <c r="FN18" s="52"/>
      <c r="FO18" s="52"/>
      <c r="FP18" s="52"/>
      <c r="FQ18" s="52"/>
      <c r="FR18" s="52"/>
      <c r="FS18" s="52"/>
      <c r="FT18" s="52"/>
      <c r="FU18" s="52"/>
      <c r="FV18" s="52"/>
      <c r="FW18" s="52"/>
      <c r="FX18" s="52"/>
      <c r="FY18" s="52"/>
      <c r="FZ18" s="52"/>
      <c r="GA18" s="52"/>
      <c r="GB18" s="52"/>
      <c r="GC18" s="52"/>
      <c r="GD18" s="52"/>
      <c r="GE18" s="52"/>
      <c r="GF18" s="52"/>
      <c r="GG18" s="52"/>
      <c r="GH18" s="52"/>
      <c r="GI18" s="52"/>
      <c r="GJ18" s="52"/>
      <c r="GK18" s="52"/>
      <c r="GL18" s="52"/>
      <c r="GM18" s="52"/>
      <c r="GN18" s="52"/>
      <c r="GO18" s="52"/>
      <c r="GP18" s="52"/>
      <c r="GQ18" s="52"/>
      <c r="GR18" s="52"/>
      <c r="GS18" s="52"/>
      <c r="GT18" s="52"/>
      <c r="GU18" s="52"/>
      <c r="GV18" s="52"/>
      <c r="GW18" s="52"/>
      <c r="GX18" s="52"/>
      <c r="GY18" s="52"/>
      <c r="GZ18" s="52"/>
      <c r="HA18" s="52"/>
      <c r="HB18" s="52"/>
      <c r="HC18" s="52"/>
      <c r="HD18" s="52"/>
      <c r="HE18" s="52"/>
      <c r="HF18" s="52"/>
      <c r="HG18" s="52"/>
      <c r="HH18" s="52"/>
      <c r="HI18" s="52"/>
      <c r="HJ18" s="52"/>
      <c r="HK18" s="52"/>
      <c r="HL18" s="52"/>
      <c r="HM18" s="52"/>
      <c r="HN18" s="52"/>
      <c r="HO18" s="52"/>
      <c r="HP18" s="52"/>
      <c r="HQ18" s="52"/>
      <c r="HR18" s="52"/>
      <c r="HS18" s="52"/>
      <c r="HT18" s="52"/>
      <c r="HU18" s="52"/>
      <c r="HV18" s="52"/>
      <c r="HW18" s="52"/>
      <c r="HX18" s="52"/>
      <c r="HY18" s="52"/>
      <c r="HZ18" s="52"/>
      <c r="IA18" s="52"/>
      <c r="IB18" s="52"/>
      <c r="IC18" s="52"/>
      <c r="ID18" s="52"/>
      <c r="IE18" s="52"/>
      <c r="IF18" s="52"/>
      <c r="IG18" s="52"/>
      <c r="IH18" s="52"/>
    </row>
    <row r="19" spans="1:242" s="49" customFormat="1" ht="154.5" customHeight="1" thickBot="1">
      <c r="B19" s="517">
        <v>9</v>
      </c>
      <c r="C19" s="661"/>
      <c r="D19" s="662"/>
      <c r="E19" s="729"/>
      <c r="F19" s="729"/>
      <c r="G19" s="731" t="s">
        <v>265</v>
      </c>
      <c r="H19" s="731"/>
      <c r="I19" s="731"/>
      <c r="J19" s="530">
        <v>44197</v>
      </c>
      <c r="K19" s="530">
        <v>44561</v>
      </c>
      <c r="L19" s="531" t="s">
        <v>269</v>
      </c>
      <c r="M19" s="475" t="s">
        <v>261</v>
      </c>
      <c r="N19" s="488" t="s">
        <v>266</v>
      </c>
      <c r="O19" s="488" t="s">
        <v>270</v>
      </c>
      <c r="P19" s="490" t="s">
        <v>268</v>
      </c>
      <c r="Q19" s="52"/>
      <c r="R19" s="95" t="s">
        <v>361</v>
      </c>
      <c r="S19" s="280" t="s">
        <v>564</v>
      </c>
      <c r="T19" s="280" t="s">
        <v>565</v>
      </c>
      <c r="U19" s="98">
        <v>0</v>
      </c>
      <c r="V19" s="116">
        <v>0</v>
      </c>
      <c r="W19" s="567"/>
      <c r="X19" s="93"/>
      <c r="Y19" s="280" t="s">
        <v>567</v>
      </c>
      <c r="Z19" s="98">
        <v>0</v>
      </c>
      <c r="AA19" s="116">
        <v>0</v>
      </c>
      <c r="AB19" s="567"/>
      <c r="AC19" s="52"/>
      <c r="AD19" s="164" t="s">
        <v>541</v>
      </c>
      <c r="AE19" s="91"/>
      <c r="AF19" s="276" t="s">
        <v>543</v>
      </c>
      <c r="AG19" s="270"/>
      <c r="AH19" s="52"/>
      <c r="AI19" s="95" t="s">
        <v>361</v>
      </c>
      <c r="AJ19" s="358" t="s">
        <v>627</v>
      </c>
      <c r="AK19" s="358" t="s">
        <v>625</v>
      </c>
      <c r="AL19" s="348">
        <v>1</v>
      </c>
      <c r="AM19" s="362">
        <v>0.5</v>
      </c>
      <c r="AN19" s="609"/>
      <c r="AO19" s="365"/>
      <c r="AP19" s="358" t="s">
        <v>677</v>
      </c>
      <c r="AQ19" s="348">
        <v>1</v>
      </c>
      <c r="AR19" s="362">
        <v>0.5</v>
      </c>
      <c r="AS19" s="567"/>
      <c r="AT19" s="52"/>
      <c r="AU19" s="339" t="s">
        <v>726</v>
      </c>
      <c r="AV19" s="340">
        <v>0.5</v>
      </c>
      <c r="AW19" s="341" t="s">
        <v>711</v>
      </c>
      <c r="AX19" s="782"/>
      <c r="AY19" s="562"/>
      <c r="AZ19" s="562"/>
      <c r="BA19" s="562"/>
      <c r="BB19" s="562"/>
      <c r="BC19" s="562"/>
      <c r="BD19" s="52"/>
      <c r="BE19" s="52"/>
      <c r="BF19" s="52"/>
      <c r="BG19" s="52"/>
      <c r="BH19" s="52"/>
      <c r="BI19" s="52"/>
      <c r="BJ19" s="52"/>
      <c r="BK19" s="52"/>
      <c r="BL19" s="52"/>
      <c r="BM19" s="52"/>
      <c r="BN19" s="52"/>
      <c r="BO19" s="52"/>
      <c r="BP19" s="52"/>
      <c r="BQ19" s="52"/>
      <c r="BR19" s="52"/>
      <c r="BS19" s="52"/>
      <c r="BT19" s="52"/>
      <c r="BU19" s="52"/>
      <c r="BV19" s="52"/>
      <c r="BW19" s="52"/>
      <c r="BX19" s="52"/>
      <c r="BY19" s="52"/>
      <c r="BZ19" s="52"/>
      <c r="CA19" s="52"/>
      <c r="CB19" s="52"/>
      <c r="CC19" s="52"/>
      <c r="CD19" s="52"/>
      <c r="CE19" s="52"/>
      <c r="CF19" s="52"/>
      <c r="CG19" s="52"/>
      <c r="CH19" s="52"/>
      <c r="CI19" s="52"/>
      <c r="CJ19" s="52"/>
      <c r="CK19" s="52"/>
      <c r="CL19" s="52"/>
      <c r="CM19" s="52"/>
      <c r="CN19" s="52"/>
      <c r="CO19" s="52"/>
      <c r="CP19" s="52"/>
      <c r="CQ19" s="52"/>
      <c r="CR19" s="52"/>
      <c r="CS19" s="52"/>
      <c r="CT19" s="52"/>
      <c r="CU19" s="52"/>
      <c r="CV19" s="52"/>
      <c r="CW19" s="52"/>
      <c r="CX19" s="52"/>
      <c r="CY19" s="52"/>
      <c r="CZ19" s="52"/>
      <c r="DA19" s="52"/>
      <c r="DB19" s="52"/>
      <c r="DC19" s="52"/>
      <c r="DD19" s="52"/>
      <c r="DE19" s="52"/>
      <c r="DF19" s="52"/>
      <c r="DG19" s="52"/>
      <c r="DH19" s="52"/>
      <c r="DI19" s="52"/>
      <c r="DJ19" s="52"/>
      <c r="DK19" s="52"/>
      <c r="DL19" s="52"/>
      <c r="DM19" s="52"/>
      <c r="DN19" s="52"/>
      <c r="DO19" s="52"/>
      <c r="DP19" s="52"/>
      <c r="DQ19" s="52"/>
      <c r="DR19" s="52"/>
      <c r="DS19" s="52"/>
      <c r="DT19" s="52"/>
      <c r="DU19" s="52"/>
      <c r="DV19" s="52"/>
      <c r="DW19" s="52"/>
      <c r="DX19" s="52"/>
      <c r="DY19" s="52"/>
      <c r="DZ19" s="52"/>
      <c r="EA19" s="52"/>
      <c r="EB19" s="52"/>
      <c r="EC19" s="52"/>
      <c r="ED19" s="52"/>
      <c r="EE19" s="52"/>
      <c r="EF19" s="52"/>
      <c r="EG19" s="52"/>
      <c r="EH19" s="52"/>
      <c r="EI19" s="52"/>
      <c r="EJ19" s="52"/>
      <c r="EK19" s="52"/>
      <c r="EL19" s="52"/>
      <c r="EM19" s="52"/>
      <c r="EN19" s="52"/>
      <c r="EO19" s="52"/>
      <c r="EP19" s="52"/>
      <c r="EQ19" s="52"/>
      <c r="ER19" s="52"/>
      <c r="ES19" s="52"/>
      <c r="ET19" s="52"/>
      <c r="EU19" s="52"/>
      <c r="EV19" s="52"/>
      <c r="EW19" s="52"/>
      <c r="EX19" s="52"/>
      <c r="EY19" s="52"/>
      <c r="EZ19" s="52"/>
      <c r="FA19" s="52"/>
      <c r="FB19" s="52"/>
      <c r="FC19" s="52"/>
      <c r="FD19" s="52"/>
      <c r="FE19" s="52"/>
      <c r="FF19" s="52"/>
      <c r="FG19" s="52"/>
      <c r="FH19" s="52"/>
      <c r="FI19" s="52"/>
      <c r="FJ19" s="52"/>
      <c r="FK19" s="52"/>
      <c r="FL19" s="52"/>
      <c r="FM19" s="52"/>
      <c r="FN19" s="52"/>
      <c r="FO19" s="52"/>
      <c r="FP19" s="52"/>
      <c r="FQ19" s="52"/>
      <c r="FR19" s="52"/>
      <c r="FS19" s="52"/>
      <c r="FT19" s="52"/>
      <c r="FU19" s="52"/>
      <c r="FV19" s="52"/>
      <c r="FW19" s="52"/>
      <c r="FX19" s="52"/>
      <c r="FY19" s="52"/>
      <c r="FZ19" s="52"/>
      <c r="GA19" s="52"/>
      <c r="GB19" s="52"/>
      <c r="GC19" s="52"/>
      <c r="GD19" s="52"/>
      <c r="GE19" s="52"/>
      <c r="GF19" s="52"/>
      <c r="GG19" s="52"/>
      <c r="GH19" s="52"/>
      <c r="GI19" s="52"/>
      <c r="GJ19" s="52"/>
      <c r="GK19" s="52"/>
      <c r="GL19" s="52"/>
      <c r="GM19" s="52"/>
      <c r="GN19" s="52"/>
      <c r="GO19" s="52"/>
      <c r="GP19" s="52"/>
      <c r="GQ19" s="52"/>
      <c r="GR19" s="52"/>
      <c r="GS19" s="52"/>
      <c r="GT19" s="52"/>
      <c r="GU19" s="52"/>
      <c r="GV19" s="52"/>
      <c r="GW19" s="52"/>
      <c r="GX19" s="52"/>
      <c r="GY19" s="52"/>
      <c r="GZ19" s="52"/>
      <c r="HA19" s="52"/>
      <c r="HB19" s="52"/>
      <c r="HC19" s="52"/>
      <c r="HD19" s="52"/>
      <c r="HE19" s="52"/>
      <c r="HF19" s="52"/>
      <c r="HG19" s="52"/>
      <c r="HH19" s="52"/>
      <c r="HI19" s="52"/>
      <c r="HJ19" s="52"/>
      <c r="HK19" s="52"/>
      <c r="HL19" s="52"/>
      <c r="HM19" s="52"/>
      <c r="HN19" s="52"/>
      <c r="HO19" s="52"/>
      <c r="HP19" s="52"/>
      <c r="HQ19" s="52"/>
      <c r="HR19" s="52"/>
      <c r="HS19" s="52"/>
      <c r="HT19" s="52"/>
      <c r="HU19" s="52"/>
      <c r="HV19" s="52"/>
      <c r="HW19" s="52"/>
      <c r="HX19" s="52"/>
      <c r="HY19" s="52"/>
      <c r="HZ19" s="52"/>
      <c r="IA19" s="52"/>
      <c r="IB19" s="52"/>
      <c r="IC19" s="52"/>
      <c r="ID19" s="52"/>
      <c r="IE19" s="52"/>
      <c r="IF19" s="52"/>
      <c r="IG19" s="52"/>
      <c r="IH19" s="52"/>
    </row>
    <row r="20" spans="1:242" s="49" customFormat="1" ht="252" customHeight="1" thickBot="1">
      <c r="B20" s="515">
        <v>10</v>
      </c>
      <c r="C20" s="661"/>
      <c r="D20" s="684"/>
      <c r="E20" s="672" t="s">
        <v>272</v>
      </c>
      <c r="F20" s="672"/>
      <c r="G20" s="730" t="s">
        <v>274</v>
      </c>
      <c r="H20" s="730"/>
      <c r="I20" s="730"/>
      <c r="J20" s="532">
        <v>44197</v>
      </c>
      <c r="K20" s="532">
        <v>44561</v>
      </c>
      <c r="L20" s="533" t="s">
        <v>269</v>
      </c>
      <c r="M20" s="22" t="s">
        <v>261</v>
      </c>
      <c r="N20" s="500" t="s">
        <v>275</v>
      </c>
      <c r="O20" s="733" t="s">
        <v>270</v>
      </c>
      <c r="P20" s="721" t="s">
        <v>339</v>
      </c>
      <c r="Q20" s="52"/>
      <c r="R20" s="95" t="s">
        <v>365</v>
      </c>
      <c r="S20" s="280" t="s">
        <v>561</v>
      </c>
      <c r="T20" s="280" t="s">
        <v>552</v>
      </c>
      <c r="U20" s="117">
        <v>1</v>
      </c>
      <c r="V20" s="118">
        <v>0.5</v>
      </c>
      <c r="W20" s="567"/>
      <c r="X20" s="119"/>
      <c r="Y20" s="280" t="s">
        <v>556</v>
      </c>
      <c r="Z20" s="258">
        <v>1</v>
      </c>
      <c r="AA20" s="259">
        <v>0.5</v>
      </c>
      <c r="AB20" s="567"/>
      <c r="AC20" s="52"/>
      <c r="AD20" s="164" t="s">
        <v>541</v>
      </c>
      <c r="AE20" s="91"/>
      <c r="AF20" s="276" t="s">
        <v>543</v>
      </c>
      <c r="AG20" s="270"/>
      <c r="AH20" s="52"/>
      <c r="AI20" s="95" t="s">
        <v>365</v>
      </c>
      <c r="AJ20" s="358" t="s">
        <v>681</v>
      </c>
      <c r="AK20" s="358" t="s">
        <v>678</v>
      </c>
      <c r="AL20" s="363">
        <v>1</v>
      </c>
      <c r="AM20" s="364">
        <v>0.5</v>
      </c>
      <c r="AN20" s="609"/>
      <c r="AO20" s="368"/>
      <c r="AP20" s="358" t="s">
        <v>679</v>
      </c>
      <c r="AQ20" s="363">
        <v>1</v>
      </c>
      <c r="AR20" s="364">
        <v>0.5</v>
      </c>
      <c r="AS20" s="567"/>
      <c r="AT20" s="52"/>
      <c r="AU20" s="339" t="s">
        <v>726</v>
      </c>
      <c r="AV20" s="340">
        <v>0.5</v>
      </c>
      <c r="AW20" s="341" t="s">
        <v>711</v>
      </c>
      <c r="AX20" s="782"/>
      <c r="AY20" s="562"/>
      <c r="AZ20" s="562"/>
      <c r="BA20" s="562"/>
      <c r="BB20" s="562"/>
      <c r="BC20" s="562"/>
      <c r="BD20" s="52"/>
      <c r="BE20" s="52"/>
      <c r="BF20" s="52"/>
      <c r="BG20" s="52"/>
      <c r="BH20" s="52"/>
      <c r="BI20" s="52"/>
      <c r="BJ20" s="52"/>
      <c r="BK20" s="52"/>
      <c r="BL20" s="52"/>
      <c r="BM20" s="52"/>
      <c r="BN20" s="52"/>
      <c r="BO20" s="52"/>
      <c r="BP20" s="52"/>
      <c r="BQ20" s="52"/>
      <c r="BR20" s="52"/>
      <c r="BS20" s="52"/>
      <c r="BT20" s="52"/>
      <c r="BU20" s="52"/>
      <c r="BV20" s="52"/>
      <c r="BW20" s="52"/>
      <c r="BX20" s="52"/>
      <c r="BY20" s="52"/>
      <c r="BZ20" s="52"/>
      <c r="CA20" s="52"/>
      <c r="CB20" s="52"/>
      <c r="CC20" s="52"/>
      <c r="CD20" s="52"/>
      <c r="CE20" s="52"/>
      <c r="CF20" s="52"/>
      <c r="CG20" s="52"/>
      <c r="CH20" s="52"/>
      <c r="CI20" s="52"/>
      <c r="CJ20" s="52"/>
      <c r="CK20" s="52"/>
      <c r="CL20" s="52"/>
      <c r="CM20" s="52"/>
      <c r="CN20" s="52"/>
      <c r="CO20" s="52"/>
      <c r="CP20" s="52"/>
      <c r="CQ20" s="52"/>
      <c r="CR20" s="52"/>
      <c r="CS20" s="52"/>
      <c r="CT20" s="52"/>
      <c r="CU20" s="52"/>
      <c r="CV20" s="52"/>
      <c r="CW20" s="52"/>
      <c r="CX20" s="52"/>
      <c r="CY20" s="52"/>
      <c r="CZ20" s="52"/>
      <c r="DA20" s="52"/>
      <c r="DB20" s="52"/>
      <c r="DC20" s="52"/>
      <c r="DD20" s="52"/>
      <c r="DE20" s="52"/>
      <c r="DF20" s="52"/>
      <c r="DG20" s="52"/>
      <c r="DH20" s="52"/>
      <c r="DI20" s="52"/>
      <c r="DJ20" s="52"/>
      <c r="DK20" s="52"/>
      <c r="DL20" s="52"/>
      <c r="DM20" s="52"/>
      <c r="DN20" s="52"/>
      <c r="DO20" s="52"/>
      <c r="DP20" s="52"/>
      <c r="DQ20" s="52"/>
      <c r="DR20" s="52"/>
      <c r="DS20" s="52"/>
      <c r="DT20" s="52"/>
      <c r="DU20" s="52"/>
      <c r="DV20" s="52"/>
      <c r="DW20" s="52"/>
      <c r="DX20" s="52"/>
      <c r="DY20" s="52"/>
      <c r="DZ20" s="52"/>
      <c r="EA20" s="52"/>
      <c r="EB20" s="52"/>
      <c r="EC20" s="52"/>
      <c r="ED20" s="52"/>
      <c r="EE20" s="52"/>
      <c r="EF20" s="52"/>
      <c r="EG20" s="52"/>
      <c r="EH20" s="52"/>
      <c r="EI20" s="52"/>
      <c r="EJ20" s="52"/>
      <c r="EK20" s="52"/>
      <c r="EL20" s="52"/>
      <c r="EM20" s="52"/>
      <c r="EN20" s="52"/>
      <c r="EO20" s="52"/>
      <c r="EP20" s="52"/>
      <c r="EQ20" s="52"/>
      <c r="ER20" s="52"/>
      <c r="ES20" s="52"/>
      <c r="ET20" s="52"/>
      <c r="EU20" s="52"/>
      <c r="EV20" s="52"/>
      <c r="EW20" s="52"/>
      <c r="EX20" s="52"/>
      <c r="EY20" s="52"/>
      <c r="EZ20" s="52"/>
      <c r="FA20" s="52"/>
      <c r="FB20" s="52"/>
      <c r="FC20" s="52"/>
      <c r="FD20" s="52"/>
      <c r="FE20" s="52"/>
      <c r="FF20" s="52"/>
      <c r="FG20" s="52"/>
      <c r="FH20" s="52"/>
      <c r="FI20" s="52"/>
      <c r="FJ20" s="52"/>
      <c r="FK20" s="52"/>
      <c r="FL20" s="52"/>
      <c r="FM20" s="52"/>
      <c r="FN20" s="52"/>
      <c r="FO20" s="52"/>
      <c r="FP20" s="52"/>
      <c r="FQ20" s="52"/>
      <c r="FR20" s="52"/>
      <c r="FS20" s="52"/>
      <c r="FT20" s="52"/>
      <c r="FU20" s="52"/>
      <c r="FV20" s="52"/>
      <c r="FW20" s="52"/>
      <c r="FX20" s="52"/>
      <c r="FY20" s="52"/>
      <c r="FZ20" s="52"/>
      <c r="GA20" s="52"/>
      <c r="GB20" s="52"/>
      <c r="GC20" s="52"/>
      <c r="GD20" s="52"/>
      <c r="GE20" s="52"/>
      <c r="GF20" s="52"/>
      <c r="GG20" s="52"/>
      <c r="GH20" s="52"/>
      <c r="GI20" s="52"/>
      <c r="GJ20" s="52"/>
      <c r="GK20" s="52"/>
      <c r="GL20" s="52"/>
      <c r="GM20" s="52"/>
      <c r="GN20" s="52"/>
      <c r="GO20" s="52"/>
      <c r="GP20" s="52"/>
      <c r="GQ20" s="52"/>
      <c r="GR20" s="52"/>
      <c r="GS20" s="52"/>
      <c r="GT20" s="52"/>
      <c r="GU20" s="52"/>
      <c r="GV20" s="52"/>
      <c r="GW20" s="52"/>
      <c r="GX20" s="52"/>
      <c r="GY20" s="52"/>
      <c r="GZ20" s="52"/>
      <c r="HA20" s="52"/>
      <c r="HB20" s="52"/>
      <c r="HC20" s="52"/>
      <c r="HD20" s="52"/>
      <c r="HE20" s="52"/>
      <c r="HF20" s="52"/>
      <c r="HG20" s="52"/>
      <c r="HH20" s="52"/>
      <c r="HI20" s="52"/>
      <c r="HJ20" s="52"/>
      <c r="HK20" s="52"/>
      <c r="HL20" s="52"/>
      <c r="HM20" s="52"/>
      <c r="HN20" s="52"/>
      <c r="HO20" s="52"/>
      <c r="HP20" s="52"/>
      <c r="HQ20" s="52"/>
      <c r="HR20" s="52"/>
      <c r="HS20" s="52"/>
      <c r="HT20" s="52"/>
      <c r="HU20" s="52"/>
      <c r="HV20" s="52"/>
      <c r="HW20" s="52"/>
      <c r="HX20" s="52"/>
      <c r="HY20" s="52"/>
      <c r="HZ20" s="52"/>
      <c r="IA20" s="52"/>
      <c r="IB20" s="52"/>
      <c r="IC20" s="52"/>
      <c r="ID20" s="52"/>
      <c r="IE20" s="52"/>
      <c r="IF20" s="52"/>
      <c r="IG20" s="52"/>
      <c r="IH20" s="52"/>
    </row>
    <row r="21" spans="1:242" s="49" customFormat="1" ht="150.75" thickBot="1">
      <c r="B21" s="516">
        <v>11</v>
      </c>
      <c r="C21" s="661"/>
      <c r="D21" s="684"/>
      <c r="E21" s="652"/>
      <c r="F21" s="652"/>
      <c r="G21" s="724" t="s">
        <v>273</v>
      </c>
      <c r="H21" s="724"/>
      <c r="I21" s="724"/>
      <c r="J21" s="527">
        <v>44197</v>
      </c>
      <c r="K21" s="527">
        <v>44561</v>
      </c>
      <c r="L21" s="529" t="s">
        <v>269</v>
      </c>
      <c r="M21" s="486" t="s">
        <v>261</v>
      </c>
      <c r="N21" s="53" t="s">
        <v>276</v>
      </c>
      <c r="O21" s="734"/>
      <c r="P21" s="722"/>
      <c r="Q21" s="52"/>
      <c r="R21" s="95" t="s">
        <v>365</v>
      </c>
      <c r="S21" s="280" t="s">
        <v>557</v>
      </c>
      <c r="T21" s="280" t="s">
        <v>553</v>
      </c>
      <c r="U21" s="117">
        <v>1</v>
      </c>
      <c r="V21" s="118">
        <v>0.5</v>
      </c>
      <c r="W21" s="567"/>
      <c r="X21" s="119"/>
      <c r="Y21" s="280" t="s">
        <v>558</v>
      </c>
      <c r="Z21" s="117">
        <v>1</v>
      </c>
      <c r="AA21" s="118">
        <v>0.5</v>
      </c>
      <c r="AB21" s="567"/>
      <c r="AC21" s="52"/>
      <c r="AD21" s="164" t="s">
        <v>541</v>
      </c>
      <c r="AE21" s="91"/>
      <c r="AF21" s="275" t="s">
        <v>540</v>
      </c>
      <c r="AG21" s="270"/>
      <c r="AH21" s="52"/>
      <c r="AI21" s="95" t="s">
        <v>365</v>
      </c>
      <c r="AJ21" s="358" t="s">
        <v>626</v>
      </c>
      <c r="AK21" s="358" t="s">
        <v>628</v>
      </c>
      <c r="AL21" s="363">
        <v>1</v>
      </c>
      <c r="AM21" s="364">
        <v>0.5</v>
      </c>
      <c r="AN21" s="609"/>
      <c r="AO21" s="368"/>
      <c r="AP21" s="358" t="s">
        <v>645</v>
      </c>
      <c r="AQ21" s="363">
        <v>1</v>
      </c>
      <c r="AR21" s="364">
        <v>0.5</v>
      </c>
      <c r="AS21" s="567"/>
      <c r="AT21" s="52"/>
      <c r="AU21" s="339" t="s">
        <v>726</v>
      </c>
      <c r="AV21" s="340">
        <v>0.66</v>
      </c>
      <c r="AW21" s="545" t="s">
        <v>711</v>
      </c>
      <c r="AX21" s="782"/>
      <c r="AY21" s="562"/>
      <c r="AZ21" s="562"/>
      <c r="BA21" s="562"/>
      <c r="BB21" s="562"/>
      <c r="BC21" s="562"/>
      <c r="BD21" s="52"/>
      <c r="BE21" s="52"/>
      <c r="BF21" s="52"/>
      <c r="BG21" s="52"/>
      <c r="BH21" s="52"/>
      <c r="BI21" s="52"/>
      <c r="BJ21" s="52"/>
      <c r="BK21" s="52"/>
      <c r="BL21" s="52"/>
      <c r="BM21" s="52"/>
      <c r="BN21" s="52"/>
      <c r="BO21" s="52"/>
      <c r="BP21" s="52"/>
      <c r="BQ21" s="52"/>
      <c r="BR21" s="52"/>
      <c r="BS21" s="52"/>
      <c r="BT21" s="52"/>
      <c r="BU21" s="52"/>
      <c r="BV21" s="52"/>
      <c r="BW21" s="52"/>
      <c r="BX21" s="52"/>
      <c r="BY21" s="52"/>
      <c r="BZ21" s="52"/>
      <c r="CA21" s="52"/>
      <c r="CB21" s="52"/>
      <c r="CC21" s="52"/>
      <c r="CD21" s="52"/>
      <c r="CE21" s="52"/>
      <c r="CF21" s="52"/>
      <c r="CG21" s="52"/>
      <c r="CH21" s="52"/>
      <c r="CI21" s="52"/>
      <c r="CJ21" s="52"/>
      <c r="CK21" s="52"/>
      <c r="CL21" s="52"/>
      <c r="CM21" s="52"/>
      <c r="CN21" s="52"/>
      <c r="CO21" s="52"/>
      <c r="CP21" s="52"/>
      <c r="CQ21" s="52"/>
      <c r="CR21" s="52"/>
      <c r="CS21" s="52"/>
      <c r="CT21" s="52"/>
      <c r="CU21" s="52"/>
      <c r="CV21" s="52"/>
      <c r="CW21" s="52"/>
      <c r="CX21" s="52"/>
      <c r="CY21" s="52"/>
      <c r="CZ21" s="52"/>
      <c r="DA21" s="52"/>
      <c r="DB21" s="52"/>
      <c r="DC21" s="52"/>
      <c r="DD21" s="52"/>
      <c r="DE21" s="52"/>
      <c r="DF21" s="52"/>
      <c r="DG21" s="52"/>
      <c r="DH21" s="52"/>
      <c r="DI21" s="52"/>
      <c r="DJ21" s="52"/>
      <c r="DK21" s="52"/>
      <c r="DL21" s="52"/>
      <c r="DM21" s="52"/>
      <c r="DN21" s="52"/>
      <c r="DO21" s="52"/>
      <c r="DP21" s="52"/>
      <c r="DQ21" s="52"/>
      <c r="DR21" s="52"/>
      <c r="DS21" s="52"/>
      <c r="DT21" s="52"/>
      <c r="DU21" s="52"/>
      <c r="DV21" s="52"/>
      <c r="DW21" s="52"/>
      <c r="DX21" s="52"/>
      <c r="DY21" s="52"/>
      <c r="DZ21" s="52"/>
      <c r="EA21" s="52"/>
      <c r="EB21" s="52"/>
      <c r="EC21" s="52"/>
      <c r="ED21" s="52"/>
      <c r="EE21" s="52"/>
      <c r="EF21" s="52"/>
      <c r="EG21" s="52"/>
      <c r="EH21" s="52"/>
      <c r="EI21" s="52"/>
      <c r="EJ21" s="52"/>
      <c r="EK21" s="52"/>
      <c r="EL21" s="52"/>
      <c r="EM21" s="52"/>
      <c r="EN21" s="52"/>
      <c r="EO21" s="52"/>
      <c r="EP21" s="52"/>
      <c r="EQ21" s="52"/>
      <c r="ER21" s="52"/>
      <c r="ES21" s="52"/>
      <c r="ET21" s="52"/>
      <c r="EU21" s="52"/>
      <c r="EV21" s="52"/>
      <c r="EW21" s="52"/>
      <c r="EX21" s="52"/>
      <c r="EY21" s="52"/>
      <c r="EZ21" s="52"/>
      <c r="FA21" s="52"/>
      <c r="FB21" s="52"/>
      <c r="FC21" s="52"/>
      <c r="FD21" s="52"/>
      <c r="FE21" s="52"/>
      <c r="FF21" s="52"/>
      <c r="FG21" s="52"/>
      <c r="FH21" s="52"/>
      <c r="FI21" s="52"/>
      <c r="FJ21" s="52"/>
      <c r="FK21" s="52"/>
      <c r="FL21" s="52"/>
      <c r="FM21" s="52"/>
      <c r="FN21" s="52"/>
      <c r="FO21" s="52"/>
      <c r="FP21" s="52"/>
      <c r="FQ21" s="52"/>
      <c r="FR21" s="52"/>
      <c r="FS21" s="52"/>
      <c r="FT21" s="52"/>
      <c r="FU21" s="52"/>
      <c r="FV21" s="52"/>
      <c r="FW21" s="52"/>
      <c r="FX21" s="52"/>
      <c r="FY21" s="52"/>
      <c r="FZ21" s="52"/>
      <c r="GA21" s="52"/>
      <c r="GB21" s="52"/>
      <c r="GC21" s="52"/>
      <c r="GD21" s="52"/>
      <c r="GE21" s="52"/>
      <c r="GF21" s="52"/>
      <c r="GG21" s="52"/>
      <c r="GH21" s="52"/>
      <c r="GI21" s="52"/>
      <c r="GJ21" s="52"/>
      <c r="GK21" s="52"/>
      <c r="GL21" s="52"/>
      <c r="GM21" s="52"/>
      <c r="GN21" s="52"/>
      <c r="GO21" s="52"/>
      <c r="GP21" s="52"/>
      <c r="GQ21" s="52"/>
      <c r="GR21" s="52"/>
      <c r="GS21" s="52"/>
      <c r="GT21" s="52"/>
      <c r="GU21" s="52"/>
      <c r="GV21" s="52"/>
      <c r="GW21" s="52"/>
      <c r="GX21" s="52"/>
      <c r="GY21" s="52"/>
      <c r="GZ21" s="52"/>
      <c r="HA21" s="52"/>
      <c r="HB21" s="52"/>
      <c r="HC21" s="52"/>
      <c r="HD21" s="52"/>
      <c r="HE21" s="52"/>
      <c r="HF21" s="52"/>
      <c r="HG21" s="52"/>
      <c r="HH21" s="52"/>
      <c r="HI21" s="52"/>
      <c r="HJ21" s="52"/>
      <c r="HK21" s="52"/>
      <c r="HL21" s="52"/>
      <c r="HM21" s="52"/>
      <c r="HN21" s="52"/>
      <c r="HO21" s="52"/>
      <c r="HP21" s="52"/>
      <c r="HQ21" s="52"/>
      <c r="HR21" s="52"/>
      <c r="HS21" s="52"/>
      <c r="HT21" s="52"/>
      <c r="HU21" s="52"/>
      <c r="HV21" s="52"/>
      <c r="HW21" s="52"/>
      <c r="HX21" s="52"/>
      <c r="HY21" s="52"/>
      <c r="HZ21" s="52"/>
      <c r="IA21" s="52"/>
      <c r="IB21" s="52"/>
      <c r="IC21" s="52"/>
      <c r="ID21" s="52"/>
      <c r="IE21" s="52"/>
      <c r="IF21" s="52"/>
      <c r="IG21" s="52"/>
      <c r="IH21" s="52"/>
    </row>
    <row r="22" spans="1:242" s="49" customFormat="1" ht="252" customHeight="1" thickBot="1">
      <c r="B22" s="518">
        <v>12</v>
      </c>
      <c r="C22" s="670"/>
      <c r="D22" s="728"/>
      <c r="E22" s="732"/>
      <c r="F22" s="732"/>
      <c r="G22" s="725" t="s">
        <v>340</v>
      </c>
      <c r="H22" s="725"/>
      <c r="I22" s="725"/>
      <c r="J22" s="534">
        <v>44334</v>
      </c>
      <c r="K22" s="534">
        <v>44561</v>
      </c>
      <c r="L22" s="535" t="s">
        <v>269</v>
      </c>
      <c r="M22" s="487" t="s">
        <v>338</v>
      </c>
      <c r="N22" s="480" t="s">
        <v>278</v>
      </c>
      <c r="O22" s="480" t="s">
        <v>279</v>
      </c>
      <c r="P22" s="723"/>
      <c r="Q22" s="52"/>
      <c r="R22" s="120" t="s">
        <v>365</v>
      </c>
      <c r="S22" s="280" t="s">
        <v>554</v>
      </c>
      <c r="T22" s="280" t="s">
        <v>555</v>
      </c>
      <c r="U22" s="117">
        <v>1</v>
      </c>
      <c r="V22" s="118">
        <v>0.5</v>
      </c>
      <c r="W22" s="568"/>
      <c r="X22" s="121"/>
      <c r="Y22" s="280" t="s">
        <v>559</v>
      </c>
      <c r="Z22" s="117">
        <v>1</v>
      </c>
      <c r="AA22" s="118">
        <v>0.5</v>
      </c>
      <c r="AB22" s="568"/>
      <c r="AC22" s="52"/>
      <c r="AD22" s="164" t="s">
        <v>541</v>
      </c>
      <c r="AE22" s="91"/>
      <c r="AF22" s="276" t="s">
        <v>543</v>
      </c>
      <c r="AG22" s="270"/>
      <c r="AH22" s="52"/>
      <c r="AI22" s="120" t="s">
        <v>365</v>
      </c>
      <c r="AJ22" s="358" t="s">
        <v>577</v>
      </c>
      <c r="AK22" s="358" t="s">
        <v>578</v>
      </c>
      <c r="AL22" s="363">
        <v>1</v>
      </c>
      <c r="AM22" s="364">
        <v>0.5</v>
      </c>
      <c r="AN22" s="610"/>
      <c r="AO22" s="369"/>
      <c r="AP22" s="358" t="s">
        <v>646</v>
      </c>
      <c r="AQ22" s="363">
        <v>1</v>
      </c>
      <c r="AR22" s="364">
        <v>0.5</v>
      </c>
      <c r="AS22" s="568"/>
      <c r="AT22" s="52"/>
      <c r="AU22" s="339" t="s">
        <v>726</v>
      </c>
      <c r="AV22" s="340">
        <v>0.66</v>
      </c>
      <c r="AW22" s="546" t="s">
        <v>711</v>
      </c>
      <c r="AX22" s="783"/>
      <c r="AY22" s="562"/>
      <c r="AZ22" s="562"/>
      <c r="BA22" s="562"/>
      <c r="BB22" s="562"/>
      <c r="BC22" s="562"/>
      <c r="BD22" s="52"/>
      <c r="BE22" s="52"/>
      <c r="BF22" s="52"/>
      <c r="BG22" s="52"/>
      <c r="BH22" s="52"/>
      <c r="BI22" s="52"/>
      <c r="BJ22" s="52"/>
      <c r="BK22" s="52"/>
      <c r="BL22" s="52"/>
      <c r="BM22" s="52"/>
      <c r="BN22" s="52"/>
      <c r="BO22" s="52"/>
      <c r="BP22" s="52"/>
      <c r="BQ22" s="52"/>
      <c r="BR22" s="52"/>
      <c r="BS22" s="52"/>
      <c r="BT22" s="52"/>
      <c r="BU22" s="52"/>
      <c r="BV22" s="52"/>
      <c r="BW22" s="52"/>
      <c r="BX22" s="52"/>
      <c r="BY22" s="52"/>
      <c r="BZ22" s="52"/>
      <c r="CA22" s="52"/>
      <c r="CB22" s="52"/>
      <c r="CC22" s="52"/>
      <c r="CD22" s="52"/>
      <c r="CE22" s="52"/>
      <c r="CF22" s="52"/>
      <c r="CG22" s="52"/>
      <c r="CH22" s="52"/>
      <c r="CI22" s="52"/>
      <c r="CJ22" s="52"/>
      <c r="CK22" s="52"/>
      <c r="CL22" s="52"/>
      <c r="CM22" s="52"/>
      <c r="CN22" s="52"/>
      <c r="CO22" s="52"/>
      <c r="CP22" s="52"/>
      <c r="CQ22" s="52"/>
      <c r="CR22" s="52"/>
      <c r="CS22" s="52"/>
      <c r="CT22" s="52"/>
      <c r="CU22" s="52"/>
      <c r="CV22" s="52"/>
      <c r="CW22" s="52"/>
      <c r="CX22" s="52"/>
      <c r="CY22" s="52"/>
      <c r="CZ22" s="52"/>
      <c r="DA22" s="52"/>
      <c r="DB22" s="52"/>
      <c r="DC22" s="52"/>
      <c r="DD22" s="52"/>
      <c r="DE22" s="52"/>
      <c r="DF22" s="52"/>
      <c r="DG22" s="52"/>
      <c r="DH22" s="52"/>
      <c r="DI22" s="52"/>
      <c r="DJ22" s="52"/>
      <c r="DK22" s="52"/>
      <c r="DL22" s="52"/>
      <c r="DM22" s="52"/>
      <c r="DN22" s="52"/>
      <c r="DO22" s="52"/>
      <c r="DP22" s="52"/>
      <c r="DQ22" s="52"/>
      <c r="DR22" s="52"/>
      <c r="DS22" s="52"/>
      <c r="DT22" s="52"/>
      <c r="DU22" s="52"/>
      <c r="DV22" s="52"/>
      <c r="DW22" s="52"/>
      <c r="DX22" s="52"/>
      <c r="DY22" s="52"/>
      <c r="DZ22" s="52"/>
      <c r="EA22" s="52"/>
      <c r="EB22" s="52"/>
      <c r="EC22" s="52"/>
      <c r="ED22" s="52"/>
      <c r="EE22" s="52"/>
      <c r="EF22" s="52"/>
      <c r="EG22" s="52"/>
      <c r="EH22" s="52"/>
      <c r="EI22" s="52"/>
      <c r="EJ22" s="52"/>
      <c r="EK22" s="52"/>
      <c r="EL22" s="52"/>
      <c r="EM22" s="52"/>
      <c r="EN22" s="52"/>
      <c r="EO22" s="52"/>
      <c r="EP22" s="52"/>
      <c r="EQ22" s="52"/>
      <c r="ER22" s="52"/>
      <c r="ES22" s="52"/>
      <c r="ET22" s="52"/>
      <c r="EU22" s="52"/>
      <c r="EV22" s="52"/>
      <c r="EW22" s="52"/>
      <c r="EX22" s="52"/>
      <c r="EY22" s="52"/>
      <c r="EZ22" s="52"/>
      <c r="FA22" s="52"/>
      <c r="FB22" s="52"/>
      <c r="FC22" s="52"/>
      <c r="FD22" s="52"/>
      <c r="FE22" s="52"/>
      <c r="FF22" s="52"/>
      <c r="FG22" s="52"/>
      <c r="FH22" s="52"/>
      <c r="FI22" s="52"/>
      <c r="FJ22" s="52"/>
      <c r="FK22" s="52"/>
      <c r="FL22" s="52"/>
      <c r="FM22" s="52"/>
      <c r="FN22" s="52"/>
      <c r="FO22" s="52"/>
      <c r="FP22" s="52"/>
      <c r="FQ22" s="52"/>
      <c r="FR22" s="52"/>
      <c r="FS22" s="52"/>
      <c r="FT22" s="52"/>
      <c r="FU22" s="52"/>
      <c r="FV22" s="52"/>
      <c r="FW22" s="52"/>
      <c r="FX22" s="52"/>
      <c r="FY22" s="52"/>
      <c r="FZ22" s="52"/>
      <c r="GA22" s="52"/>
      <c r="GB22" s="52"/>
      <c r="GC22" s="52"/>
      <c r="GD22" s="52"/>
      <c r="GE22" s="52"/>
      <c r="GF22" s="52"/>
      <c r="GG22" s="52"/>
      <c r="GH22" s="52"/>
      <c r="GI22" s="52"/>
      <c r="GJ22" s="52"/>
      <c r="GK22" s="52"/>
      <c r="GL22" s="52"/>
      <c r="GM22" s="52"/>
      <c r="GN22" s="52"/>
      <c r="GO22" s="52"/>
      <c r="GP22" s="52"/>
      <c r="GQ22" s="52"/>
      <c r="GR22" s="52"/>
      <c r="GS22" s="52"/>
      <c r="GT22" s="52"/>
      <c r="GU22" s="52"/>
      <c r="GV22" s="52"/>
      <c r="GW22" s="52"/>
      <c r="GX22" s="52"/>
      <c r="GY22" s="52"/>
      <c r="GZ22" s="52"/>
      <c r="HA22" s="52"/>
      <c r="HB22" s="52"/>
      <c r="HC22" s="52"/>
      <c r="HD22" s="52"/>
      <c r="HE22" s="52"/>
      <c r="HF22" s="52"/>
      <c r="HG22" s="52"/>
      <c r="HH22" s="52"/>
      <c r="HI22" s="52"/>
      <c r="HJ22" s="52"/>
      <c r="HK22" s="52"/>
      <c r="HL22" s="52"/>
      <c r="HM22" s="52"/>
      <c r="HN22" s="52"/>
      <c r="HO22" s="52"/>
      <c r="HP22" s="52"/>
      <c r="HQ22" s="52"/>
      <c r="HR22" s="52"/>
      <c r="HS22" s="52"/>
      <c r="HT22" s="52"/>
      <c r="HU22" s="52"/>
      <c r="HV22" s="52"/>
      <c r="HW22" s="52"/>
      <c r="HX22" s="52"/>
      <c r="HY22" s="52"/>
      <c r="HZ22" s="52"/>
      <c r="IA22" s="52"/>
      <c r="IB22" s="52"/>
      <c r="IC22" s="52"/>
      <c r="ID22" s="52"/>
      <c r="IE22" s="52"/>
      <c r="IF22" s="52"/>
      <c r="IG22" s="52"/>
      <c r="IH22" s="52"/>
    </row>
    <row r="23" spans="1:242" s="342" customFormat="1" ht="87.75" customHeight="1" thickBot="1">
      <c r="A23" s="4"/>
      <c r="B23" s="519">
        <v>13</v>
      </c>
      <c r="C23" s="659" t="s">
        <v>28</v>
      </c>
      <c r="D23" s="683"/>
      <c r="E23" s="705" t="s">
        <v>139</v>
      </c>
      <c r="F23" s="706"/>
      <c r="G23" s="714" t="s">
        <v>140</v>
      </c>
      <c r="H23" s="715"/>
      <c r="I23" s="715"/>
      <c r="J23" s="536">
        <v>44197</v>
      </c>
      <c r="K23" s="536">
        <v>44227</v>
      </c>
      <c r="L23" s="513" t="s">
        <v>141</v>
      </c>
      <c r="M23" s="476" t="s">
        <v>142</v>
      </c>
      <c r="N23" s="482" t="s">
        <v>143</v>
      </c>
      <c r="O23" s="370" t="s">
        <v>144</v>
      </c>
      <c r="P23" s="371" t="s">
        <v>145</v>
      </c>
      <c r="Q23" s="4"/>
      <c r="R23" s="89" t="s">
        <v>366</v>
      </c>
      <c r="S23" s="372" t="s">
        <v>367</v>
      </c>
      <c r="T23" s="718" t="s">
        <v>368</v>
      </c>
      <c r="U23" s="373">
        <v>1</v>
      </c>
      <c r="V23" s="359">
        <v>1</v>
      </c>
      <c r="W23" s="573">
        <f>AVERAGE(U23:U51)</f>
        <v>0.95833333333333337</v>
      </c>
      <c r="X23" s="365"/>
      <c r="Y23" s="375" t="s">
        <v>422</v>
      </c>
      <c r="Z23" s="373">
        <v>1</v>
      </c>
      <c r="AA23" s="359">
        <v>1</v>
      </c>
      <c r="AB23" s="573">
        <f>AVERAGE(Z23:Z51)</f>
        <v>0.95833333333333337</v>
      </c>
      <c r="AC23" s="4"/>
      <c r="AD23" s="339" t="s">
        <v>487</v>
      </c>
      <c r="AE23" s="340">
        <v>1</v>
      </c>
      <c r="AF23" s="359" t="s">
        <v>488</v>
      </c>
      <c r="AG23" s="608">
        <f>+AVERAGE(AE23:AE51)</f>
        <v>0.97619047619047616</v>
      </c>
      <c r="AH23" s="4"/>
      <c r="AI23" s="89" t="s">
        <v>366</v>
      </c>
      <c r="AJ23" s="372" t="s">
        <v>586</v>
      </c>
      <c r="AK23" s="616" t="s">
        <v>368</v>
      </c>
      <c r="AL23" s="373">
        <v>1</v>
      </c>
      <c r="AM23" s="359">
        <v>1</v>
      </c>
      <c r="AN23" s="573">
        <f>AVERAGE(AL23:AL51)</f>
        <v>1</v>
      </c>
      <c r="AO23" s="365"/>
      <c r="AP23" s="375" t="s">
        <v>585</v>
      </c>
      <c r="AQ23" s="373">
        <v>1</v>
      </c>
      <c r="AR23" s="359">
        <v>1</v>
      </c>
      <c r="AS23" s="573">
        <f>AVERAGE(AQ23:AQ51)</f>
        <v>1</v>
      </c>
      <c r="AT23" s="4"/>
      <c r="AU23" s="339" t="s">
        <v>725</v>
      </c>
      <c r="AV23" s="339"/>
      <c r="AW23" s="339" t="s">
        <v>725</v>
      </c>
      <c r="AX23" s="569">
        <v>1</v>
      </c>
      <c r="AY23" s="559"/>
      <c r="AZ23" s="559"/>
      <c r="BA23" s="559"/>
      <c r="BB23" s="559"/>
      <c r="BC23" s="559"/>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row>
    <row r="24" spans="1:242" ht="150" customHeight="1" thickBot="1">
      <c r="B24" s="516">
        <v>14</v>
      </c>
      <c r="C24" s="661"/>
      <c r="D24" s="684"/>
      <c r="E24" s="707"/>
      <c r="F24" s="708"/>
      <c r="G24" s="641" t="s">
        <v>146</v>
      </c>
      <c r="H24" s="618"/>
      <c r="I24" s="618"/>
      <c r="J24" s="527">
        <v>44197</v>
      </c>
      <c r="K24" s="527">
        <v>44227</v>
      </c>
      <c r="L24" s="508" t="s">
        <v>141</v>
      </c>
      <c r="M24" s="486" t="s">
        <v>142</v>
      </c>
      <c r="N24" s="618" t="s">
        <v>147</v>
      </c>
      <c r="O24" s="481" t="s">
        <v>148</v>
      </c>
      <c r="P24" s="704" t="s">
        <v>149</v>
      </c>
      <c r="R24" s="95" t="s">
        <v>366</v>
      </c>
      <c r="S24" s="347" t="s">
        <v>367</v>
      </c>
      <c r="T24" s="677"/>
      <c r="U24" s="374">
        <v>1</v>
      </c>
      <c r="V24" s="349">
        <v>1</v>
      </c>
      <c r="W24" s="567"/>
      <c r="X24" s="386"/>
      <c r="Y24" s="375" t="s">
        <v>422</v>
      </c>
      <c r="Z24" s="374">
        <v>1</v>
      </c>
      <c r="AA24" s="349">
        <v>1</v>
      </c>
      <c r="AB24" s="567"/>
      <c r="AD24" s="339" t="s">
        <v>487</v>
      </c>
      <c r="AE24" s="340">
        <v>1</v>
      </c>
      <c r="AF24" s="359" t="s">
        <v>488</v>
      </c>
      <c r="AG24" s="609"/>
      <c r="AI24" s="95" t="s">
        <v>366</v>
      </c>
      <c r="AJ24" s="347" t="s">
        <v>367</v>
      </c>
      <c r="AK24" s="617"/>
      <c r="AL24" s="374">
        <v>1</v>
      </c>
      <c r="AM24" s="349">
        <v>1</v>
      </c>
      <c r="AN24" s="567"/>
      <c r="AO24" s="386"/>
      <c r="AP24" s="375" t="s">
        <v>422</v>
      </c>
      <c r="AQ24" s="374">
        <v>1</v>
      </c>
      <c r="AR24" s="349">
        <v>1</v>
      </c>
      <c r="AS24" s="567"/>
      <c r="AU24" s="339" t="s">
        <v>725</v>
      </c>
      <c r="AV24" s="339"/>
      <c r="AW24" s="339" t="s">
        <v>725</v>
      </c>
      <c r="AX24" s="571"/>
    </row>
    <row r="25" spans="1:242" ht="165.75" customHeight="1" thickBot="1">
      <c r="B25" s="516">
        <v>15</v>
      </c>
      <c r="C25" s="661"/>
      <c r="D25" s="684"/>
      <c r="E25" s="707"/>
      <c r="F25" s="708"/>
      <c r="G25" s="641" t="s">
        <v>150</v>
      </c>
      <c r="H25" s="618"/>
      <c r="I25" s="618"/>
      <c r="J25" s="527">
        <v>44197</v>
      </c>
      <c r="K25" s="537">
        <v>44286</v>
      </c>
      <c r="L25" s="508" t="s">
        <v>34</v>
      </c>
      <c r="M25" s="486" t="s">
        <v>142</v>
      </c>
      <c r="N25" s="618"/>
      <c r="O25" s="481" t="s">
        <v>151</v>
      </c>
      <c r="P25" s="726"/>
      <c r="R25" s="95" t="s">
        <v>366</v>
      </c>
      <c r="S25" s="376" t="s">
        <v>440</v>
      </c>
      <c r="T25" s="377" t="s">
        <v>369</v>
      </c>
      <c r="U25" s="374">
        <v>1</v>
      </c>
      <c r="V25" s="349">
        <v>1</v>
      </c>
      <c r="W25" s="567"/>
      <c r="X25" s="386"/>
      <c r="Y25" s="350" t="s">
        <v>423</v>
      </c>
      <c r="Z25" s="374">
        <v>1</v>
      </c>
      <c r="AA25" s="349">
        <v>1</v>
      </c>
      <c r="AB25" s="567"/>
      <c r="AD25" s="339" t="s">
        <v>489</v>
      </c>
      <c r="AE25" s="340">
        <v>1</v>
      </c>
      <c r="AF25" s="341" t="s">
        <v>490</v>
      </c>
      <c r="AG25" s="609"/>
      <c r="AI25" s="95" t="s">
        <v>366</v>
      </c>
      <c r="AJ25" s="376" t="s">
        <v>587</v>
      </c>
      <c r="AK25" s="347" t="s">
        <v>588</v>
      </c>
      <c r="AL25" s="374">
        <v>1</v>
      </c>
      <c r="AM25" s="349">
        <v>1</v>
      </c>
      <c r="AN25" s="567"/>
      <c r="AO25" s="386"/>
      <c r="AP25" s="483" t="s">
        <v>589</v>
      </c>
      <c r="AQ25" s="374">
        <v>1</v>
      </c>
      <c r="AR25" s="349">
        <v>1</v>
      </c>
      <c r="AS25" s="567"/>
      <c r="AU25" s="339" t="s">
        <v>725</v>
      </c>
      <c r="AV25" s="339"/>
      <c r="AW25" s="339" t="s">
        <v>725</v>
      </c>
      <c r="AX25" s="571"/>
    </row>
    <row r="26" spans="1:242" ht="87.75" customHeight="1" thickBot="1">
      <c r="B26" s="516">
        <v>16</v>
      </c>
      <c r="C26" s="661"/>
      <c r="D26" s="684"/>
      <c r="E26" s="707"/>
      <c r="F26" s="708"/>
      <c r="G26" s="641" t="s">
        <v>152</v>
      </c>
      <c r="H26" s="618"/>
      <c r="I26" s="618"/>
      <c r="J26" s="527">
        <v>44197</v>
      </c>
      <c r="K26" s="527">
        <v>44255</v>
      </c>
      <c r="L26" s="508" t="s">
        <v>141</v>
      </c>
      <c r="M26" s="486" t="s">
        <v>142</v>
      </c>
      <c r="N26" s="477" t="s">
        <v>153</v>
      </c>
      <c r="O26" s="681" t="s">
        <v>154</v>
      </c>
      <c r="P26" s="703" t="s">
        <v>155</v>
      </c>
      <c r="R26" s="95" t="s">
        <v>366</v>
      </c>
      <c r="S26" s="682" t="s">
        <v>441</v>
      </c>
      <c r="T26" s="677" t="s">
        <v>442</v>
      </c>
      <c r="U26" s="374">
        <v>1</v>
      </c>
      <c r="V26" s="349">
        <v>1</v>
      </c>
      <c r="W26" s="567"/>
      <c r="X26" s="386"/>
      <c r="Y26" s="614" t="s">
        <v>443</v>
      </c>
      <c r="Z26" s="374">
        <v>1</v>
      </c>
      <c r="AA26" s="349">
        <v>1</v>
      </c>
      <c r="AB26" s="567"/>
      <c r="AD26" s="339" t="s">
        <v>518</v>
      </c>
      <c r="AE26" s="340">
        <v>1</v>
      </c>
      <c r="AF26" s="359" t="s">
        <v>488</v>
      </c>
      <c r="AG26" s="609"/>
      <c r="AI26" s="95" t="s">
        <v>366</v>
      </c>
      <c r="AJ26" s="595" t="s">
        <v>590</v>
      </c>
      <c r="AK26" s="597" t="s">
        <v>442</v>
      </c>
      <c r="AL26" s="374">
        <v>1</v>
      </c>
      <c r="AM26" s="349">
        <v>1</v>
      </c>
      <c r="AN26" s="567"/>
      <c r="AO26" s="386"/>
      <c r="AP26" s="614" t="s">
        <v>443</v>
      </c>
      <c r="AQ26" s="374">
        <v>1</v>
      </c>
      <c r="AR26" s="349">
        <v>1</v>
      </c>
      <c r="AS26" s="567"/>
      <c r="AU26" s="339" t="s">
        <v>725</v>
      </c>
      <c r="AV26" s="339"/>
      <c r="AW26" s="339" t="s">
        <v>725</v>
      </c>
      <c r="AX26" s="571"/>
    </row>
    <row r="27" spans="1:242" ht="87.75" customHeight="1" thickBot="1">
      <c r="B27" s="516">
        <v>17</v>
      </c>
      <c r="C27" s="661"/>
      <c r="D27" s="684"/>
      <c r="E27" s="707"/>
      <c r="F27" s="708"/>
      <c r="G27" s="641"/>
      <c r="H27" s="618"/>
      <c r="I27" s="618"/>
      <c r="J27" s="527">
        <v>44197</v>
      </c>
      <c r="K27" s="527">
        <v>44255</v>
      </c>
      <c r="L27" s="508" t="s">
        <v>141</v>
      </c>
      <c r="M27" s="486" t="s">
        <v>142</v>
      </c>
      <c r="N27" s="477" t="s">
        <v>156</v>
      </c>
      <c r="O27" s="681"/>
      <c r="P27" s="726"/>
      <c r="R27" s="95" t="s">
        <v>366</v>
      </c>
      <c r="S27" s="617"/>
      <c r="T27" s="677"/>
      <c r="U27" s="374">
        <v>1</v>
      </c>
      <c r="V27" s="349">
        <v>1</v>
      </c>
      <c r="W27" s="567"/>
      <c r="X27" s="386"/>
      <c r="Y27" s="615"/>
      <c r="Z27" s="374">
        <v>1</v>
      </c>
      <c r="AA27" s="349">
        <v>1</v>
      </c>
      <c r="AB27" s="567"/>
      <c r="AD27" s="339" t="s">
        <v>491</v>
      </c>
      <c r="AE27" s="340">
        <v>1</v>
      </c>
      <c r="AF27" s="341" t="s">
        <v>550</v>
      </c>
      <c r="AG27" s="609"/>
      <c r="AI27" s="95" t="s">
        <v>366</v>
      </c>
      <c r="AJ27" s="596"/>
      <c r="AK27" s="597"/>
      <c r="AL27" s="374">
        <v>1</v>
      </c>
      <c r="AM27" s="349">
        <v>1</v>
      </c>
      <c r="AN27" s="567"/>
      <c r="AO27" s="386"/>
      <c r="AP27" s="615"/>
      <c r="AQ27" s="374">
        <v>1</v>
      </c>
      <c r="AR27" s="349">
        <v>1</v>
      </c>
      <c r="AS27" s="567"/>
      <c r="AU27" s="339" t="s">
        <v>725</v>
      </c>
      <c r="AV27" s="339"/>
      <c r="AW27" s="339" t="s">
        <v>725</v>
      </c>
      <c r="AX27" s="571"/>
    </row>
    <row r="28" spans="1:242" ht="213" customHeight="1" thickBot="1">
      <c r="B28" s="516">
        <v>18</v>
      </c>
      <c r="C28" s="661"/>
      <c r="D28" s="684"/>
      <c r="E28" s="707"/>
      <c r="F28" s="708"/>
      <c r="G28" s="641" t="s">
        <v>157</v>
      </c>
      <c r="H28" s="618"/>
      <c r="I28" s="618"/>
      <c r="J28" s="527">
        <v>44197</v>
      </c>
      <c r="K28" s="527">
        <v>44227</v>
      </c>
      <c r="L28" s="508" t="s">
        <v>141</v>
      </c>
      <c r="M28" s="486" t="s">
        <v>142</v>
      </c>
      <c r="N28" s="477" t="s">
        <v>158</v>
      </c>
      <c r="O28" s="481" t="s">
        <v>159</v>
      </c>
      <c r="P28" s="378" t="s">
        <v>160</v>
      </c>
      <c r="R28" s="95" t="s">
        <v>366</v>
      </c>
      <c r="S28" s="347" t="s">
        <v>444</v>
      </c>
      <c r="T28" s="377" t="s">
        <v>445</v>
      </c>
      <c r="U28" s="374">
        <v>1</v>
      </c>
      <c r="V28" s="349">
        <v>1</v>
      </c>
      <c r="W28" s="567"/>
      <c r="X28" s="386"/>
      <c r="Y28" s="95" t="s">
        <v>430</v>
      </c>
      <c r="Z28" s="374">
        <v>1</v>
      </c>
      <c r="AA28" s="349">
        <v>1</v>
      </c>
      <c r="AB28" s="567"/>
      <c r="AD28" s="339" t="s">
        <v>549</v>
      </c>
      <c r="AE28" s="340">
        <v>1</v>
      </c>
      <c r="AF28" s="341" t="s">
        <v>550</v>
      </c>
      <c r="AG28" s="609"/>
      <c r="AI28" s="95" t="s">
        <v>366</v>
      </c>
      <c r="AJ28" s="347" t="s">
        <v>591</v>
      </c>
      <c r="AK28" s="347" t="s">
        <v>592</v>
      </c>
      <c r="AL28" s="374">
        <v>1</v>
      </c>
      <c r="AM28" s="349">
        <v>1</v>
      </c>
      <c r="AN28" s="567"/>
      <c r="AO28" s="386"/>
      <c r="AP28" s="95" t="s">
        <v>430</v>
      </c>
      <c r="AQ28" s="374">
        <v>1</v>
      </c>
      <c r="AR28" s="349">
        <v>1</v>
      </c>
      <c r="AS28" s="567"/>
      <c r="AU28" s="339" t="s">
        <v>725</v>
      </c>
      <c r="AV28" s="339"/>
      <c r="AW28" s="339" t="s">
        <v>725</v>
      </c>
      <c r="AX28" s="571"/>
    </row>
    <row r="29" spans="1:242" ht="130.5" customHeight="1" thickBot="1">
      <c r="B29" s="516">
        <v>19</v>
      </c>
      <c r="C29" s="661"/>
      <c r="D29" s="684"/>
      <c r="E29" s="707"/>
      <c r="F29" s="708"/>
      <c r="G29" s="641" t="s">
        <v>161</v>
      </c>
      <c r="H29" s="618"/>
      <c r="I29" s="618"/>
      <c r="J29" s="527">
        <v>44197</v>
      </c>
      <c r="K29" s="527">
        <v>44227</v>
      </c>
      <c r="L29" s="508" t="s">
        <v>141</v>
      </c>
      <c r="M29" s="486" t="s">
        <v>162</v>
      </c>
      <c r="N29" s="477" t="s">
        <v>163</v>
      </c>
      <c r="O29" s="481" t="s">
        <v>164</v>
      </c>
      <c r="P29" s="378" t="s">
        <v>165</v>
      </c>
      <c r="R29" s="95" t="s">
        <v>366</v>
      </c>
      <c r="S29" s="377" t="s">
        <v>370</v>
      </c>
      <c r="T29" s="377" t="s">
        <v>371</v>
      </c>
      <c r="U29" s="374">
        <v>1</v>
      </c>
      <c r="V29" s="349">
        <v>1</v>
      </c>
      <c r="W29" s="567"/>
      <c r="X29" s="386"/>
      <c r="Y29" s="350" t="s">
        <v>446</v>
      </c>
      <c r="Z29" s="374">
        <v>1</v>
      </c>
      <c r="AA29" s="349">
        <v>1</v>
      </c>
      <c r="AB29" s="567"/>
      <c r="AD29" s="339" t="s">
        <v>492</v>
      </c>
      <c r="AE29" s="340">
        <v>1</v>
      </c>
      <c r="AF29" s="341" t="s">
        <v>550</v>
      </c>
      <c r="AG29" s="609"/>
      <c r="AI29" s="95" t="s">
        <v>366</v>
      </c>
      <c r="AJ29" s="377" t="s">
        <v>593</v>
      </c>
      <c r="AK29" s="347" t="s">
        <v>594</v>
      </c>
      <c r="AL29" s="374">
        <v>1</v>
      </c>
      <c r="AM29" s="349">
        <v>1</v>
      </c>
      <c r="AN29" s="567"/>
      <c r="AO29" s="386"/>
      <c r="AP29" s="483" t="s">
        <v>595</v>
      </c>
      <c r="AQ29" s="374">
        <v>1</v>
      </c>
      <c r="AR29" s="349">
        <v>1</v>
      </c>
      <c r="AS29" s="567"/>
      <c r="AU29" s="339" t="s">
        <v>725</v>
      </c>
      <c r="AV29" s="339"/>
      <c r="AW29" s="339" t="s">
        <v>725</v>
      </c>
      <c r="AX29" s="571"/>
    </row>
    <row r="30" spans="1:242" ht="87.75" customHeight="1" thickBot="1">
      <c r="B30" s="516">
        <v>20</v>
      </c>
      <c r="C30" s="661"/>
      <c r="D30" s="684"/>
      <c r="E30" s="707"/>
      <c r="F30" s="708"/>
      <c r="G30" s="641" t="s">
        <v>447</v>
      </c>
      <c r="H30" s="618"/>
      <c r="I30" s="618"/>
      <c r="J30" s="527">
        <v>44197</v>
      </c>
      <c r="K30" s="527">
        <v>44286</v>
      </c>
      <c r="L30" s="508" t="s">
        <v>141</v>
      </c>
      <c r="M30" s="486" t="s">
        <v>162</v>
      </c>
      <c r="N30" s="477" t="s">
        <v>166</v>
      </c>
      <c r="O30" s="481" t="s">
        <v>167</v>
      </c>
      <c r="P30" s="378" t="s">
        <v>168</v>
      </c>
      <c r="R30" s="95" t="s">
        <v>366</v>
      </c>
      <c r="S30" s="377" t="s">
        <v>448</v>
      </c>
      <c r="T30" s="377" t="s">
        <v>449</v>
      </c>
      <c r="U30" s="374">
        <v>1</v>
      </c>
      <c r="V30" s="349">
        <v>1</v>
      </c>
      <c r="W30" s="567"/>
      <c r="X30" s="386"/>
      <c r="Y30" s="350" t="s">
        <v>450</v>
      </c>
      <c r="Z30" s="374">
        <v>1</v>
      </c>
      <c r="AA30" s="349">
        <v>1</v>
      </c>
      <c r="AB30" s="567"/>
      <c r="AD30" s="339" t="s">
        <v>493</v>
      </c>
      <c r="AE30" s="340">
        <v>1</v>
      </c>
      <c r="AF30" s="341" t="s">
        <v>542</v>
      </c>
      <c r="AG30" s="609"/>
      <c r="AI30" s="95" t="s">
        <v>366</v>
      </c>
      <c r="AJ30" s="377" t="s">
        <v>596</v>
      </c>
      <c r="AK30" s="347" t="s">
        <v>449</v>
      </c>
      <c r="AL30" s="374">
        <v>1</v>
      </c>
      <c r="AM30" s="349">
        <v>1</v>
      </c>
      <c r="AN30" s="567"/>
      <c r="AO30" s="386"/>
      <c r="AP30" s="483" t="s">
        <v>450</v>
      </c>
      <c r="AQ30" s="374">
        <v>1</v>
      </c>
      <c r="AR30" s="349">
        <v>1</v>
      </c>
      <c r="AS30" s="567"/>
      <c r="AU30" s="339" t="s">
        <v>725</v>
      </c>
      <c r="AV30" s="339"/>
      <c r="AW30" s="339" t="s">
        <v>725</v>
      </c>
      <c r="AX30" s="571"/>
    </row>
    <row r="31" spans="1:242" ht="87.75" customHeight="1" thickBot="1">
      <c r="B31" s="517">
        <v>21</v>
      </c>
      <c r="C31" s="661"/>
      <c r="D31" s="684"/>
      <c r="E31" s="707"/>
      <c r="F31" s="708"/>
      <c r="G31" s="641" t="s">
        <v>169</v>
      </c>
      <c r="H31" s="618"/>
      <c r="I31" s="618"/>
      <c r="J31" s="716">
        <v>44197</v>
      </c>
      <c r="K31" s="716">
        <v>44286</v>
      </c>
      <c r="L31" s="618" t="s">
        <v>141</v>
      </c>
      <c r="M31" s="719" t="s">
        <v>162</v>
      </c>
      <c r="N31" s="618" t="s">
        <v>170</v>
      </c>
      <c r="O31" s="681" t="s">
        <v>171</v>
      </c>
      <c r="P31" s="703" t="s">
        <v>172</v>
      </c>
      <c r="R31" s="95" t="s">
        <v>366</v>
      </c>
      <c r="S31" s="677" t="s">
        <v>451</v>
      </c>
      <c r="T31" s="677" t="s">
        <v>372</v>
      </c>
      <c r="U31" s="374">
        <v>1</v>
      </c>
      <c r="V31" s="349">
        <v>1</v>
      </c>
      <c r="W31" s="567"/>
      <c r="X31" s="386"/>
      <c r="Y31" s="627" t="s">
        <v>431</v>
      </c>
      <c r="Z31" s="374">
        <v>1</v>
      </c>
      <c r="AA31" s="349">
        <v>1</v>
      </c>
      <c r="AB31" s="567"/>
      <c r="AD31" s="339" t="s">
        <v>494</v>
      </c>
      <c r="AE31" s="340">
        <v>1</v>
      </c>
      <c r="AF31" s="359" t="s">
        <v>488</v>
      </c>
      <c r="AG31" s="609"/>
      <c r="AI31" s="95" t="s">
        <v>366</v>
      </c>
      <c r="AJ31" s="379" t="s">
        <v>693</v>
      </c>
      <c r="AK31" s="379" t="s">
        <v>597</v>
      </c>
      <c r="AL31" s="374">
        <v>1</v>
      </c>
      <c r="AM31" s="349">
        <v>1</v>
      </c>
      <c r="AN31" s="567"/>
      <c r="AO31" s="386"/>
      <c r="AP31" s="627" t="s">
        <v>600</v>
      </c>
      <c r="AQ31" s="374">
        <v>1</v>
      </c>
      <c r="AR31" s="349">
        <v>1</v>
      </c>
      <c r="AS31" s="567"/>
      <c r="AU31" s="339" t="s">
        <v>725</v>
      </c>
      <c r="AV31" s="339"/>
      <c r="AW31" s="339" t="s">
        <v>725</v>
      </c>
      <c r="AX31" s="571"/>
    </row>
    <row r="32" spans="1:242" ht="51.75" customHeight="1" thickBot="1">
      <c r="B32" s="518">
        <v>22</v>
      </c>
      <c r="C32" s="661"/>
      <c r="D32" s="684"/>
      <c r="E32" s="709"/>
      <c r="F32" s="710"/>
      <c r="G32" s="658" t="s">
        <v>173</v>
      </c>
      <c r="H32" s="619"/>
      <c r="I32" s="619"/>
      <c r="J32" s="727"/>
      <c r="K32" s="727"/>
      <c r="L32" s="619"/>
      <c r="M32" s="720"/>
      <c r="N32" s="619"/>
      <c r="O32" s="717"/>
      <c r="P32" s="704"/>
      <c r="R32" s="104" t="s">
        <v>366</v>
      </c>
      <c r="S32" s="678"/>
      <c r="T32" s="678"/>
      <c r="U32" s="356">
        <v>1</v>
      </c>
      <c r="V32" s="357">
        <v>1</v>
      </c>
      <c r="W32" s="567"/>
      <c r="X32" s="386"/>
      <c r="Y32" s="628"/>
      <c r="Z32" s="356">
        <v>1</v>
      </c>
      <c r="AA32" s="357">
        <v>1</v>
      </c>
      <c r="AB32" s="567"/>
      <c r="AD32" s="339" t="s">
        <v>495</v>
      </c>
      <c r="AE32" s="340">
        <v>1</v>
      </c>
      <c r="AF32" s="359" t="s">
        <v>488</v>
      </c>
      <c r="AG32" s="609"/>
      <c r="AI32" s="104" t="s">
        <v>366</v>
      </c>
      <c r="AJ32" s="380" t="s">
        <v>598</v>
      </c>
      <c r="AK32" s="380" t="s">
        <v>599</v>
      </c>
      <c r="AL32" s="356">
        <v>1</v>
      </c>
      <c r="AM32" s="357">
        <v>1</v>
      </c>
      <c r="AN32" s="567"/>
      <c r="AO32" s="386"/>
      <c r="AP32" s="628"/>
      <c r="AQ32" s="356">
        <v>1</v>
      </c>
      <c r="AR32" s="357">
        <v>1</v>
      </c>
      <c r="AS32" s="567"/>
      <c r="AU32" s="339" t="s">
        <v>725</v>
      </c>
      <c r="AV32" s="339"/>
      <c r="AW32" s="339" t="s">
        <v>725</v>
      </c>
      <c r="AX32" s="571"/>
    </row>
    <row r="33" spans="1:144" ht="100.5" customHeight="1" thickBot="1">
      <c r="B33" s="515">
        <v>23</v>
      </c>
      <c r="C33" s="661"/>
      <c r="D33" s="684"/>
      <c r="E33" s="692" t="s">
        <v>174</v>
      </c>
      <c r="F33" s="711"/>
      <c r="G33" s="714" t="s">
        <v>175</v>
      </c>
      <c r="H33" s="715"/>
      <c r="I33" s="715"/>
      <c r="J33" s="536">
        <v>44197</v>
      </c>
      <c r="K33" s="536">
        <v>44286</v>
      </c>
      <c r="L33" s="513" t="s">
        <v>141</v>
      </c>
      <c r="M33" s="476" t="s">
        <v>162</v>
      </c>
      <c r="N33" s="482" t="s">
        <v>176</v>
      </c>
      <c r="O33" s="482" t="s">
        <v>177</v>
      </c>
      <c r="P33" s="27" t="s">
        <v>178</v>
      </c>
      <c r="R33" s="128" t="s">
        <v>366</v>
      </c>
      <c r="S33" s="381" t="s">
        <v>452</v>
      </c>
      <c r="T33" s="382" t="s">
        <v>453</v>
      </c>
      <c r="U33" s="383">
        <v>1</v>
      </c>
      <c r="V33" s="384">
        <v>1</v>
      </c>
      <c r="W33" s="567"/>
      <c r="X33" s="386"/>
      <c r="Y33" s="385" t="s">
        <v>433</v>
      </c>
      <c r="Z33" s="383">
        <v>1</v>
      </c>
      <c r="AA33" s="384">
        <v>1</v>
      </c>
      <c r="AB33" s="567"/>
      <c r="AD33" s="339" t="s">
        <v>453</v>
      </c>
      <c r="AE33" s="340">
        <v>1</v>
      </c>
      <c r="AF33" s="341" t="s">
        <v>515</v>
      </c>
      <c r="AG33" s="609"/>
      <c r="AI33" s="128" t="s">
        <v>366</v>
      </c>
      <c r="AJ33" s="381" t="s">
        <v>694</v>
      </c>
      <c r="AK33" s="437" t="s">
        <v>601</v>
      </c>
      <c r="AL33" s="383">
        <v>1</v>
      </c>
      <c r="AM33" s="384">
        <v>1</v>
      </c>
      <c r="AN33" s="567"/>
      <c r="AO33" s="386"/>
      <c r="AP33" s="499" t="s">
        <v>695</v>
      </c>
      <c r="AQ33" s="383">
        <v>1</v>
      </c>
      <c r="AR33" s="384">
        <v>1</v>
      </c>
      <c r="AS33" s="567"/>
      <c r="AU33" s="339" t="s">
        <v>725</v>
      </c>
      <c r="AV33" s="339"/>
      <c r="AW33" s="339" t="s">
        <v>725</v>
      </c>
      <c r="AX33" s="571"/>
    </row>
    <row r="34" spans="1:144" ht="387.75" customHeight="1" thickBot="1">
      <c r="B34" s="516">
        <v>24</v>
      </c>
      <c r="C34" s="661"/>
      <c r="D34" s="684"/>
      <c r="E34" s="694"/>
      <c r="F34" s="712"/>
      <c r="G34" s="580" t="s">
        <v>179</v>
      </c>
      <c r="H34" s="580"/>
      <c r="I34" s="691"/>
      <c r="J34" s="716">
        <v>44197</v>
      </c>
      <c r="K34" s="716">
        <v>44286</v>
      </c>
      <c r="L34" s="618" t="s">
        <v>141</v>
      </c>
      <c r="M34" s="719" t="s">
        <v>180</v>
      </c>
      <c r="N34" s="618" t="s">
        <v>181</v>
      </c>
      <c r="O34" s="618" t="s">
        <v>182</v>
      </c>
      <c r="P34" s="681" t="s">
        <v>183</v>
      </c>
      <c r="R34" s="95" t="s">
        <v>373</v>
      </c>
      <c r="S34" s="387" t="s">
        <v>454</v>
      </c>
      <c r="T34" s="377" t="s">
        <v>455</v>
      </c>
      <c r="U34" s="374">
        <v>1</v>
      </c>
      <c r="V34" s="349">
        <v>1</v>
      </c>
      <c r="W34" s="567"/>
      <c r="X34" s="386"/>
      <c r="Y34" s="350" t="s">
        <v>480</v>
      </c>
      <c r="Z34" s="374">
        <v>1</v>
      </c>
      <c r="AA34" s="349">
        <v>1</v>
      </c>
      <c r="AB34" s="567"/>
      <c r="AD34" s="339" t="s">
        <v>516</v>
      </c>
      <c r="AE34" s="340">
        <v>1</v>
      </c>
      <c r="AF34" s="341" t="s">
        <v>517</v>
      </c>
      <c r="AG34" s="609"/>
      <c r="AI34" s="95" t="s">
        <v>373</v>
      </c>
      <c r="AJ34" s="387" t="s">
        <v>454</v>
      </c>
      <c r="AK34" s="347" t="s">
        <v>602</v>
      </c>
      <c r="AL34" s="374">
        <v>1</v>
      </c>
      <c r="AM34" s="349">
        <v>1</v>
      </c>
      <c r="AN34" s="567"/>
      <c r="AO34" s="386"/>
      <c r="AP34" s="483" t="s">
        <v>603</v>
      </c>
      <c r="AQ34" s="374">
        <v>1</v>
      </c>
      <c r="AR34" s="349">
        <v>1</v>
      </c>
      <c r="AS34" s="567"/>
      <c r="AU34" s="339" t="s">
        <v>725</v>
      </c>
      <c r="AV34" s="339"/>
      <c r="AW34" s="339" t="s">
        <v>725</v>
      </c>
      <c r="AX34" s="571"/>
    </row>
    <row r="35" spans="1:144" ht="208.5" customHeight="1" thickBot="1">
      <c r="B35" s="516">
        <v>25</v>
      </c>
      <c r="C35" s="661"/>
      <c r="D35" s="684"/>
      <c r="E35" s="694"/>
      <c r="F35" s="712"/>
      <c r="G35" s="641" t="s">
        <v>184</v>
      </c>
      <c r="H35" s="618"/>
      <c r="I35" s="618"/>
      <c r="J35" s="716"/>
      <c r="K35" s="716"/>
      <c r="L35" s="618"/>
      <c r="M35" s="719"/>
      <c r="N35" s="618"/>
      <c r="O35" s="618"/>
      <c r="P35" s="681"/>
      <c r="R35" s="95" t="s">
        <v>373</v>
      </c>
      <c r="S35" s="376" t="s">
        <v>434</v>
      </c>
      <c r="T35" s="377" t="s">
        <v>374</v>
      </c>
      <c r="U35" s="374">
        <v>1</v>
      </c>
      <c r="V35" s="349">
        <v>1</v>
      </c>
      <c r="W35" s="567"/>
      <c r="X35" s="386"/>
      <c r="Y35" s="351" t="s">
        <v>432</v>
      </c>
      <c r="Z35" s="374">
        <v>1</v>
      </c>
      <c r="AA35" s="349">
        <v>1</v>
      </c>
      <c r="AB35" s="567"/>
      <c r="AD35" s="339" t="s">
        <v>516</v>
      </c>
      <c r="AE35" s="340">
        <v>1</v>
      </c>
      <c r="AF35" s="341" t="s">
        <v>517</v>
      </c>
      <c r="AG35" s="609"/>
      <c r="AI35" s="95" t="s">
        <v>373</v>
      </c>
      <c r="AJ35" s="376" t="s">
        <v>604</v>
      </c>
      <c r="AK35" s="347" t="s">
        <v>605</v>
      </c>
      <c r="AL35" s="374">
        <v>1</v>
      </c>
      <c r="AM35" s="349">
        <v>1</v>
      </c>
      <c r="AN35" s="567"/>
      <c r="AO35" s="386"/>
      <c r="AP35" s="351" t="s">
        <v>606</v>
      </c>
      <c r="AQ35" s="374">
        <v>1</v>
      </c>
      <c r="AR35" s="349">
        <v>1</v>
      </c>
      <c r="AS35" s="567"/>
      <c r="AU35" s="339" t="s">
        <v>725</v>
      </c>
      <c r="AV35" s="339"/>
      <c r="AW35" s="339" t="s">
        <v>725</v>
      </c>
      <c r="AX35" s="571"/>
    </row>
    <row r="36" spans="1:144" ht="50.25" customHeight="1" thickBot="1">
      <c r="B36" s="516">
        <v>26</v>
      </c>
      <c r="C36" s="661"/>
      <c r="D36" s="684"/>
      <c r="E36" s="694"/>
      <c r="F36" s="712"/>
      <c r="G36" s="641" t="s">
        <v>436</v>
      </c>
      <c r="H36" s="618"/>
      <c r="I36" s="618"/>
      <c r="J36" s="527">
        <v>44197</v>
      </c>
      <c r="K36" s="527">
        <v>44286</v>
      </c>
      <c r="L36" s="508" t="s">
        <v>141</v>
      </c>
      <c r="M36" s="486" t="s">
        <v>162</v>
      </c>
      <c r="N36" s="618" t="s">
        <v>185</v>
      </c>
      <c r="O36" s="618" t="s">
        <v>186</v>
      </c>
      <c r="P36" s="681" t="s">
        <v>187</v>
      </c>
      <c r="R36" s="95" t="s">
        <v>366</v>
      </c>
      <c r="S36" s="595" t="s">
        <v>375</v>
      </c>
      <c r="T36" s="677" t="s">
        <v>376</v>
      </c>
      <c r="U36" s="374">
        <v>1</v>
      </c>
      <c r="V36" s="349">
        <v>1</v>
      </c>
      <c r="W36" s="567"/>
      <c r="X36" s="386"/>
      <c r="Y36" s="598" t="s">
        <v>437</v>
      </c>
      <c r="Z36" s="374">
        <v>1</v>
      </c>
      <c r="AA36" s="349">
        <v>1</v>
      </c>
      <c r="AB36" s="567"/>
      <c r="AD36" s="339"/>
      <c r="AE36" s="340"/>
      <c r="AF36" s="388" t="s">
        <v>540</v>
      </c>
      <c r="AG36" s="609"/>
      <c r="AI36" s="95" t="s">
        <v>366</v>
      </c>
      <c r="AJ36" s="595" t="s">
        <v>607</v>
      </c>
      <c r="AK36" s="597" t="s">
        <v>608</v>
      </c>
      <c r="AL36" s="374">
        <v>1</v>
      </c>
      <c r="AM36" s="349">
        <v>1</v>
      </c>
      <c r="AN36" s="567"/>
      <c r="AO36" s="386"/>
      <c r="AP36" s="598" t="s">
        <v>696</v>
      </c>
      <c r="AQ36" s="374">
        <v>1</v>
      </c>
      <c r="AR36" s="349">
        <v>1</v>
      </c>
      <c r="AS36" s="567"/>
      <c r="AU36" s="339" t="s">
        <v>725</v>
      </c>
      <c r="AV36" s="339"/>
      <c r="AW36" s="339" t="s">
        <v>725</v>
      </c>
      <c r="AX36" s="571"/>
    </row>
    <row r="37" spans="1:144" s="491" customFormat="1" ht="54" customHeight="1" thickBot="1">
      <c r="A37" s="4"/>
      <c r="B37" s="516">
        <v>27</v>
      </c>
      <c r="C37" s="661"/>
      <c r="D37" s="684"/>
      <c r="E37" s="694"/>
      <c r="F37" s="712"/>
      <c r="G37" s="641" t="s">
        <v>188</v>
      </c>
      <c r="H37" s="618"/>
      <c r="I37" s="618"/>
      <c r="J37" s="527">
        <v>44197</v>
      </c>
      <c r="K37" s="527">
        <v>44286</v>
      </c>
      <c r="L37" s="508" t="s">
        <v>141</v>
      </c>
      <c r="M37" s="486" t="s">
        <v>162</v>
      </c>
      <c r="N37" s="618"/>
      <c r="O37" s="618"/>
      <c r="P37" s="681"/>
      <c r="R37" s="492" t="s">
        <v>366</v>
      </c>
      <c r="S37" s="596"/>
      <c r="T37" s="677"/>
      <c r="U37" s="493">
        <v>1</v>
      </c>
      <c r="V37" s="494">
        <v>1</v>
      </c>
      <c r="W37" s="567"/>
      <c r="X37" s="495"/>
      <c r="Y37" s="599"/>
      <c r="Z37" s="493">
        <v>1</v>
      </c>
      <c r="AA37" s="494">
        <v>1</v>
      </c>
      <c r="AB37" s="567"/>
      <c r="AD37" s="286"/>
      <c r="AE37" s="283"/>
      <c r="AF37" s="496" t="s">
        <v>540</v>
      </c>
      <c r="AG37" s="609"/>
      <c r="AH37" s="4"/>
      <c r="AI37" s="95" t="s">
        <v>366</v>
      </c>
      <c r="AJ37" s="596"/>
      <c r="AK37" s="597"/>
      <c r="AL37" s="374">
        <v>1</v>
      </c>
      <c r="AM37" s="349">
        <v>1</v>
      </c>
      <c r="AN37" s="567"/>
      <c r="AO37" s="386"/>
      <c r="AP37" s="599"/>
      <c r="AQ37" s="374">
        <v>1</v>
      </c>
      <c r="AR37" s="349">
        <v>1</v>
      </c>
      <c r="AS37" s="567"/>
      <c r="AT37" s="4"/>
      <c r="AU37" s="339" t="s">
        <v>725</v>
      </c>
      <c r="AV37" s="339"/>
      <c r="AW37" s="339" t="s">
        <v>725</v>
      </c>
      <c r="AX37" s="571"/>
      <c r="AY37" s="559"/>
      <c r="AZ37" s="559"/>
      <c r="BA37" s="559"/>
      <c r="BB37" s="559"/>
      <c r="BC37" s="559"/>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row>
    <row r="38" spans="1:144" ht="90" customHeight="1" thickBot="1">
      <c r="B38" s="518">
        <v>28</v>
      </c>
      <c r="C38" s="661"/>
      <c r="D38" s="684"/>
      <c r="E38" s="696"/>
      <c r="F38" s="713"/>
      <c r="G38" s="698" t="s">
        <v>189</v>
      </c>
      <c r="H38" s="642"/>
      <c r="I38" s="642"/>
      <c r="J38" s="530">
        <v>44197</v>
      </c>
      <c r="K38" s="530">
        <v>44286</v>
      </c>
      <c r="L38" s="511" t="s">
        <v>141</v>
      </c>
      <c r="M38" s="475" t="s">
        <v>162</v>
      </c>
      <c r="N38" s="642"/>
      <c r="O38" s="642"/>
      <c r="P38" s="644"/>
      <c r="R38" s="120" t="s">
        <v>366</v>
      </c>
      <c r="S38" s="389" t="s">
        <v>377</v>
      </c>
      <c r="T38" s="682"/>
      <c r="U38" s="390">
        <v>1</v>
      </c>
      <c r="V38" s="391">
        <v>1</v>
      </c>
      <c r="W38" s="567"/>
      <c r="X38" s="386"/>
      <c r="Y38" s="599"/>
      <c r="Z38" s="390">
        <v>1</v>
      </c>
      <c r="AA38" s="391">
        <v>1</v>
      </c>
      <c r="AB38" s="567"/>
      <c r="AD38" s="339"/>
      <c r="AE38" s="340"/>
      <c r="AF38" s="392" t="s">
        <v>543</v>
      </c>
      <c r="AG38" s="609"/>
      <c r="AI38" s="120" t="s">
        <v>366</v>
      </c>
      <c r="AJ38" s="389" t="s">
        <v>609</v>
      </c>
      <c r="AK38" s="595"/>
      <c r="AL38" s="390">
        <v>1</v>
      </c>
      <c r="AM38" s="391">
        <v>1</v>
      </c>
      <c r="AN38" s="567"/>
      <c r="AO38" s="386"/>
      <c r="AP38" s="599"/>
      <c r="AQ38" s="390">
        <v>1</v>
      </c>
      <c r="AR38" s="391">
        <v>1</v>
      </c>
      <c r="AS38" s="567"/>
      <c r="AU38" s="339" t="s">
        <v>725</v>
      </c>
      <c r="AV38" s="339"/>
      <c r="AW38" s="339" t="s">
        <v>725</v>
      </c>
      <c r="AX38" s="571"/>
    </row>
    <row r="39" spans="1:144" ht="217.5" customHeight="1" thickBot="1">
      <c r="B39" s="519">
        <v>29</v>
      </c>
      <c r="C39" s="661"/>
      <c r="D39" s="684"/>
      <c r="E39" s="692" t="s">
        <v>190</v>
      </c>
      <c r="F39" s="693"/>
      <c r="G39" s="669" t="s">
        <v>191</v>
      </c>
      <c r="H39" s="620"/>
      <c r="I39" s="620"/>
      <c r="J39" s="532">
        <v>44197</v>
      </c>
      <c r="K39" s="532">
        <v>44286</v>
      </c>
      <c r="L39" s="509" t="s">
        <v>141</v>
      </c>
      <c r="M39" s="25" t="s">
        <v>180</v>
      </c>
      <c r="N39" s="478" t="s">
        <v>192</v>
      </c>
      <c r="O39" s="478" t="s">
        <v>193</v>
      </c>
      <c r="P39" s="27" t="s">
        <v>194</v>
      </c>
      <c r="R39" s="89" t="s">
        <v>361</v>
      </c>
      <c r="S39" s="393" t="s">
        <v>463</v>
      </c>
      <c r="T39" s="394" t="s">
        <v>456</v>
      </c>
      <c r="U39" s="340">
        <v>1</v>
      </c>
      <c r="V39" s="359">
        <v>1</v>
      </c>
      <c r="W39" s="574"/>
      <c r="X39" s="365"/>
      <c r="Y39" s="395" t="s">
        <v>457</v>
      </c>
      <c r="Z39" s="340">
        <v>1</v>
      </c>
      <c r="AA39" s="359">
        <v>1</v>
      </c>
      <c r="AB39" s="574"/>
      <c r="AD39" s="339" t="s">
        <v>494</v>
      </c>
      <c r="AE39" s="340">
        <v>1</v>
      </c>
      <c r="AF39" s="341" t="s">
        <v>519</v>
      </c>
      <c r="AG39" s="609"/>
      <c r="AI39" s="89" t="s">
        <v>361</v>
      </c>
      <c r="AJ39" s="393" t="s">
        <v>584</v>
      </c>
      <c r="AK39" s="441" t="s">
        <v>610</v>
      </c>
      <c r="AL39" s="340">
        <v>1</v>
      </c>
      <c r="AM39" s="359">
        <v>1</v>
      </c>
      <c r="AN39" s="574"/>
      <c r="AO39" s="365"/>
      <c r="AP39" s="395" t="s">
        <v>457</v>
      </c>
      <c r="AQ39" s="340">
        <v>1</v>
      </c>
      <c r="AR39" s="359">
        <v>1</v>
      </c>
      <c r="AS39" s="574"/>
      <c r="AU39" s="339" t="s">
        <v>725</v>
      </c>
      <c r="AV39" s="339"/>
      <c r="AW39" s="339" t="s">
        <v>725</v>
      </c>
      <c r="AX39" s="571"/>
    </row>
    <row r="40" spans="1:144" ht="184.5" customHeight="1" thickBot="1">
      <c r="B40" s="516">
        <v>30</v>
      </c>
      <c r="C40" s="661"/>
      <c r="D40" s="684"/>
      <c r="E40" s="694"/>
      <c r="F40" s="695"/>
      <c r="G40" s="641" t="s">
        <v>195</v>
      </c>
      <c r="H40" s="618"/>
      <c r="I40" s="618"/>
      <c r="J40" s="527">
        <v>44197</v>
      </c>
      <c r="K40" s="527">
        <v>44286</v>
      </c>
      <c r="L40" s="508" t="s">
        <v>141</v>
      </c>
      <c r="M40" s="31" t="s">
        <v>162</v>
      </c>
      <c r="N40" s="477" t="s">
        <v>196</v>
      </c>
      <c r="O40" s="477" t="s">
        <v>197</v>
      </c>
      <c r="P40" s="481" t="s">
        <v>198</v>
      </c>
      <c r="R40" s="95" t="s">
        <v>366</v>
      </c>
      <c r="S40" s="347" t="s">
        <v>458</v>
      </c>
      <c r="T40" s="377" t="s">
        <v>459</v>
      </c>
      <c r="U40" s="348">
        <v>0</v>
      </c>
      <c r="V40" s="362">
        <v>0</v>
      </c>
      <c r="W40" s="574"/>
      <c r="X40" s="365"/>
      <c r="Y40" s="351" t="s">
        <v>460</v>
      </c>
      <c r="Z40" s="348">
        <v>0</v>
      </c>
      <c r="AA40" s="362">
        <v>0</v>
      </c>
      <c r="AB40" s="574"/>
      <c r="AD40" s="339" t="s">
        <v>496</v>
      </c>
      <c r="AE40" s="340">
        <v>0.5</v>
      </c>
      <c r="AF40" s="341" t="s">
        <v>497</v>
      </c>
      <c r="AG40" s="609"/>
      <c r="AI40" s="95" t="s">
        <v>366</v>
      </c>
      <c r="AJ40" s="347" t="s">
        <v>613</v>
      </c>
      <c r="AK40" s="347" t="s">
        <v>611</v>
      </c>
      <c r="AL40" s="348">
        <v>1</v>
      </c>
      <c r="AM40" s="362">
        <v>1</v>
      </c>
      <c r="AN40" s="574"/>
      <c r="AO40" s="365"/>
      <c r="AP40" s="351" t="s">
        <v>612</v>
      </c>
      <c r="AQ40" s="348">
        <v>1</v>
      </c>
      <c r="AR40" s="362">
        <v>1</v>
      </c>
      <c r="AS40" s="574"/>
      <c r="AU40" s="339" t="s">
        <v>725</v>
      </c>
      <c r="AV40" s="340"/>
      <c r="AW40" s="339" t="s">
        <v>725</v>
      </c>
      <c r="AX40" s="571"/>
    </row>
    <row r="41" spans="1:144" ht="87.75" customHeight="1" thickBot="1">
      <c r="B41" s="516">
        <v>31</v>
      </c>
      <c r="C41" s="661"/>
      <c r="D41" s="684"/>
      <c r="E41" s="694"/>
      <c r="F41" s="695"/>
      <c r="G41" s="641" t="s">
        <v>199</v>
      </c>
      <c r="H41" s="618"/>
      <c r="I41" s="618"/>
      <c r="J41" s="527">
        <v>44197</v>
      </c>
      <c r="K41" s="527">
        <v>44286</v>
      </c>
      <c r="L41" s="508" t="s">
        <v>141</v>
      </c>
      <c r="M41" s="31" t="s">
        <v>180</v>
      </c>
      <c r="N41" s="477" t="s">
        <v>200</v>
      </c>
      <c r="O41" s="477" t="s">
        <v>201</v>
      </c>
      <c r="P41" s="481" t="s">
        <v>202</v>
      </c>
      <c r="R41" s="95" t="s">
        <v>361</v>
      </c>
      <c r="S41" s="376" t="s">
        <v>378</v>
      </c>
      <c r="T41" s="376" t="s">
        <v>379</v>
      </c>
      <c r="U41" s="348">
        <v>1</v>
      </c>
      <c r="V41" s="362">
        <v>1</v>
      </c>
      <c r="W41" s="574"/>
      <c r="X41" s="365"/>
      <c r="Y41" s="351" t="s">
        <v>438</v>
      </c>
      <c r="Z41" s="348">
        <v>1</v>
      </c>
      <c r="AA41" s="362">
        <v>1</v>
      </c>
      <c r="AB41" s="574"/>
      <c r="AD41" s="339" t="s">
        <v>496</v>
      </c>
      <c r="AE41" s="340">
        <v>1</v>
      </c>
      <c r="AF41" s="341" t="s">
        <v>520</v>
      </c>
      <c r="AG41" s="609"/>
      <c r="AI41" s="95" t="s">
        <v>361</v>
      </c>
      <c r="AJ41" s="376" t="s">
        <v>378</v>
      </c>
      <c r="AK41" s="376" t="s">
        <v>379</v>
      </c>
      <c r="AL41" s="348">
        <v>1</v>
      </c>
      <c r="AM41" s="362">
        <v>1</v>
      </c>
      <c r="AN41" s="574"/>
      <c r="AO41" s="365"/>
      <c r="AP41" s="351" t="s">
        <v>697</v>
      </c>
      <c r="AQ41" s="348">
        <v>1</v>
      </c>
      <c r="AR41" s="362">
        <v>1</v>
      </c>
      <c r="AS41" s="574"/>
      <c r="AU41" s="339" t="s">
        <v>725</v>
      </c>
      <c r="AV41" s="339"/>
      <c r="AW41" s="339" t="s">
        <v>725</v>
      </c>
      <c r="AX41" s="571"/>
    </row>
    <row r="42" spans="1:144" ht="165.75" customHeight="1" thickBot="1">
      <c r="B42" s="519">
        <v>32</v>
      </c>
      <c r="C42" s="661"/>
      <c r="D42" s="684"/>
      <c r="E42" s="694"/>
      <c r="F42" s="695"/>
      <c r="G42" s="641" t="s">
        <v>203</v>
      </c>
      <c r="H42" s="618"/>
      <c r="I42" s="618"/>
      <c r="J42" s="527">
        <v>44197</v>
      </c>
      <c r="K42" s="527">
        <v>44286</v>
      </c>
      <c r="L42" s="508" t="s">
        <v>141</v>
      </c>
      <c r="M42" s="31" t="s">
        <v>180</v>
      </c>
      <c r="N42" s="477" t="s">
        <v>204</v>
      </c>
      <c r="O42" s="477" t="s">
        <v>205</v>
      </c>
      <c r="P42" s="481" t="s">
        <v>206</v>
      </c>
      <c r="R42" s="95" t="s">
        <v>361</v>
      </c>
      <c r="S42" s="376" t="s">
        <v>462</v>
      </c>
      <c r="T42" s="376" t="s">
        <v>461</v>
      </c>
      <c r="U42" s="348">
        <v>1</v>
      </c>
      <c r="V42" s="362"/>
      <c r="W42" s="574"/>
      <c r="X42" s="365"/>
      <c r="Y42" s="351" t="s">
        <v>464</v>
      </c>
      <c r="Z42" s="348">
        <v>1</v>
      </c>
      <c r="AA42" s="362">
        <v>1</v>
      </c>
      <c r="AB42" s="574"/>
      <c r="AD42" s="339" t="s">
        <v>498</v>
      </c>
      <c r="AE42" s="340">
        <v>1</v>
      </c>
      <c r="AF42" s="341" t="s">
        <v>499</v>
      </c>
      <c r="AG42" s="609"/>
      <c r="AI42" s="95" t="s">
        <v>361</v>
      </c>
      <c r="AJ42" s="376" t="s">
        <v>462</v>
      </c>
      <c r="AK42" s="376" t="s">
        <v>647</v>
      </c>
      <c r="AL42" s="348">
        <v>1</v>
      </c>
      <c r="AM42" s="362">
        <v>1</v>
      </c>
      <c r="AN42" s="574"/>
      <c r="AO42" s="365"/>
      <c r="AP42" s="351" t="s">
        <v>614</v>
      </c>
      <c r="AQ42" s="348">
        <v>1</v>
      </c>
      <c r="AR42" s="362">
        <v>1</v>
      </c>
      <c r="AS42" s="574"/>
      <c r="AU42" s="339" t="s">
        <v>725</v>
      </c>
      <c r="AV42" s="339"/>
      <c r="AW42" s="339" t="s">
        <v>725</v>
      </c>
      <c r="AX42" s="571"/>
    </row>
    <row r="43" spans="1:144" ht="87.75" customHeight="1" thickBot="1">
      <c r="B43" s="518">
        <v>33</v>
      </c>
      <c r="C43" s="661"/>
      <c r="D43" s="684"/>
      <c r="E43" s="696"/>
      <c r="F43" s="697"/>
      <c r="G43" s="698" t="s">
        <v>207</v>
      </c>
      <c r="H43" s="642"/>
      <c r="I43" s="642"/>
      <c r="J43" s="530">
        <v>44197</v>
      </c>
      <c r="K43" s="530">
        <v>44286</v>
      </c>
      <c r="L43" s="511" t="s">
        <v>141</v>
      </c>
      <c r="M43" s="22" t="s">
        <v>162</v>
      </c>
      <c r="N43" s="488" t="s">
        <v>208</v>
      </c>
      <c r="O43" s="488" t="s">
        <v>209</v>
      </c>
      <c r="P43" s="490" t="s">
        <v>210</v>
      </c>
      <c r="R43" s="104" t="s">
        <v>366</v>
      </c>
      <c r="S43" s="396" t="s">
        <v>465</v>
      </c>
      <c r="T43" s="397" t="s">
        <v>380</v>
      </c>
      <c r="U43" s="398">
        <v>1</v>
      </c>
      <c r="V43" s="399">
        <v>1</v>
      </c>
      <c r="W43" s="574"/>
      <c r="X43" s="386"/>
      <c r="Y43" s="400" t="s">
        <v>466</v>
      </c>
      <c r="Z43" s="356">
        <v>1</v>
      </c>
      <c r="AA43" s="357">
        <v>1</v>
      </c>
      <c r="AB43" s="574"/>
      <c r="AD43" s="339" t="s">
        <v>500</v>
      </c>
      <c r="AE43" s="340">
        <v>1</v>
      </c>
      <c r="AF43" s="359" t="s">
        <v>488</v>
      </c>
      <c r="AG43" s="609"/>
      <c r="AI43" s="104" t="s">
        <v>366</v>
      </c>
      <c r="AJ43" s="396" t="s">
        <v>465</v>
      </c>
      <c r="AK43" s="421" t="s">
        <v>615</v>
      </c>
      <c r="AL43" s="398">
        <v>1</v>
      </c>
      <c r="AM43" s="399">
        <v>1</v>
      </c>
      <c r="AN43" s="574"/>
      <c r="AO43" s="386"/>
      <c r="AP43" s="400" t="s">
        <v>466</v>
      </c>
      <c r="AQ43" s="356">
        <v>1</v>
      </c>
      <c r="AR43" s="357">
        <v>1</v>
      </c>
      <c r="AS43" s="574"/>
      <c r="AU43" s="339" t="s">
        <v>725</v>
      </c>
      <c r="AV43" s="339"/>
      <c r="AW43" s="339" t="s">
        <v>725</v>
      </c>
      <c r="AX43" s="571"/>
    </row>
    <row r="44" spans="1:144" ht="138.6" customHeight="1" thickBot="1">
      <c r="B44" s="519">
        <v>34</v>
      </c>
      <c r="C44" s="661"/>
      <c r="D44" s="662"/>
      <c r="E44" s="685" t="s">
        <v>211</v>
      </c>
      <c r="F44" s="686"/>
      <c r="G44" s="620" t="s">
        <v>212</v>
      </c>
      <c r="H44" s="620"/>
      <c r="I44" s="620"/>
      <c r="J44" s="532">
        <v>44197</v>
      </c>
      <c r="K44" s="532">
        <v>44286</v>
      </c>
      <c r="L44" s="509" t="s">
        <v>141</v>
      </c>
      <c r="M44" s="22" t="s">
        <v>162</v>
      </c>
      <c r="N44" s="478" t="s">
        <v>213</v>
      </c>
      <c r="O44" s="478" t="s">
        <v>214</v>
      </c>
      <c r="P44" s="27" t="s">
        <v>215</v>
      </c>
      <c r="R44" s="128" t="s">
        <v>366</v>
      </c>
      <c r="S44" s="401" t="s">
        <v>467</v>
      </c>
      <c r="T44" s="382" t="s">
        <v>468</v>
      </c>
      <c r="U44" s="402">
        <v>1</v>
      </c>
      <c r="V44" s="403">
        <v>1</v>
      </c>
      <c r="W44" s="574"/>
      <c r="X44" s="386"/>
      <c r="Y44" s="404" t="s">
        <v>469</v>
      </c>
      <c r="Z44" s="383">
        <v>1</v>
      </c>
      <c r="AA44" s="384">
        <v>1</v>
      </c>
      <c r="AB44" s="574"/>
      <c r="AD44" s="339" t="s">
        <v>501</v>
      </c>
      <c r="AE44" s="340">
        <v>1</v>
      </c>
      <c r="AF44" s="359" t="s">
        <v>488</v>
      </c>
      <c r="AG44" s="609"/>
      <c r="AI44" s="128" t="s">
        <v>366</v>
      </c>
      <c r="AJ44" s="401" t="s">
        <v>467</v>
      </c>
      <c r="AK44" s="437" t="s">
        <v>468</v>
      </c>
      <c r="AL44" s="402">
        <v>1</v>
      </c>
      <c r="AM44" s="403">
        <v>1</v>
      </c>
      <c r="AN44" s="574"/>
      <c r="AO44" s="386"/>
      <c r="AP44" s="474" t="s">
        <v>469</v>
      </c>
      <c r="AQ44" s="383">
        <v>1</v>
      </c>
      <c r="AR44" s="384">
        <v>1</v>
      </c>
      <c r="AS44" s="574"/>
      <c r="AU44" s="339" t="s">
        <v>725</v>
      </c>
      <c r="AV44" s="339"/>
      <c r="AW44" s="339" t="s">
        <v>725</v>
      </c>
      <c r="AX44" s="571"/>
    </row>
    <row r="45" spans="1:144" ht="231" customHeight="1" thickBot="1">
      <c r="B45" s="516">
        <v>35</v>
      </c>
      <c r="C45" s="661"/>
      <c r="D45" s="662"/>
      <c r="E45" s="685"/>
      <c r="F45" s="686"/>
      <c r="G45" s="618" t="s">
        <v>216</v>
      </c>
      <c r="H45" s="618"/>
      <c r="I45" s="618"/>
      <c r="J45" s="527">
        <v>44197</v>
      </c>
      <c r="K45" s="527">
        <v>44286</v>
      </c>
      <c r="L45" s="508" t="s">
        <v>141</v>
      </c>
      <c r="M45" s="486" t="s">
        <v>162</v>
      </c>
      <c r="N45" s="477" t="s">
        <v>217</v>
      </c>
      <c r="O45" s="477" t="s">
        <v>218</v>
      </c>
      <c r="P45" s="481" t="s">
        <v>219</v>
      </c>
      <c r="R45" s="95" t="s">
        <v>366</v>
      </c>
      <c r="S45" s="405" t="s">
        <v>470</v>
      </c>
      <c r="T45" s="406" t="s">
        <v>471</v>
      </c>
      <c r="U45" s="407">
        <v>1</v>
      </c>
      <c r="V45" s="408">
        <v>1</v>
      </c>
      <c r="W45" s="574"/>
      <c r="X45" s="386"/>
      <c r="Y45" s="350" t="s">
        <v>472</v>
      </c>
      <c r="Z45" s="374">
        <v>1</v>
      </c>
      <c r="AA45" s="349">
        <v>1</v>
      </c>
      <c r="AB45" s="574"/>
      <c r="AD45" s="339" t="s">
        <v>501</v>
      </c>
      <c r="AE45" s="340">
        <v>1</v>
      </c>
      <c r="AF45" s="359" t="s">
        <v>502</v>
      </c>
      <c r="AG45" s="609"/>
      <c r="AI45" s="95" t="s">
        <v>366</v>
      </c>
      <c r="AJ45" s="405" t="s">
        <v>470</v>
      </c>
      <c r="AK45" s="405" t="s">
        <v>471</v>
      </c>
      <c r="AL45" s="407">
        <v>1</v>
      </c>
      <c r="AM45" s="408">
        <v>1</v>
      </c>
      <c r="AN45" s="574"/>
      <c r="AO45" s="386"/>
      <c r="AP45" s="483" t="s">
        <v>472</v>
      </c>
      <c r="AQ45" s="374">
        <v>1</v>
      </c>
      <c r="AR45" s="349">
        <v>1</v>
      </c>
      <c r="AS45" s="574"/>
      <c r="AU45" s="339" t="s">
        <v>725</v>
      </c>
      <c r="AV45" s="339"/>
      <c r="AW45" s="339" t="s">
        <v>725</v>
      </c>
      <c r="AX45" s="571"/>
    </row>
    <row r="46" spans="1:144" ht="87.75" customHeight="1" thickBot="1">
      <c r="B46" s="518">
        <v>36</v>
      </c>
      <c r="C46" s="661"/>
      <c r="D46" s="662"/>
      <c r="E46" s="685"/>
      <c r="F46" s="686"/>
      <c r="G46" s="642" t="s">
        <v>220</v>
      </c>
      <c r="H46" s="642"/>
      <c r="I46" s="642"/>
      <c r="J46" s="530">
        <v>44197</v>
      </c>
      <c r="K46" s="530">
        <v>44286</v>
      </c>
      <c r="L46" s="511" t="s">
        <v>141</v>
      </c>
      <c r="M46" s="475" t="s">
        <v>221</v>
      </c>
      <c r="N46" s="488" t="s">
        <v>222</v>
      </c>
      <c r="O46" s="488" t="s">
        <v>223</v>
      </c>
      <c r="P46" s="490" t="s">
        <v>224</v>
      </c>
      <c r="R46" s="104" t="s">
        <v>366</v>
      </c>
      <c r="S46" s="409" t="s">
        <v>473</v>
      </c>
      <c r="T46" s="410" t="s">
        <v>439</v>
      </c>
      <c r="U46" s="398">
        <v>1</v>
      </c>
      <c r="V46" s="399">
        <v>1</v>
      </c>
      <c r="W46" s="574"/>
      <c r="X46" s="386"/>
      <c r="Y46" s="411" t="s">
        <v>474</v>
      </c>
      <c r="Z46" s="374">
        <v>1</v>
      </c>
      <c r="AA46" s="349">
        <v>1</v>
      </c>
      <c r="AB46" s="574"/>
      <c r="AD46" s="339" t="s">
        <v>503</v>
      </c>
      <c r="AE46" s="340">
        <v>1</v>
      </c>
      <c r="AF46" s="359" t="s">
        <v>504</v>
      </c>
      <c r="AG46" s="609"/>
      <c r="AI46" s="104" t="s">
        <v>366</v>
      </c>
      <c r="AJ46" s="409" t="s">
        <v>473</v>
      </c>
      <c r="AK46" s="409" t="s">
        <v>439</v>
      </c>
      <c r="AL46" s="398">
        <v>1</v>
      </c>
      <c r="AM46" s="399">
        <v>1</v>
      </c>
      <c r="AN46" s="574"/>
      <c r="AO46" s="386"/>
      <c r="AP46" s="411" t="s">
        <v>474</v>
      </c>
      <c r="AQ46" s="374">
        <v>1</v>
      </c>
      <c r="AR46" s="349">
        <v>1</v>
      </c>
      <c r="AS46" s="574"/>
      <c r="AU46" s="339" t="s">
        <v>725</v>
      </c>
      <c r="AV46" s="339"/>
      <c r="AW46" s="339" t="s">
        <v>725</v>
      </c>
      <c r="AX46" s="571"/>
    </row>
    <row r="47" spans="1:144" ht="87.75" customHeight="1" thickBot="1">
      <c r="B47" s="515">
        <v>37</v>
      </c>
      <c r="C47" s="661"/>
      <c r="D47" s="662"/>
      <c r="E47" s="687" t="s">
        <v>225</v>
      </c>
      <c r="F47" s="664"/>
      <c r="G47" s="620" t="s">
        <v>226</v>
      </c>
      <c r="H47" s="620"/>
      <c r="I47" s="620"/>
      <c r="J47" s="532">
        <v>44286</v>
      </c>
      <c r="K47" s="538">
        <v>44561</v>
      </c>
      <c r="L47" s="509" t="s">
        <v>141</v>
      </c>
      <c r="M47" s="22" t="s">
        <v>162</v>
      </c>
      <c r="N47" s="478" t="s">
        <v>227</v>
      </c>
      <c r="O47" s="478" t="s">
        <v>228</v>
      </c>
      <c r="P47" s="27" t="s">
        <v>229</v>
      </c>
      <c r="R47" s="128" t="s">
        <v>366</v>
      </c>
      <c r="S47" s="382" t="s">
        <v>479</v>
      </c>
      <c r="T47" s="382"/>
      <c r="U47" s="383"/>
      <c r="V47" s="384"/>
      <c r="W47" s="574"/>
      <c r="X47" s="386"/>
      <c r="Y47" s="95" t="s">
        <v>479</v>
      </c>
      <c r="Z47" s="374"/>
      <c r="AA47" s="349"/>
      <c r="AB47" s="574"/>
      <c r="AD47" s="339"/>
      <c r="AE47" s="340"/>
      <c r="AF47" s="392" t="s">
        <v>543</v>
      </c>
      <c r="AG47" s="609"/>
      <c r="AI47" s="128" t="s">
        <v>366</v>
      </c>
      <c r="AJ47" s="377" t="s">
        <v>616</v>
      </c>
      <c r="AK47" s="347" t="s">
        <v>616</v>
      </c>
      <c r="AL47" s="383"/>
      <c r="AM47" s="384"/>
      <c r="AN47" s="574"/>
      <c r="AO47" s="386"/>
      <c r="AP47" s="95" t="s">
        <v>479</v>
      </c>
      <c r="AQ47" s="374"/>
      <c r="AR47" s="349"/>
      <c r="AS47" s="574"/>
      <c r="AU47" s="339" t="s">
        <v>725</v>
      </c>
      <c r="AV47" s="339"/>
      <c r="AW47" s="339" t="s">
        <v>725</v>
      </c>
      <c r="AX47" s="571"/>
    </row>
    <row r="48" spans="1:144" ht="87.75" customHeight="1" thickBot="1">
      <c r="B48" s="516">
        <v>38</v>
      </c>
      <c r="C48" s="661"/>
      <c r="D48" s="662"/>
      <c r="E48" s="688"/>
      <c r="F48" s="666"/>
      <c r="G48" s="618" t="s">
        <v>230</v>
      </c>
      <c r="H48" s="618"/>
      <c r="I48" s="618"/>
      <c r="J48" s="527">
        <v>44286</v>
      </c>
      <c r="K48" s="537">
        <v>44561</v>
      </c>
      <c r="L48" s="508" t="s">
        <v>141</v>
      </c>
      <c r="M48" s="486" t="s">
        <v>162</v>
      </c>
      <c r="N48" s="477" t="s">
        <v>231</v>
      </c>
      <c r="O48" s="477" t="s">
        <v>232</v>
      </c>
      <c r="P48" s="481" t="s">
        <v>233</v>
      </c>
      <c r="R48" s="95" t="s">
        <v>366</v>
      </c>
      <c r="S48" s="377" t="s">
        <v>479</v>
      </c>
      <c r="T48" s="377"/>
      <c r="U48" s="374"/>
      <c r="V48" s="349"/>
      <c r="W48" s="574"/>
      <c r="X48" s="386"/>
      <c r="Y48" s="95" t="s">
        <v>479</v>
      </c>
      <c r="Z48" s="374"/>
      <c r="AA48" s="349"/>
      <c r="AB48" s="574"/>
      <c r="AD48" s="339"/>
      <c r="AE48" s="340"/>
      <c r="AF48" s="392" t="s">
        <v>543</v>
      </c>
      <c r="AG48" s="609"/>
      <c r="AI48" s="95" t="s">
        <v>366</v>
      </c>
      <c r="AJ48" s="377" t="s">
        <v>616</v>
      </c>
      <c r="AK48" s="347" t="s">
        <v>616</v>
      </c>
      <c r="AL48" s="374"/>
      <c r="AM48" s="349"/>
      <c r="AN48" s="574"/>
      <c r="AO48" s="386"/>
      <c r="AP48" s="95" t="s">
        <v>479</v>
      </c>
      <c r="AQ48" s="374"/>
      <c r="AR48" s="349"/>
      <c r="AS48" s="574"/>
      <c r="AU48" s="339" t="s">
        <v>725</v>
      </c>
      <c r="AV48" s="339"/>
      <c r="AW48" s="339" t="s">
        <v>725</v>
      </c>
      <c r="AX48" s="571"/>
    </row>
    <row r="49" spans="1:144" ht="87.75" customHeight="1" thickBot="1">
      <c r="B49" s="516">
        <v>39</v>
      </c>
      <c r="C49" s="661"/>
      <c r="D49" s="662"/>
      <c r="E49" s="688"/>
      <c r="F49" s="666"/>
      <c r="G49" s="618" t="s">
        <v>234</v>
      </c>
      <c r="H49" s="618"/>
      <c r="I49" s="618"/>
      <c r="J49" s="527">
        <v>44286</v>
      </c>
      <c r="K49" s="537">
        <v>44346</v>
      </c>
      <c r="L49" s="508" t="s">
        <v>141</v>
      </c>
      <c r="M49" s="486" t="s">
        <v>235</v>
      </c>
      <c r="N49" s="477" t="s">
        <v>236</v>
      </c>
      <c r="O49" s="477" t="s">
        <v>237</v>
      </c>
      <c r="P49" s="481" t="s">
        <v>238</v>
      </c>
      <c r="R49" s="95" t="s">
        <v>361</v>
      </c>
      <c r="S49" s="377" t="s">
        <v>479</v>
      </c>
      <c r="T49" s="412"/>
      <c r="U49" s="348"/>
      <c r="V49" s="362"/>
      <c r="W49" s="574"/>
      <c r="X49" s="365"/>
      <c r="Y49" s="95" t="s">
        <v>479</v>
      </c>
      <c r="Z49" s="348"/>
      <c r="AA49" s="362"/>
      <c r="AB49" s="574"/>
      <c r="AD49" s="339"/>
      <c r="AE49" s="340"/>
      <c r="AF49" s="392" t="s">
        <v>543</v>
      </c>
      <c r="AG49" s="609"/>
      <c r="AI49" s="95" t="s">
        <v>361</v>
      </c>
      <c r="AJ49" s="436" t="s">
        <v>618</v>
      </c>
      <c r="AK49" s="405" t="s">
        <v>617</v>
      </c>
      <c r="AL49" s="348">
        <v>1</v>
      </c>
      <c r="AM49" s="362">
        <v>1</v>
      </c>
      <c r="AN49" s="574"/>
      <c r="AO49" s="365"/>
      <c r="AP49" s="483" t="s">
        <v>619</v>
      </c>
      <c r="AQ49" s="348">
        <v>1</v>
      </c>
      <c r="AR49" s="362">
        <v>1</v>
      </c>
      <c r="AS49" s="574"/>
      <c r="AU49" s="339" t="s">
        <v>725</v>
      </c>
      <c r="AV49" s="339"/>
      <c r="AW49" s="339" t="s">
        <v>725</v>
      </c>
      <c r="AX49" s="571"/>
    </row>
    <row r="50" spans="1:144" ht="87.6" customHeight="1" thickBot="1">
      <c r="B50" s="516">
        <v>40</v>
      </c>
      <c r="C50" s="661"/>
      <c r="D50" s="662"/>
      <c r="E50" s="688"/>
      <c r="F50" s="666"/>
      <c r="G50" s="618" t="s">
        <v>239</v>
      </c>
      <c r="H50" s="618"/>
      <c r="I50" s="618"/>
      <c r="J50" s="699">
        <v>44286</v>
      </c>
      <c r="K50" s="701">
        <v>44346</v>
      </c>
      <c r="L50" s="642" t="s">
        <v>141</v>
      </c>
      <c r="M50" s="679" t="s">
        <v>162</v>
      </c>
      <c r="N50" s="642" t="s">
        <v>240</v>
      </c>
      <c r="O50" s="642" t="s">
        <v>241</v>
      </c>
      <c r="P50" s="644" t="s">
        <v>649</v>
      </c>
      <c r="R50" s="95" t="s">
        <v>366</v>
      </c>
      <c r="S50" s="413" t="s">
        <v>479</v>
      </c>
      <c r="T50" s="154"/>
      <c r="U50" s="154"/>
      <c r="V50" s="155"/>
      <c r="W50" s="574"/>
      <c r="X50" s="414"/>
      <c r="Y50" s="228" t="s">
        <v>479</v>
      </c>
      <c r="Z50" s="154"/>
      <c r="AA50" s="155"/>
      <c r="AB50" s="574"/>
      <c r="AD50" s="339"/>
      <c r="AE50" s="340"/>
      <c r="AF50" s="392" t="s">
        <v>543</v>
      </c>
      <c r="AG50" s="609"/>
      <c r="AI50" s="95" t="s">
        <v>366</v>
      </c>
      <c r="AJ50" s="347" t="s">
        <v>620</v>
      </c>
      <c r="AK50" s="346" t="s">
        <v>648</v>
      </c>
      <c r="AL50" s="348">
        <v>1</v>
      </c>
      <c r="AM50" s="362">
        <v>1</v>
      </c>
      <c r="AN50" s="574"/>
      <c r="AO50" s="414"/>
      <c r="AP50" s="483" t="s">
        <v>623</v>
      </c>
      <c r="AQ50" s="348">
        <v>1</v>
      </c>
      <c r="AR50" s="348">
        <v>1</v>
      </c>
      <c r="AS50" s="574"/>
      <c r="AU50" s="339" t="s">
        <v>746</v>
      </c>
      <c r="AV50" s="340">
        <v>1</v>
      </c>
      <c r="AW50" s="341" t="s">
        <v>727</v>
      </c>
      <c r="AX50" s="571"/>
    </row>
    <row r="51" spans="1:144" ht="87.75" customHeight="1" thickBot="1">
      <c r="B51" s="518">
        <v>41</v>
      </c>
      <c r="C51" s="670"/>
      <c r="D51" s="671"/>
      <c r="E51" s="689"/>
      <c r="F51" s="690"/>
      <c r="G51" s="619" t="s">
        <v>243</v>
      </c>
      <c r="H51" s="619"/>
      <c r="I51" s="619"/>
      <c r="J51" s="700"/>
      <c r="K51" s="702"/>
      <c r="L51" s="643"/>
      <c r="M51" s="680"/>
      <c r="N51" s="643"/>
      <c r="O51" s="643"/>
      <c r="P51" s="645"/>
      <c r="R51" s="120" t="s">
        <v>366</v>
      </c>
      <c r="S51" s="415" t="s">
        <v>479</v>
      </c>
      <c r="T51" s="416"/>
      <c r="U51" s="416"/>
      <c r="V51" s="417"/>
      <c r="W51" s="575"/>
      <c r="X51" s="414"/>
      <c r="Y51" s="418" t="s">
        <v>479</v>
      </c>
      <c r="Z51" s="419"/>
      <c r="AA51" s="420"/>
      <c r="AB51" s="575"/>
      <c r="AD51" s="339"/>
      <c r="AE51" s="340"/>
      <c r="AF51" s="392" t="s">
        <v>543</v>
      </c>
      <c r="AG51" s="610"/>
      <c r="AI51" s="120" t="s">
        <v>366</v>
      </c>
      <c r="AJ51" s="443" t="s">
        <v>621</v>
      </c>
      <c r="AK51" s="421" t="s">
        <v>622</v>
      </c>
      <c r="AL51" s="348">
        <v>1</v>
      </c>
      <c r="AM51" s="362">
        <v>1</v>
      </c>
      <c r="AN51" s="575"/>
      <c r="AO51" s="414"/>
      <c r="AP51" s="484" t="s">
        <v>624</v>
      </c>
      <c r="AQ51" s="348">
        <v>1</v>
      </c>
      <c r="AR51" s="348">
        <v>1</v>
      </c>
      <c r="AS51" s="575"/>
      <c r="AU51" s="339" t="s">
        <v>746</v>
      </c>
      <c r="AV51" s="340">
        <v>1</v>
      </c>
      <c r="AW51" s="341" t="s">
        <v>728</v>
      </c>
      <c r="AX51" s="572"/>
    </row>
    <row r="52" spans="1:144" s="288" customFormat="1" ht="276.75" customHeight="1" thickBot="1">
      <c r="A52" s="4"/>
      <c r="B52" s="515">
        <v>42</v>
      </c>
      <c r="C52" s="659" t="s">
        <v>29</v>
      </c>
      <c r="D52" s="660"/>
      <c r="E52" s="672" t="s">
        <v>22</v>
      </c>
      <c r="F52" s="672"/>
      <c r="G52" s="620" t="s">
        <v>117</v>
      </c>
      <c r="H52" s="620"/>
      <c r="I52" s="620"/>
      <c r="J52" s="532" t="s">
        <v>64</v>
      </c>
      <c r="K52" s="532" t="s">
        <v>66</v>
      </c>
      <c r="L52" s="533" t="s">
        <v>34</v>
      </c>
      <c r="M52" s="22" t="s">
        <v>118</v>
      </c>
      <c r="N52" s="478" t="s">
        <v>119</v>
      </c>
      <c r="O52" s="479" t="s">
        <v>120</v>
      </c>
      <c r="P52" s="27" t="s">
        <v>121</v>
      </c>
      <c r="Q52" s="4"/>
      <c r="R52" s="89" t="s">
        <v>361</v>
      </c>
      <c r="S52" s="393" t="s">
        <v>381</v>
      </c>
      <c r="T52" s="444" t="s">
        <v>382</v>
      </c>
      <c r="U52" s="340">
        <v>1</v>
      </c>
      <c r="V52" s="359">
        <v>0.25</v>
      </c>
      <c r="W52" s="582">
        <f>AVERAGE(U52,U53,U54,U55,U57)</f>
        <v>1</v>
      </c>
      <c r="X52" s="365"/>
      <c r="Y52" s="385" t="s">
        <v>397</v>
      </c>
      <c r="Z52" s="422">
        <v>1</v>
      </c>
      <c r="AA52" s="423">
        <v>0.25</v>
      </c>
      <c r="AB52" s="582">
        <f>AVERAGE(Z52,Z53,Z54,Z55,Z57)</f>
        <v>1</v>
      </c>
      <c r="AC52" s="4"/>
      <c r="AD52" s="339" t="s">
        <v>521</v>
      </c>
      <c r="AE52" s="340">
        <v>1</v>
      </c>
      <c r="AF52" s="341" t="s">
        <v>522</v>
      </c>
      <c r="AG52" s="608">
        <f>+AVERAGE(AE52:AE57)</f>
        <v>0.75</v>
      </c>
      <c r="AH52" s="4"/>
      <c r="AI52" s="89" t="s">
        <v>361</v>
      </c>
      <c r="AJ52" s="393" t="s">
        <v>636</v>
      </c>
      <c r="AK52" s="472" t="s">
        <v>650</v>
      </c>
      <c r="AL52" s="340">
        <v>1</v>
      </c>
      <c r="AM52" s="359">
        <v>0.5</v>
      </c>
      <c r="AN52" s="582">
        <f>AVERAGE(AL52,AL53,AL54,AL55,AL57)</f>
        <v>1</v>
      </c>
      <c r="AO52" s="365"/>
      <c r="AP52" s="385" t="s">
        <v>659</v>
      </c>
      <c r="AQ52" s="422">
        <v>1</v>
      </c>
      <c r="AR52" s="423">
        <v>0.5</v>
      </c>
      <c r="AS52" s="582">
        <f>AVERAGE(AQ23:AQ51)</f>
        <v>1</v>
      </c>
      <c r="AT52" s="4"/>
      <c r="AU52" s="339" t="s">
        <v>729</v>
      </c>
      <c r="AV52" s="551">
        <v>0.5</v>
      </c>
      <c r="AW52" s="543" t="s">
        <v>730</v>
      </c>
      <c r="AX52" s="569">
        <v>1</v>
      </c>
      <c r="AY52" s="559"/>
      <c r="AZ52" s="559"/>
      <c r="BA52" s="559"/>
      <c r="BB52" s="559"/>
      <c r="BC52" s="559"/>
      <c r="BD52" s="4"/>
      <c r="BE52" s="4"/>
      <c r="BF52" s="4"/>
      <c r="BG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row>
    <row r="53" spans="1:144" s="306" customFormat="1" ht="231.75" customHeight="1" thickBot="1">
      <c r="A53" s="424"/>
      <c r="B53" s="516">
        <v>43</v>
      </c>
      <c r="C53" s="661"/>
      <c r="D53" s="662"/>
      <c r="E53" s="652" t="s">
        <v>23</v>
      </c>
      <c r="F53" s="652"/>
      <c r="G53" s="618" t="s">
        <v>122</v>
      </c>
      <c r="H53" s="618"/>
      <c r="I53" s="618"/>
      <c r="J53" s="527" t="s">
        <v>64</v>
      </c>
      <c r="K53" s="527" t="s">
        <v>66</v>
      </c>
      <c r="L53" s="529" t="s">
        <v>37</v>
      </c>
      <c r="M53" s="31" t="s">
        <v>32</v>
      </c>
      <c r="N53" s="477" t="s">
        <v>67</v>
      </c>
      <c r="O53" s="477" t="s">
        <v>68</v>
      </c>
      <c r="P53" s="425" t="s">
        <v>123</v>
      </c>
      <c r="Q53" s="424"/>
      <c r="R53" s="95" t="s">
        <v>361</v>
      </c>
      <c r="S53" s="426" t="s">
        <v>383</v>
      </c>
      <c r="T53" s="426" t="s">
        <v>384</v>
      </c>
      <c r="U53" s="348">
        <v>1</v>
      </c>
      <c r="V53" s="362">
        <v>0.25</v>
      </c>
      <c r="W53" s="574"/>
      <c r="X53" s="365"/>
      <c r="Y53" s="427" t="s">
        <v>398</v>
      </c>
      <c r="Z53" s="348">
        <v>1</v>
      </c>
      <c r="AA53" s="362">
        <v>0.25</v>
      </c>
      <c r="AB53" s="574"/>
      <c r="AC53" s="424"/>
      <c r="AD53" s="339" t="s">
        <v>523</v>
      </c>
      <c r="AE53" s="340">
        <v>0</v>
      </c>
      <c r="AF53" s="341" t="s">
        <v>524</v>
      </c>
      <c r="AG53" s="609"/>
      <c r="AH53" s="424"/>
      <c r="AI53" s="95" t="s">
        <v>361</v>
      </c>
      <c r="AJ53" s="426" t="s">
        <v>660</v>
      </c>
      <c r="AK53" s="473" t="s">
        <v>661</v>
      </c>
      <c r="AL53" s="348">
        <v>1</v>
      </c>
      <c r="AM53" s="362">
        <v>0.5</v>
      </c>
      <c r="AN53" s="574"/>
      <c r="AO53" s="365"/>
      <c r="AP53" s="427" t="s">
        <v>662</v>
      </c>
      <c r="AQ53" s="348">
        <v>1</v>
      </c>
      <c r="AR53" s="362">
        <v>0.5</v>
      </c>
      <c r="AS53" s="574"/>
      <c r="AT53" s="424"/>
      <c r="AU53" s="339" t="s">
        <v>712</v>
      </c>
      <c r="AV53" s="340">
        <v>0.67</v>
      </c>
      <c r="AW53" s="543" t="s">
        <v>731</v>
      </c>
      <c r="AX53" s="571"/>
      <c r="AY53" s="559"/>
      <c r="AZ53" s="559"/>
      <c r="BA53" s="559"/>
      <c r="BB53" s="559"/>
      <c r="BC53" s="559"/>
      <c r="BD53" s="424"/>
      <c r="BE53" s="424"/>
      <c r="BF53" s="424"/>
      <c r="BG53" s="424"/>
      <c r="DD53" s="424"/>
      <c r="DE53" s="424"/>
      <c r="DF53" s="424"/>
      <c r="DG53" s="424"/>
      <c r="DH53" s="424"/>
      <c r="DI53" s="424"/>
      <c r="DJ53" s="424"/>
      <c r="DK53" s="424"/>
      <c r="DL53" s="424"/>
      <c r="DM53" s="424"/>
      <c r="DN53" s="424"/>
      <c r="DO53" s="424"/>
      <c r="DP53" s="424"/>
      <c r="DQ53" s="424"/>
      <c r="DR53" s="424"/>
      <c r="DS53" s="424"/>
      <c r="DT53" s="424"/>
      <c r="DU53" s="424"/>
      <c r="DV53" s="424"/>
      <c r="DW53" s="424"/>
      <c r="DX53" s="424"/>
      <c r="DY53" s="424"/>
      <c r="DZ53" s="424"/>
      <c r="EA53" s="424"/>
      <c r="EB53" s="424"/>
      <c r="EC53" s="424"/>
      <c r="ED53" s="424"/>
      <c r="EE53" s="424"/>
      <c r="EF53" s="424"/>
      <c r="EG53" s="424"/>
      <c r="EH53" s="424"/>
      <c r="EI53" s="424"/>
      <c r="EJ53" s="424"/>
      <c r="EK53" s="424"/>
      <c r="EL53" s="424"/>
      <c r="EM53" s="424"/>
      <c r="EN53" s="424"/>
    </row>
    <row r="54" spans="1:144" s="288" customFormat="1" ht="90.75" customHeight="1" thickBot="1">
      <c r="A54" s="4"/>
      <c r="B54" s="516">
        <v>44</v>
      </c>
      <c r="C54" s="661"/>
      <c r="D54" s="662"/>
      <c r="E54" s="652"/>
      <c r="F54" s="652"/>
      <c r="G54" s="618" t="s">
        <v>277</v>
      </c>
      <c r="H54" s="618"/>
      <c r="I54" s="618"/>
      <c r="J54" s="527" t="s">
        <v>65</v>
      </c>
      <c r="K54" s="527" t="s">
        <v>66</v>
      </c>
      <c r="L54" s="529" t="s">
        <v>38</v>
      </c>
      <c r="M54" s="31" t="s">
        <v>32</v>
      </c>
      <c r="N54" s="477" t="s">
        <v>69</v>
      </c>
      <c r="O54" s="428" t="s">
        <v>70</v>
      </c>
      <c r="P54" s="481" t="s">
        <v>124</v>
      </c>
      <c r="Q54" s="4"/>
      <c r="R54" s="95" t="s">
        <v>361</v>
      </c>
      <c r="S54" s="376" t="s">
        <v>399</v>
      </c>
      <c r="T54" s="376" t="s">
        <v>385</v>
      </c>
      <c r="U54" s="348">
        <v>1</v>
      </c>
      <c r="V54" s="362">
        <v>0.25</v>
      </c>
      <c r="W54" s="574"/>
      <c r="X54" s="365"/>
      <c r="Y54" s="351" t="s">
        <v>435</v>
      </c>
      <c r="Z54" s="407">
        <v>1</v>
      </c>
      <c r="AA54" s="362">
        <v>0.25</v>
      </c>
      <c r="AB54" s="574"/>
      <c r="AC54" s="4"/>
      <c r="AD54" s="339"/>
      <c r="AE54" s="340"/>
      <c r="AF54" s="392" t="s">
        <v>543</v>
      </c>
      <c r="AG54" s="609"/>
      <c r="AH54" s="4"/>
      <c r="AI54" s="95" t="s">
        <v>361</v>
      </c>
      <c r="AJ54" s="376" t="s">
        <v>663</v>
      </c>
      <c r="AK54" s="347" t="s">
        <v>664</v>
      </c>
      <c r="AL54" s="348">
        <v>1</v>
      </c>
      <c r="AM54" s="362">
        <v>0.5</v>
      </c>
      <c r="AN54" s="574"/>
      <c r="AO54" s="365"/>
      <c r="AP54" s="351" t="s">
        <v>665</v>
      </c>
      <c r="AQ54" s="407">
        <v>1</v>
      </c>
      <c r="AR54" s="362">
        <v>0.5</v>
      </c>
      <c r="AS54" s="574"/>
      <c r="AT54" s="4"/>
      <c r="AU54" s="339" t="s">
        <v>732</v>
      </c>
      <c r="AV54" s="340">
        <v>0.5</v>
      </c>
      <c r="AW54" s="543" t="s">
        <v>733</v>
      </c>
      <c r="AX54" s="571"/>
      <c r="AY54" s="559"/>
      <c r="AZ54" s="559"/>
      <c r="BA54" s="559"/>
      <c r="BB54" s="559"/>
      <c r="BC54" s="559"/>
      <c r="BD54" s="4"/>
      <c r="BE54" s="4"/>
      <c r="BF54" s="4"/>
      <c r="BG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row>
    <row r="55" spans="1:144" s="288" customFormat="1" ht="180.75" customHeight="1" thickBot="1">
      <c r="A55" s="4"/>
      <c r="B55" s="516">
        <v>45</v>
      </c>
      <c r="C55" s="661"/>
      <c r="D55" s="662"/>
      <c r="E55" s="673" t="s">
        <v>24</v>
      </c>
      <c r="F55" s="674"/>
      <c r="G55" s="639" t="s">
        <v>138</v>
      </c>
      <c r="H55" s="640"/>
      <c r="I55" s="641"/>
      <c r="J55" s="527" t="s">
        <v>64</v>
      </c>
      <c r="K55" s="527" t="s">
        <v>66</v>
      </c>
      <c r="L55" s="529" t="s">
        <v>34</v>
      </c>
      <c r="M55" s="31" t="s">
        <v>39</v>
      </c>
      <c r="N55" s="477" t="s">
        <v>125</v>
      </c>
      <c r="O55" s="477" t="s">
        <v>71</v>
      </c>
      <c r="P55" s="481" t="s">
        <v>126</v>
      </c>
      <c r="Q55" s="4"/>
      <c r="R55" s="95" t="s">
        <v>361</v>
      </c>
      <c r="S55" s="376" t="s">
        <v>386</v>
      </c>
      <c r="T55" s="376" t="s">
        <v>387</v>
      </c>
      <c r="U55" s="348">
        <v>1</v>
      </c>
      <c r="V55" s="362">
        <v>0.25</v>
      </c>
      <c r="W55" s="574"/>
      <c r="X55" s="365"/>
      <c r="Y55" s="427" t="s">
        <v>482</v>
      </c>
      <c r="Z55" s="348">
        <v>1</v>
      </c>
      <c r="AA55" s="362">
        <v>0.25</v>
      </c>
      <c r="AB55" s="574"/>
      <c r="AC55" s="4"/>
      <c r="AD55" s="339" t="s">
        <v>525</v>
      </c>
      <c r="AE55" s="340">
        <v>1</v>
      </c>
      <c r="AF55" s="341" t="s">
        <v>526</v>
      </c>
      <c r="AG55" s="609"/>
      <c r="AH55" s="4"/>
      <c r="AI55" s="95" t="s">
        <v>361</v>
      </c>
      <c r="AJ55" s="376" t="s">
        <v>666</v>
      </c>
      <c r="AK55" s="347" t="s">
        <v>637</v>
      </c>
      <c r="AL55" s="348">
        <v>1</v>
      </c>
      <c r="AM55" s="362">
        <v>0.5</v>
      </c>
      <c r="AN55" s="574"/>
      <c r="AO55" s="365"/>
      <c r="AP55" s="427" t="s">
        <v>698</v>
      </c>
      <c r="AQ55" s="348">
        <v>1</v>
      </c>
      <c r="AR55" s="362">
        <v>0.5</v>
      </c>
      <c r="AS55" s="574"/>
      <c r="AT55" s="4"/>
      <c r="AU55" s="339" t="s">
        <v>713</v>
      </c>
      <c r="AV55" s="340">
        <v>0.5</v>
      </c>
      <c r="AW55" s="547" t="s">
        <v>734</v>
      </c>
      <c r="AX55" s="571"/>
      <c r="AY55" s="559"/>
      <c r="AZ55" s="559"/>
      <c r="BA55" s="559"/>
      <c r="BB55" s="559"/>
      <c r="BC55" s="559"/>
      <c r="BD55" s="4"/>
      <c r="BE55" s="4"/>
      <c r="BF55" s="4"/>
      <c r="BG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row>
    <row r="56" spans="1:144" s="288" customFormat="1" ht="197.25" customHeight="1" thickBot="1">
      <c r="A56" s="4"/>
      <c r="B56" s="516">
        <v>46</v>
      </c>
      <c r="C56" s="661"/>
      <c r="D56" s="662"/>
      <c r="E56" s="675" t="s">
        <v>127</v>
      </c>
      <c r="F56" s="676"/>
      <c r="G56" s="639" t="s">
        <v>128</v>
      </c>
      <c r="H56" s="640"/>
      <c r="I56" s="641"/>
      <c r="J56" s="527" t="s">
        <v>64</v>
      </c>
      <c r="K56" s="527" t="s">
        <v>66</v>
      </c>
      <c r="L56" s="529" t="s">
        <v>35</v>
      </c>
      <c r="M56" s="34" t="s">
        <v>129</v>
      </c>
      <c r="N56" s="477" t="s">
        <v>130</v>
      </c>
      <c r="O56" s="477" t="s">
        <v>131</v>
      </c>
      <c r="P56" s="481" t="s">
        <v>132</v>
      </c>
      <c r="Q56" s="4"/>
      <c r="R56" s="95" t="s">
        <v>361</v>
      </c>
      <c r="S56" s="426" t="s">
        <v>388</v>
      </c>
      <c r="T56" s="426" t="s">
        <v>389</v>
      </c>
      <c r="U56" s="445">
        <v>1</v>
      </c>
      <c r="V56" s="446">
        <v>0.2</v>
      </c>
      <c r="W56" s="574"/>
      <c r="X56" s="366"/>
      <c r="Y56" s="427" t="s">
        <v>413</v>
      </c>
      <c r="Z56" s="447"/>
      <c r="AA56" s="448"/>
      <c r="AB56" s="574"/>
      <c r="AC56" s="4"/>
      <c r="AD56" s="339" t="s">
        <v>527</v>
      </c>
      <c r="AE56" s="340"/>
      <c r="AF56" s="392" t="s">
        <v>543</v>
      </c>
      <c r="AG56" s="609"/>
      <c r="AH56" s="4"/>
      <c r="AI56" s="95" t="s">
        <v>361</v>
      </c>
      <c r="AJ56" s="426" t="s">
        <v>638</v>
      </c>
      <c r="AK56" s="405" t="s">
        <v>699</v>
      </c>
      <c r="AL56" s="348">
        <v>1</v>
      </c>
      <c r="AM56" s="362">
        <v>0.5</v>
      </c>
      <c r="AN56" s="574"/>
      <c r="AO56" s="366"/>
      <c r="AP56" s="427" t="s">
        <v>714</v>
      </c>
      <c r="AQ56" s="348">
        <v>1</v>
      </c>
      <c r="AR56" s="362">
        <v>0.5</v>
      </c>
      <c r="AS56" s="574"/>
      <c r="AT56" s="4"/>
      <c r="AU56" s="405" t="s">
        <v>715</v>
      </c>
      <c r="AV56" s="340">
        <v>0.5</v>
      </c>
      <c r="AW56" s="543" t="s">
        <v>735</v>
      </c>
      <c r="AX56" s="571"/>
      <c r="AY56" s="559"/>
      <c r="AZ56" s="559"/>
      <c r="BA56" s="559"/>
      <c r="BB56" s="559"/>
      <c r="BC56" s="559"/>
      <c r="BD56" s="4"/>
      <c r="BE56" s="4"/>
      <c r="BF56" s="4"/>
      <c r="BG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row>
    <row r="57" spans="1:144" s="288" customFormat="1" ht="164.25" customHeight="1" thickBot="1">
      <c r="A57" s="4"/>
      <c r="B57" s="518">
        <v>47</v>
      </c>
      <c r="C57" s="670"/>
      <c r="D57" s="671"/>
      <c r="E57" s="654" t="s">
        <v>133</v>
      </c>
      <c r="F57" s="655"/>
      <c r="G57" s="656" t="s">
        <v>134</v>
      </c>
      <c r="H57" s="657"/>
      <c r="I57" s="658"/>
      <c r="J57" s="534" t="s">
        <v>64</v>
      </c>
      <c r="K57" s="534" t="s">
        <v>66</v>
      </c>
      <c r="L57" s="535" t="s">
        <v>34</v>
      </c>
      <c r="M57" s="59" t="s">
        <v>32</v>
      </c>
      <c r="N57" s="485" t="s">
        <v>135</v>
      </c>
      <c r="O57" s="485" t="s">
        <v>136</v>
      </c>
      <c r="P57" s="489" t="s">
        <v>137</v>
      </c>
      <c r="Q57" s="4"/>
      <c r="R57" s="104" t="s">
        <v>361</v>
      </c>
      <c r="S57" s="396" t="s">
        <v>390</v>
      </c>
      <c r="T57" s="396" t="s">
        <v>391</v>
      </c>
      <c r="U57" s="449">
        <v>1</v>
      </c>
      <c r="V57" s="450">
        <v>0.25</v>
      </c>
      <c r="W57" s="575"/>
      <c r="X57" s="365"/>
      <c r="Y57" s="435" t="s">
        <v>420</v>
      </c>
      <c r="Z57" s="449">
        <v>1</v>
      </c>
      <c r="AA57" s="450">
        <v>0.25</v>
      </c>
      <c r="AB57" s="575"/>
      <c r="AC57" s="4"/>
      <c r="AD57" s="339" t="s">
        <v>528</v>
      </c>
      <c r="AE57" s="340">
        <v>1</v>
      </c>
      <c r="AF57" s="341" t="s">
        <v>529</v>
      </c>
      <c r="AG57" s="610"/>
      <c r="AH57" s="4"/>
      <c r="AI57" s="104" t="s">
        <v>361</v>
      </c>
      <c r="AJ57" s="396" t="s">
        <v>639</v>
      </c>
      <c r="AK57" s="396" t="s">
        <v>575</v>
      </c>
      <c r="AL57" s="449">
        <v>1</v>
      </c>
      <c r="AM57" s="450">
        <v>0.5</v>
      </c>
      <c r="AN57" s="575"/>
      <c r="AO57" s="365"/>
      <c r="AP57" s="435" t="s">
        <v>667</v>
      </c>
      <c r="AQ57" s="449">
        <v>1</v>
      </c>
      <c r="AR57" s="450">
        <v>0.5</v>
      </c>
      <c r="AS57" s="575"/>
      <c r="AT57" s="4"/>
      <c r="AU57" s="396" t="s">
        <v>575</v>
      </c>
      <c r="AV57" s="340">
        <v>0.5</v>
      </c>
      <c r="AW57" s="543" t="s">
        <v>737</v>
      </c>
      <c r="AX57" s="572"/>
      <c r="AY57" s="559"/>
      <c r="AZ57" s="559"/>
      <c r="BA57" s="559"/>
      <c r="BB57" s="559"/>
      <c r="BC57" s="559"/>
      <c r="BD57" s="4"/>
      <c r="BE57" s="4"/>
      <c r="BF57" s="4"/>
      <c r="BG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row>
    <row r="58" spans="1:144" ht="409.6" customHeight="1" thickBot="1">
      <c r="A58" s="4"/>
      <c r="B58" s="519">
        <v>48</v>
      </c>
      <c r="C58" s="659" t="s">
        <v>30</v>
      </c>
      <c r="D58" s="660"/>
      <c r="E58" s="672" t="s">
        <v>81</v>
      </c>
      <c r="F58" s="672"/>
      <c r="G58" s="620" t="s">
        <v>82</v>
      </c>
      <c r="H58" s="620"/>
      <c r="I58" s="620"/>
      <c r="J58" s="532">
        <v>44197</v>
      </c>
      <c r="K58" s="532">
        <v>44561</v>
      </c>
      <c r="L58" s="533" t="s">
        <v>34</v>
      </c>
      <c r="M58" s="25" t="s">
        <v>25</v>
      </c>
      <c r="N58" s="478" t="s">
        <v>83</v>
      </c>
      <c r="O58" s="478" t="s">
        <v>84</v>
      </c>
      <c r="P58" s="27" t="s">
        <v>85</v>
      </c>
      <c r="R58" s="152" t="s">
        <v>25</v>
      </c>
      <c r="S58" s="242" t="s">
        <v>392</v>
      </c>
      <c r="T58" s="243" t="s">
        <v>393</v>
      </c>
      <c r="U58" s="231">
        <v>1</v>
      </c>
      <c r="V58" s="131">
        <f>+U58/4</f>
        <v>0.25</v>
      </c>
      <c r="W58" s="582">
        <f>AVERAGE(U58,U59)</f>
        <v>1</v>
      </c>
      <c r="X58" s="102"/>
      <c r="Y58" s="239" t="s">
        <v>414</v>
      </c>
      <c r="Z58" s="240">
        <v>1</v>
      </c>
      <c r="AA58" s="131">
        <f>+Z58/4</f>
        <v>0.25</v>
      </c>
      <c r="AB58" s="582">
        <f>AVERAGE(Z58,Z59)</f>
        <v>1</v>
      </c>
      <c r="AD58" s="164" t="s">
        <v>536</v>
      </c>
      <c r="AE58" s="91">
        <v>0.5</v>
      </c>
      <c r="AF58" s="265" t="s">
        <v>535</v>
      </c>
      <c r="AG58" s="573">
        <f>+AVERAGE(AE58:AE59)</f>
        <v>0.375</v>
      </c>
      <c r="AI58" s="497" t="s">
        <v>25</v>
      </c>
      <c r="AJ58" s="451" t="s">
        <v>579</v>
      </c>
      <c r="AK58" s="451" t="s">
        <v>580</v>
      </c>
      <c r="AL58" s="440">
        <v>0.93</v>
      </c>
      <c r="AM58" s="384">
        <v>0.48</v>
      </c>
      <c r="AN58" s="582">
        <f>AVERAGE(AL58,AL59)</f>
        <v>0.96500000000000008</v>
      </c>
      <c r="AO58" s="102"/>
      <c r="AP58" s="452" t="s">
        <v>581</v>
      </c>
      <c r="AQ58" s="440">
        <v>0.93</v>
      </c>
      <c r="AR58" s="384">
        <v>0.48</v>
      </c>
      <c r="AS58" s="582">
        <f>AVERAGE(AQ58,AQ59)</f>
        <v>0.96500000000000008</v>
      </c>
      <c r="AU58" s="339" t="s">
        <v>736</v>
      </c>
      <c r="AV58" s="340">
        <v>0.67</v>
      </c>
      <c r="AW58" s="543" t="s">
        <v>720</v>
      </c>
      <c r="AX58" s="564">
        <v>1</v>
      </c>
    </row>
    <row r="59" spans="1:144" ht="270.75" customHeight="1" thickBot="1">
      <c r="A59" s="4"/>
      <c r="B59" s="518">
        <v>49</v>
      </c>
      <c r="C59" s="670"/>
      <c r="D59" s="671"/>
      <c r="E59" s="654" t="s">
        <v>86</v>
      </c>
      <c r="F59" s="655"/>
      <c r="G59" s="619" t="s">
        <v>87</v>
      </c>
      <c r="H59" s="619"/>
      <c r="I59" s="619"/>
      <c r="J59" s="534">
        <v>44197</v>
      </c>
      <c r="K59" s="534">
        <v>44377</v>
      </c>
      <c r="L59" s="535" t="s">
        <v>34</v>
      </c>
      <c r="M59" s="59" t="s">
        <v>25</v>
      </c>
      <c r="N59" s="485" t="s">
        <v>88</v>
      </c>
      <c r="O59" s="485" t="s">
        <v>89</v>
      </c>
      <c r="P59" s="489" t="s">
        <v>90</v>
      </c>
      <c r="R59" s="151" t="s">
        <v>25</v>
      </c>
      <c r="S59" s="237" t="s">
        <v>394</v>
      </c>
      <c r="T59" s="238" t="s">
        <v>395</v>
      </c>
      <c r="U59" s="233">
        <v>1</v>
      </c>
      <c r="V59" s="163">
        <v>0.25</v>
      </c>
      <c r="W59" s="601"/>
      <c r="X59" s="93"/>
      <c r="Y59" s="232" t="s">
        <v>408</v>
      </c>
      <c r="Z59" s="233">
        <v>1</v>
      </c>
      <c r="AA59" s="163">
        <v>0.25</v>
      </c>
      <c r="AB59" s="601"/>
      <c r="AD59" s="164" t="s">
        <v>538</v>
      </c>
      <c r="AE59" s="91">
        <v>0.25</v>
      </c>
      <c r="AF59" s="265" t="s">
        <v>537</v>
      </c>
      <c r="AG59" s="568"/>
      <c r="AI59" s="151" t="s">
        <v>25</v>
      </c>
      <c r="AJ59" s="498" t="s">
        <v>668</v>
      </c>
      <c r="AK59" s="453" t="s">
        <v>629</v>
      </c>
      <c r="AL59" s="454">
        <v>1</v>
      </c>
      <c r="AM59" s="450">
        <v>0.5</v>
      </c>
      <c r="AN59" s="601"/>
      <c r="AO59" s="93"/>
      <c r="AP59" s="455" t="s">
        <v>700</v>
      </c>
      <c r="AQ59" s="454">
        <v>1</v>
      </c>
      <c r="AR59" s="450">
        <v>0.5</v>
      </c>
      <c r="AS59" s="601"/>
      <c r="AU59" s="339" t="s">
        <v>738</v>
      </c>
      <c r="AV59" s="340">
        <v>1</v>
      </c>
      <c r="AW59" s="543" t="s">
        <v>739</v>
      </c>
      <c r="AX59" s="565"/>
    </row>
    <row r="60" spans="1:144" ht="256.5" customHeight="1" thickBot="1">
      <c r="A60" s="4"/>
      <c r="B60" s="519">
        <v>50</v>
      </c>
      <c r="C60" s="659" t="s">
        <v>115</v>
      </c>
      <c r="D60" s="660"/>
      <c r="E60" s="663" t="s">
        <v>244</v>
      </c>
      <c r="F60" s="664"/>
      <c r="G60" s="667" t="s">
        <v>99</v>
      </c>
      <c r="H60" s="668"/>
      <c r="I60" s="669"/>
      <c r="J60" s="532">
        <v>44197</v>
      </c>
      <c r="K60" s="532">
        <v>44286</v>
      </c>
      <c r="L60" s="533" t="s">
        <v>34</v>
      </c>
      <c r="M60" s="25" t="s">
        <v>25</v>
      </c>
      <c r="N60" s="478" t="s">
        <v>91</v>
      </c>
      <c r="O60" s="478" t="s">
        <v>92</v>
      </c>
      <c r="P60" s="27" t="s">
        <v>93</v>
      </c>
      <c r="R60" s="152" t="s">
        <v>25</v>
      </c>
      <c r="S60" s="234" t="s">
        <v>409</v>
      </c>
      <c r="T60" s="235" t="s">
        <v>396</v>
      </c>
      <c r="U60" s="236">
        <v>1</v>
      </c>
      <c r="V60" s="131">
        <f>+U60/4</f>
        <v>0.25</v>
      </c>
      <c r="W60" s="566">
        <f>+U60</f>
        <v>1</v>
      </c>
      <c r="X60" s="102"/>
      <c r="Y60" s="273" t="s">
        <v>485</v>
      </c>
      <c r="Z60" s="231">
        <v>1</v>
      </c>
      <c r="AA60" s="131">
        <f>+Z60/4</f>
        <v>0.25</v>
      </c>
      <c r="AB60" s="566">
        <f>+Z60</f>
        <v>1</v>
      </c>
      <c r="AD60" s="164" t="s">
        <v>505</v>
      </c>
      <c r="AE60" s="91">
        <v>0</v>
      </c>
      <c r="AF60" s="274" t="s">
        <v>506</v>
      </c>
      <c r="AG60" s="608">
        <f>+AVERAGE(AE60:AE62)</f>
        <v>0</v>
      </c>
      <c r="AI60" s="152" t="s">
        <v>25</v>
      </c>
      <c r="AJ60" s="456" t="s">
        <v>669</v>
      </c>
      <c r="AK60" s="457" t="s">
        <v>630</v>
      </c>
      <c r="AL60" s="458">
        <v>1</v>
      </c>
      <c r="AM60" s="384">
        <v>0.5</v>
      </c>
      <c r="AN60" s="566">
        <f>+AL60</f>
        <v>1</v>
      </c>
      <c r="AO60" s="102"/>
      <c r="AP60" s="433" t="s">
        <v>701</v>
      </c>
      <c r="AQ60" s="440">
        <v>0.8</v>
      </c>
      <c r="AR60" s="440">
        <v>0.4</v>
      </c>
      <c r="AS60" s="566">
        <f>AVERAGE(AQ60:AQ62)</f>
        <v>0.9</v>
      </c>
      <c r="AU60" s="339" t="s">
        <v>740</v>
      </c>
      <c r="AV60" s="340">
        <v>1</v>
      </c>
      <c r="AW60" s="471" t="s">
        <v>742</v>
      </c>
      <c r="AX60" s="569">
        <f>+AVERAGE(AV60:AV62)</f>
        <v>1</v>
      </c>
    </row>
    <row r="61" spans="1:144" ht="144.75" customHeight="1" thickBot="1">
      <c r="A61" s="4"/>
      <c r="B61" s="516">
        <v>51</v>
      </c>
      <c r="C61" s="661"/>
      <c r="D61" s="662"/>
      <c r="E61" s="665"/>
      <c r="F61" s="666"/>
      <c r="G61" s="639" t="s">
        <v>94</v>
      </c>
      <c r="H61" s="640"/>
      <c r="I61" s="641"/>
      <c r="J61" s="527">
        <v>44287</v>
      </c>
      <c r="K61" s="527">
        <v>44377</v>
      </c>
      <c r="L61" s="529" t="s">
        <v>34</v>
      </c>
      <c r="M61" s="31" t="s">
        <v>25</v>
      </c>
      <c r="N61" s="642" t="s">
        <v>98</v>
      </c>
      <c r="O61" s="642" t="s">
        <v>95</v>
      </c>
      <c r="P61" s="644" t="s">
        <v>96</v>
      </c>
      <c r="R61" s="150" t="s">
        <v>25</v>
      </c>
      <c r="S61" s="165" t="s">
        <v>410</v>
      </c>
      <c r="T61" s="166" t="s">
        <v>411</v>
      </c>
      <c r="U61" s="167">
        <v>0.33</v>
      </c>
      <c r="V61" s="116">
        <v>0.33</v>
      </c>
      <c r="W61" s="567"/>
      <c r="X61" s="93"/>
      <c r="Y61" s="168" t="s">
        <v>412</v>
      </c>
      <c r="Z61" s="139"/>
      <c r="AA61" s="140"/>
      <c r="AB61" s="567"/>
      <c r="AD61" s="272"/>
      <c r="AE61" s="116"/>
      <c r="AF61" s="276"/>
      <c r="AG61" s="609"/>
      <c r="AI61" s="150" t="s">
        <v>25</v>
      </c>
      <c r="AJ61" s="459" t="s">
        <v>670</v>
      </c>
      <c r="AK61" s="460" t="s">
        <v>631</v>
      </c>
      <c r="AL61" s="461">
        <v>1</v>
      </c>
      <c r="AM61" s="362">
        <v>0.5</v>
      </c>
      <c r="AN61" s="567"/>
      <c r="AO61" s="93"/>
      <c r="AP61" s="168" t="s">
        <v>632</v>
      </c>
      <c r="AQ61" s="139">
        <v>1</v>
      </c>
      <c r="AR61" s="140">
        <v>0.5</v>
      </c>
      <c r="AS61" s="567"/>
      <c r="AU61" s="434" t="s">
        <v>741</v>
      </c>
      <c r="AV61" s="362">
        <v>1</v>
      </c>
      <c r="AW61" s="341" t="s">
        <v>743</v>
      </c>
      <c r="AX61" s="571"/>
    </row>
    <row r="62" spans="1:144" ht="126" customHeight="1" thickBot="1">
      <c r="A62" s="4"/>
      <c r="B62" s="518">
        <v>52</v>
      </c>
      <c r="C62" s="661"/>
      <c r="D62" s="662"/>
      <c r="E62" s="665"/>
      <c r="F62" s="666"/>
      <c r="G62" s="656" t="s">
        <v>97</v>
      </c>
      <c r="H62" s="657"/>
      <c r="I62" s="658"/>
      <c r="J62" s="534">
        <v>44378</v>
      </c>
      <c r="K62" s="534">
        <v>44561</v>
      </c>
      <c r="L62" s="535" t="s">
        <v>34</v>
      </c>
      <c r="M62" s="59" t="s">
        <v>25</v>
      </c>
      <c r="N62" s="643"/>
      <c r="O62" s="643"/>
      <c r="P62" s="645"/>
      <c r="R62" s="151" t="s">
        <v>25</v>
      </c>
      <c r="S62" s="143"/>
      <c r="T62" s="143"/>
      <c r="U62" s="143"/>
      <c r="V62" s="144"/>
      <c r="W62" s="568"/>
      <c r="X62" s="1"/>
      <c r="Y62" s="225" t="s">
        <v>479</v>
      </c>
      <c r="Z62" s="145"/>
      <c r="AA62" s="146"/>
      <c r="AB62" s="568"/>
      <c r="AD62" s="272"/>
      <c r="AE62" s="116"/>
      <c r="AF62" s="276"/>
      <c r="AG62" s="610"/>
      <c r="AI62" s="151" t="s">
        <v>25</v>
      </c>
      <c r="AJ62" s="459" t="s">
        <v>633</v>
      </c>
      <c r="AK62" s="344" t="s">
        <v>634</v>
      </c>
      <c r="AL62" s="461"/>
      <c r="AM62" s="362"/>
      <c r="AN62" s="568"/>
      <c r="AO62" s="1"/>
      <c r="AP62" s="345" t="s">
        <v>635</v>
      </c>
      <c r="AQ62" s="241" t="s">
        <v>479</v>
      </c>
      <c r="AR62" s="462" t="s">
        <v>479</v>
      </c>
      <c r="AS62" s="568"/>
      <c r="AU62" s="434" t="s">
        <v>744</v>
      </c>
      <c r="AV62" s="362"/>
      <c r="AW62" s="550" t="s">
        <v>744</v>
      </c>
      <c r="AX62" s="572"/>
    </row>
    <row r="63" spans="1:144" ht="93.75" customHeight="1">
      <c r="A63" s="4"/>
      <c r="B63" s="519">
        <v>53</v>
      </c>
      <c r="C63" s="650" t="s">
        <v>31</v>
      </c>
      <c r="D63" s="650"/>
      <c r="E63" s="652" t="s">
        <v>26</v>
      </c>
      <c r="F63" s="652"/>
      <c r="G63" s="620" t="s">
        <v>75</v>
      </c>
      <c r="H63" s="620"/>
      <c r="I63" s="620"/>
      <c r="J63" s="538" t="s">
        <v>33</v>
      </c>
      <c r="K63" s="538">
        <v>44227</v>
      </c>
      <c r="L63" s="539" t="s">
        <v>21</v>
      </c>
      <c r="M63" s="25" t="s">
        <v>24</v>
      </c>
      <c r="N63" s="478" t="s">
        <v>107</v>
      </c>
      <c r="O63" s="478" t="s">
        <v>108</v>
      </c>
      <c r="P63" s="27" t="s">
        <v>109</v>
      </c>
      <c r="R63" s="152" t="s">
        <v>24</v>
      </c>
      <c r="S63" s="282" t="s">
        <v>400</v>
      </c>
      <c r="T63" s="284" t="s">
        <v>481</v>
      </c>
      <c r="U63" s="283">
        <v>1</v>
      </c>
      <c r="V63" s="285">
        <v>1</v>
      </c>
      <c r="W63" s="582">
        <f>AVERAGE(U63,U66,U69)</f>
        <v>1</v>
      </c>
      <c r="X63" s="1"/>
      <c r="Y63" s="286" t="s">
        <v>405</v>
      </c>
      <c r="Z63" s="283">
        <v>1</v>
      </c>
      <c r="AA63" s="285">
        <v>1</v>
      </c>
      <c r="AB63" s="582">
        <f>AVERAGE(Z63,Z66,Z69)</f>
        <v>1</v>
      </c>
      <c r="AD63" s="286" t="s">
        <v>530</v>
      </c>
      <c r="AE63" s="283">
        <v>1</v>
      </c>
      <c r="AF63" s="286" t="s">
        <v>530</v>
      </c>
      <c r="AG63" s="608">
        <f>+AVERAGE(AE63:AE71)</f>
        <v>0.71333333333333337</v>
      </c>
      <c r="AI63" s="152" t="s">
        <v>24</v>
      </c>
      <c r="AJ63" s="429" t="s">
        <v>400</v>
      </c>
      <c r="AK63" s="430" t="s">
        <v>481</v>
      </c>
      <c r="AL63" s="340">
        <v>1</v>
      </c>
      <c r="AM63" s="359">
        <v>1</v>
      </c>
      <c r="AN63" s="582">
        <f>AVERAGE(AL63,AL64,AL69)</f>
        <v>1</v>
      </c>
      <c r="AO63" s="1"/>
      <c r="AP63" s="339" t="s">
        <v>651</v>
      </c>
      <c r="AQ63" s="340">
        <v>1</v>
      </c>
      <c r="AR63" s="359">
        <v>1</v>
      </c>
      <c r="AS63" s="582">
        <v>0.9</v>
      </c>
      <c r="AU63" s="339" t="s">
        <v>716</v>
      </c>
      <c r="AV63" s="339" t="s">
        <v>716</v>
      </c>
      <c r="AW63" s="339" t="s">
        <v>716</v>
      </c>
      <c r="AX63" s="569">
        <v>0.78</v>
      </c>
    </row>
    <row r="64" spans="1:144" ht="93.75" customHeight="1">
      <c r="A64" s="4"/>
      <c r="B64" s="784">
        <v>54</v>
      </c>
      <c r="C64" s="650"/>
      <c r="D64" s="650"/>
      <c r="E64" s="652"/>
      <c r="F64" s="652"/>
      <c r="G64" s="787" t="s">
        <v>74</v>
      </c>
      <c r="H64" s="788"/>
      <c r="I64" s="789"/>
      <c r="J64" s="796">
        <v>44197</v>
      </c>
      <c r="K64" s="796">
        <v>44196</v>
      </c>
      <c r="L64" s="799" t="s">
        <v>73</v>
      </c>
      <c r="M64" s="802" t="s">
        <v>24</v>
      </c>
      <c r="N64" s="775" t="s">
        <v>111</v>
      </c>
      <c r="O64" s="775" t="s">
        <v>110</v>
      </c>
      <c r="P64" s="778" t="s">
        <v>113</v>
      </c>
      <c r="R64" s="152"/>
      <c r="S64" s="465"/>
      <c r="T64" s="466"/>
      <c r="U64" s="467"/>
      <c r="V64" s="468"/>
      <c r="W64" s="600"/>
      <c r="X64" s="1"/>
      <c r="Y64" s="469"/>
      <c r="Z64" s="467"/>
      <c r="AA64" s="468"/>
      <c r="AB64" s="600"/>
      <c r="AD64" s="469"/>
      <c r="AE64" s="467"/>
      <c r="AF64" s="469"/>
      <c r="AG64" s="609"/>
      <c r="AI64" s="771" t="s">
        <v>24</v>
      </c>
      <c r="AJ64" s="595" t="s">
        <v>702</v>
      </c>
      <c r="AK64" s="595" t="s">
        <v>703</v>
      </c>
      <c r="AL64" s="592">
        <v>1</v>
      </c>
      <c r="AM64" s="586">
        <v>0.5</v>
      </c>
      <c r="AN64" s="600"/>
      <c r="AO64" s="1"/>
      <c r="AP64" s="602" t="s">
        <v>705</v>
      </c>
      <c r="AQ64" s="592">
        <v>0.98</v>
      </c>
      <c r="AR64" s="586">
        <v>0.48</v>
      </c>
      <c r="AS64" s="600"/>
      <c r="AU64" s="589"/>
      <c r="AV64" s="592">
        <v>0.65</v>
      </c>
      <c r="AW64" s="583" t="s">
        <v>747</v>
      </c>
      <c r="AX64" s="570"/>
    </row>
    <row r="65" spans="1:53" ht="409.6" customHeight="1">
      <c r="A65" s="4"/>
      <c r="B65" s="785"/>
      <c r="C65" s="650"/>
      <c r="D65" s="650"/>
      <c r="E65" s="652"/>
      <c r="F65" s="652"/>
      <c r="G65" s="790"/>
      <c r="H65" s="791"/>
      <c r="I65" s="792"/>
      <c r="J65" s="797"/>
      <c r="K65" s="797"/>
      <c r="L65" s="800"/>
      <c r="M65" s="803"/>
      <c r="N65" s="776"/>
      <c r="O65" s="776"/>
      <c r="P65" s="779"/>
      <c r="R65" s="152"/>
      <c r="S65" s="465"/>
      <c r="T65" s="466"/>
      <c r="U65" s="467"/>
      <c r="V65" s="468"/>
      <c r="W65" s="600"/>
      <c r="X65" s="1"/>
      <c r="Y65" s="469"/>
      <c r="Z65" s="467"/>
      <c r="AA65" s="468"/>
      <c r="AB65" s="600"/>
      <c r="AD65" s="469"/>
      <c r="AE65" s="467"/>
      <c r="AF65" s="469"/>
      <c r="AG65" s="609"/>
      <c r="AI65" s="772"/>
      <c r="AJ65" s="774"/>
      <c r="AK65" s="774"/>
      <c r="AL65" s="593"/>
      <c r="AM65" s="587"/>
      <c r="AN65" s="600"/>
      <c r="AO65" s="1"/>
      <c r="AP65" s="603"/>
      <c r="AQ65" s="593"/>
      <c r="AR65" s="587"/>
      <c r="AS65" s="600"/>
      <c r="AU65" s="590"/>
      <c r="AV65" s="593"/>
      <c r="AW65" s="584"/>
      <c r="AX65" s="570"/>
    </row>
    <row r="66" spans="1:53" ht="60.75" customHeight="1" thickBot="1">
      <c r="A66" s="4"/>
      <c r="B66" s="785"/>
      <c r="C66" s="650"/>
      <c r="D66" s="650"/>
      <c r="E66" s="652"/>
      <c r="F66" s="652"/>
      <c r="G66" s="790"/>
      <c r="H66" s="791"/>
      <c r="I66" s="792"/>
      <c r="J66" s="797"/>
      <c r="K66" s="797"/>
      <c r="L66" s="800"/>
      <c r="M66" s="803"/>
      <c r="N66" s="776"/>
      <c r="O66" s="776"/>
      <c r="P66" s="779"/>
      <c r="R66" s="150" t="s">
        <v>24</v>
      </c>
      <c r="S66" s="160" t="s">
        <v>401</v>
      </c>
      <c r="T66" s="161" t="s">
        <v>402</v>
      </c>
      <c r="U66" s="98">
        <v>1</v>
      </c>
      <c r="V66" s="116">
        <v>1</v>
      </c>
      <c r="W66" s="574"/>
      <c r="X66" s="1"/>
      <c r="Y66" s="272" t="s">
        <v>570</v>
      </c>
      <c r="Z66" s="98">
        <v>1</v>
      </c>
      <c r="AA66" s="116">
        <v>1</v>
      </c>
      <c r="AB66" s="574"/>
      <c r="AD66" s="103" t="s">
        <v>533</v>
      </c>
      <c r="AE66" s="98">
        <v>0.64</v>
      </c>
      <c r="AF66" s="103" t="s">
        <v>531</v>
      </c>
      <c r="AG66" s="609"/>
      <c r="AI66" s="772"/>
      <c r="AJ66" s="774"/>
      <c r="AK66" s="774"/>
      <c r="AL66" s="593"/>
      <c r="AM66" s="587"/>
      <c r="AN66" s="574"/>
      <c r="AO66" s="1"/>
      <c r="AP66" s="603"/>
      <c r="AQ66" s="593"/>
      <c r="AR66" s="587"/>
      <c r="AS66" s="574"/>
      <c r="AU66" s="590"/>
      <c r="AV66" s="593"/>
      <c r="AW66" s="584"/>
      <c r="AX66" s="570"/>
    </row>
    <row r="67" spans="1:53" ht="108.75" hidden="1" customHeight="1" thickBot="1">
      <c r="A67" s="4"/>
      <c r="B67" s="786"/>
      <c r="C67" s="650"/>
      <c r="D67" s="650"/>
      <c r="E67" s="652"/>
      <c r="F67" s="652"/>
      <c r="G67" s="793"/>
      <c r="H67" s="794"/>
      <c r="I67" s="795"/>
      <c r="J67" s="798"/>
      <c r="K67" s="798"/>
      <c r="L67" s="801"/>
      <c r="M67" s="804"/>
      <c r="N67" s="777"/>
      <c r="O67" s="777"/>
      <c r="P67" s="780"/>
      <c r="R67" s="150"/>
      <c r="S67" s="160"/>
      <c r="T67" s="161"/>
      <c r="U67" s="98"/>
      <c r="V67" s="116"/>
      <c r="W67" s="574"/>
      <c r="X67" s="1"/>
      <c r="Y67" s="438"/>
      <c r="Z67" s="98"/>
      <c r="AA67" s="116"/>
      <c r="AB67" s="574"/>
      <c r="AD67" s="103"/>
      <c r="AE67" s="463"/>
      <c r="AF67" s="464"/>
      <c r="AG67" s="609"/>
      <c r="AI67" s="773"/>
      <c r="AJ67" s="596"/>
      <c r="AK67" s="596"/>
      <c r="AL67" s="594"/>
      <c r="AM67" s="588"/>
      <c r="AN67" s="574"/>
      <c r="AO67" s="1"/>
      <c r="AP67" s="604"/>
      <c r="AQ67" s="594"/>
      <c r="AR67" s="588"/>
      <c r="AS67" s="574"/>
      <c r="AU67" s="591"/>
      <c r="AV67" s="594"/>
      <c r="AW67" s="585"/>
      <c r="AX67" s="570"/>
    </row>
    <row r="68" spans="1:53" ht="153.4" customHeight="1">
      <c r="A68" s="4"/>
      <c r="B68" s="516">
        <v>55</v>
      </c>
      <c r="C68" s="650"/>
      <c r="D68" s="650"/>
      <c r="E68" s="652"/>
      <c r="F68" s="652"/>
      <c r="G68" s="639" t="s">
        <v>76</v>
      </c>
      <c r="H68" s="640"/>
      <c r="I68" s="641"/>
      <c r="J68" s="537">
        <v>44197</v>
      </c>
      <c r="K68" s="537">
        <v>44561</v>
      </c>
      <c r="L68" s="540" t="s">
        <v>35</v>
      </c>
      <c r="M68" s="31" t="s">
        <v>24</v>
      </c>
      <c r="N68" s="477" t="s">
        <v>46</v>
      </c>
      <c r="O68" s="477" t="s">
        <v>45</v>
      </c>
      <c r="P68" s="481" t="s">
        <v>47</v>
      </c>
      <c r="R68" s="150" t="s">
        <v>24</v>
      </c>
      <c r="S68" s="153"/>
      <c r="T68" s="154"/>
      <c r="U68" s="154"/>
      <c r="V68" s="155"/>
      <c r="W68" s="574"/>
      <c r="X68" s="1"/>
      <c r="Y68" s="228" t="s">
        <v>479</v>
      </c>
      <c r="Z68" s="154"/>
      <c r="AA68" s="155"/>
      <c r="AB68" s="574"/>
      <c r="AD68" s="272"/>
      <c r="AE68" s="116"/>
      <c r="AF68" s="276" t="s">
        <v>543</v>
      </c>
      <c r="AG68" s="609"/>
      <c r="AI68" s="150" t="s">
        <v>24</v>
      </c>
      <c r="AJ68" s="431" t="s">
        <v>652</v>
      </c>
      <c r="AK68" s="347" t="s">
        <v>653</v>
      </c>
      <c r="AL68" s="348">
        <v>1</v>
      </c>
      <c r="AM68" s="362">
        <v>0.5</v>
      </c>
      <c r="AN68" s="574"/>
      <c r="AO68" s="1"/>
      <c r="AP68" s="439" t="s">
        <v>657</v>
      </c>
      <c r="AQ68" s="348">
        <v>1</v>
      </c>
      <c r="AR68" s="362">
        <v>0.5</v>
      </c>
      <c r="AS68" s="574"/>
      <c r="AU68" s="434" t="s">
        <v>717</v>
      </c>
      <c r="AV68" s="362">
        <v>0.25</v>
      </c>
      <c r="AW68" s="548" t="s">
        <v>718</v>
      </c>
      <c r="AX68" s="571"/>
    </row>
    <row r="69" spans="1:53" ht="360" customHeight="1" thickBot="1">
      <c r="A69" s="4"/>
      <c r="B69" s="516">
        <v>56</v>
      </c>
      <c r="C69" s="650"/>
      <c r="D69" s="650"/>
      <c r="E69" s="652"/>
      <c r="F69" s="652"/>
      <c r="G69" s="639" t="s">
        <v>77</v>
      </c>
      <c r="H69" s="640"/>
      <c r="I69" s="641"/>
      <c r="J69" s="537">
        <v>44197</v>
      </c>
      <c r="K69" s="537" t="s">
        <v>41</v>
      </c>
      <c r="L69" s="540" t="s">
        <v>34</v>
      </c>
      <c r="M69" s="31" t="s">
        <v>24</v>
      </c>
      <c r="N69" s="477" t="s">
        <v>114</v>
      </c>
      <c r="O69" s="477" t="s">
        <v>110</v>
      </c>
      <c r="P69" s="481" t="s">
        <v>112</v>
      </c>
      <c r="R69" s="150" t="s">
        <v>24</v>
      </c>
      <c r="S69" s="162" t="s">
        <v>403</v>
      </c>
      <c r="T69" s="162" t="s">
        <v>404</v>
      </c>
      <c r="U69" s="98">
        <v>1</v>
      </c>
      <c r="V69" s="116">
        <v>1</v>
      </c>
      <c r="W69" s="574"/>
      <c r="X69" s="1"/>
      <c r="Y69" s="272" t="s">
        <v>407</v>
      </c>
      <c r="Z69" s="98">
        <v>1</v>
      </c>
      <c r="AA69" s="116">
        <v>1</v>
      </c>
      <c r="AB69" s="574"/>
      <c r="AD69" s="272" t="s">
        <v>534</v>
      </c>
      <c r="AE69" s="116">
        <v>0.5</v>
      </c>
      <c r="AF69" s="272" t="s">
        <v>532</v>
      </c>
      <c r="AG69" s="609"/>
      <c r="AI69" s="150" t="s">
        <v>24</v>
      </c>
      <c r="AJ69" s="470" t="s">
        <v>658</v>
      </c>
      <c r="AK69" s="346" t="s">
        <v>654</v>
      </c>
      <c r="AL69" s="348">
        <v>1</v>
      </c>
      <c r="AM69" s="362">
        <v>0.5</v>
      </c>
      <c r="AN69" s="574"/>
      <c r="AO69" s="1"/>
      <c r="AP69" s="351" t="s">
        <v>707</v>
      </c>
      <c r="AQ69" s="348">
        <v>1</v>
      </c>
      <c r="AR69" s="362">
        <v>0.5</v>
      </c>
      <c r="AS69" s="574"/>
      <c r="AU69" s="434"/>
      <c r="AV69" s="362">
        <v>0.5</v>
      </c>
      <c r="AW69" s="434" t="s">
        <v>719</v>
      </c>
      <c r="AX69" s="571"/>
    </row>
    <row r="70" spans="1:53" ht="363" customHeight="1" thickBot="1">
      <c r="A70" s="4"/>
      <c r="B70" s="516">
        <v>57</v>
      </c>
      <c r="C70" s="650"/>
      <c r="D70" s="650"/>
      <c r="E70" s="652"/>
      <c r="F70" s="652"/>
      <c r="G70" s="618" t="s">
        <v>48</v>
      </c>
      <c r="H70" s="618"/>
      <c r="I70" s="618"/>
      <c r="J70" s="537">
        <v>44197</v>
      </c>
      <c r="K70" s="527">
        <v>44561</v>
      </c>
      <c r="L70" s="540" t="s">
        <v>35</v>
      </c>
      <c r="M70" s="31" t="s">
        <v>24</v>
      </c>
      <c r="N70" s="477" t="s">
        <v>49</v>
      </c>
      <c r="O70" s="477" t="s">
        <v>44</v>
      </c>
      <c r="P70" s="481" t="s">
        <v>50</v>
      </c>
      <c r="R70" s="150" t="s">
        <v>24</v>
      </c>
      <c r="S70" s="153"/>
      <c r="T70" s="154"/>
      <c r="U70" s="154"/>
      <c r="V70" s="155"/>
      <c r="W70" s="574"/>
      <c r="X70" s="1"/>
      <c r="Y70" s="228" t="s">
        <v>479</v>
      </c>
      <c r="Z70" s="154"/>
      <c r="AA70" s="155"/>
      <c r="AB70" s="574"/>
      <c r="AD70" s="272"/>
      <c r="AE70" s="116"/>
      <c r="AF70" s="276" t="s">
        <v>543</v>
      </c>
      <c r="AG70" s="609"/>
      <c r="AI70" s="150" t="s">
        <v>24</v>
      </c>
      <c r="AJ70" s="346" t="s">
        <v>655</v>
      </c>
      <c r="AK70" s="347" t="s">
        <v>656</v>
      </c>
      <c r="AL70" s="348">
        <v>1</v>
      </c>
      <c r="AM70" s="362">
        <v>0.5</v>
      </c>
      <c r="AN70" s="574"/>
      <c r="AO70" s="1"/>
      <c r="AP70" s="439" t="s">
        <v>706</v>
      </c>
      <c r="AQ70" s="348">
        <v>1</v>
      </c>
      <c r="AR70" s="362">
        <v>0.5</v>
      </c>
      <c r="AS70" s="574"/>
      <c r="AU70" s="434" t="s">
        <v>721</v>
      </c>
      <c r="AV70" s="362">
        <v>0.5</v>
      </c>
      <c r="AW70" s="341" t="s">
        <v>722</v>
      </c>
      <c r="AX70" s="571"/>
    </row>
    <row r="71" spans="1:53" ht="96" customHeight="1" thickBot="1">
      <c r="A71" s="4"/>
      <c r="B71" s="518">
        <v>58</v>
      </c>
      <c r="C71" s="651"/>
      <c r="D71" s="651"/>
      <c r="E71" s="653"/>
      <c r="F71" s="653"/>
      <c r="G71" s="619" t="s">
        <v>52</v>
      </c>
      <c r="H71" s="619"/>
      <c r="I71" s="619"/>
      <c r="J71" s="541">
        <v>44531</v>
      </c>
      <c r="K71" s="534">
        <v>44561</v>
      </c>
      <c r="L71" s="535" t="s">
        <v>42</v>
      </c>
      <c r="M71" s="59" t="s">
        <v>24</v>
      </c>
      <c r="N71" s="485" t="s">
        <v>51</v>
      </c>
      <c r="O71" s="485" t="s">
        <v>43</v>
      </c>
      <c r="P71" s="489" t="s">
        <v>53</v>
      </c>
      <c r="R71" s="151" t="s">
        <v>24</v>
      </c>
      <c r="S71" s="156"/>
      <c r="T71" s="143"/>
      <c r="U71" s="143"/>
      <c r="V71" s="144"/>
      <c r="W71" s="575"/>
      <c r="X71" s="1"/>
      <c r="Y71" s="226" t="s">
        <v>479</v>
      </c>
      <c r="Z71" s="143"/>
      <c r="AA71" s="144"/>
      <c r="AB71" s="575"/>
      <c r="AD71" s="272"/>
      <c r="AE71" s="116"/>
      <c r="AF71" s="276" t="s">
        <v>543</v>
      </c>
      <c r="AG71" s="610"/>
      <c r="AI71" s="151" t="s">
        <v>24</v>
      </c>
      <c r="AJ71" s="432" t="s">
        <v>479</v>
      </c>
      <c r="AK71" s="343" t="s">
        <v>479</v>
      </c>
      <c r="AL71" s="343" t="s">
        <v>479</v>
      </c>
      <c r="AM71" s="343" t="s">
        <v>479</v>
      </c>
      <c r="AN71" s="575"/>
      <c r="AO71" s="1"/>
      <c r="AP71" s="343" t="s">
        <v>704</v>
      </c>
      <c r="AQ71" s="343" t="s">
        <v>479</v>
      </c>
      <c r="AR71" s="343" t="s">
        <v>479</v>
      </c>
      <c r="AS71" s="575"/>
      <c r="AU71" s="434" t="s">
        <v>716</v>
      </c>
      <c r="AV71" s="550" t="s">
        <v>716</v>
      </c>
      <c r="AW71" s="549" t="s">
        <v>716</v>
      </c>
      <c r="AX71" s="572"/>
      <c r="BA71" s="561"/>
    </row>
    <row r="72" spans="1:53" ht="36" customHeight="1" thickBot="1">
      <c r="B72" s="510"/>
      <c r="C72" s="502"/>
      <c r="D72" s="502"/>
      <c r="E72" s="521"/>
      <c r="F72" s="521"/>
      <c r="G72" s="414"/>
      <c r="H72" s="414"/>
      <c r="I72" s="414"/>
      <c r="J72" s="510"/>
      <c r="K72" s="510"/>
      <c r="L72" s="510"/>
      <c r="M72" s="501"/>
      <c r="N72" s="414"/>
      <c r="O72" s="414"/>
      <c r="P72" s="503"/>
      <c r="T72" s="576" t="s">
        <v>421</v>
      </c>
      <c r="U72" s="577"/>
      <c r="V72" s="578"/>
      <c r="W72" s="175">
        <f>AVERAGE(W11:W71)</f>
        <v>0.95595238095238089</v>
      </c>
      <c r="Y72" s="576" t="s">
        <v>421</v>
      </c>
      <c r="Z72" s="577"/>
      <c r="AA72" s="578"/>
      <c r="AB72" s="175">
        <f>AVERAGE(AB11:AB71)</f>
        <v>0.95119047619047614</v>
      </c>
      <c r="AD72" s="629" t="s">
        <v>421</v>
      </c>
      <c r="AE72" s="630"/>
      <c r="AF72" s="631"/>
      <c r="AG72" s="277">
        <f>+AVERAGE(AG11:AG71)</f>
        <v>0.5299206349206349</v>
      </c>
      <c r="AK72" s="576" t="s">
        <v>574</v>
      </c>
      <c r="AL72" s="577"/>
      <c r="AM72" s="578"/>
      <c r="AN72" s="175">
        <f>AVERAGE(AN11:AN71)</f>
        <v>0.9688095238095239</v>
      </c>
      <c r="AP72" s="576" t="s">
        <v>574</v>
      </c>
      <c r="AQ72" s="577"/>
      <c r="AR72" s="578"/>
      <c r="AS72" s="175">
        <f>AVERAGE(AS11:AS71)</f>
        <v>0.91880952380952396</v>
      </c>
      <c r="AU72" s="579" t="s">
        <v>753</v>
      </c>
      <c r="AV72" s="580"/>
      <c r="AW72" s="581"/>
      <c r="AX72" s="563">
        <f>+AVERAGE(AX11:AX71)</f>
        <v>0.92302857142857153</v>
      </c>
    </row>
    <row r="73" spans="1:53" ht="38.25" customHeight="1">
      <c r="B73" s="512"/>
      <c r="C73" s="502"/>
      <c r="D73" s="502"/>
      <c r="E73" s="521"/>
      <c r="F73" s="521"/>
      <c r="G73" s="414"/>
      <c r="H73" s="414"/>
      <c r="I73" s="414"/>
      <c r="J73" s="510"/>
      <c r="K73" s="510"/>
      <c r="L73" s="510"/>
      <c r="M73" s="501"/>
      <c r="N73" s="414"/>
      <c r="O73" s="414"/>
      <c r="P73" s="503"/>
    </row>
    <row r="74" spans="1:53" ht="91.5" customHeight="1">
      <c r="B74" s="512"/>
      <c r="C74" s="632"/>
      <c r="D74" s="633"/>
      <c r="E74" s="633"/>
      <c r="F74" s="633"/>
      <c r="G74" s="633"/>
      <c r="H74" s="634"/>
      <c r="I74" s="635"/>
      <c r="J74" s="635"/>
      <c r="K74" s="510"/>
      <c r="L74" s="633"/>
      <c r="M74" s="636"/>
      <c r="N74" s="636"/>
      <c r="O74" s="637"/>
      <c r="P74" s="638"/>
    </row>
    <row r="75" spans="1:53" ht="42.75" customHeight="1">
      <c r="B75" s="512"/>
      <c r="C75" s="684" t="s">
        <v>750</v>
      </c>
      <c r="D75" s="684"/>
      <c r="E75" s="684"/>
      <c r="F75" s="684"/>
      <c r="G75" s="684"/>
      <c r="H75" s="684"/>
      <c r="I75" s="414"/>
      <c r="J75" s="510"/>
      <c r="K75" s="510"/>
      <c r="L75" s="505"/>
      <c r="M75" s="501"/>
      <c r="N75" s="414"/>
      <c r="O75" s="414"/>
      <c r="P75" s="503"/>
    </row>
    <row r="76" spans="1:53" ht="42.75" customHeight="1">
      <c r="B76" s="512"/>
      <c r="C76" s="634"/>
      <c r="D76" s="634"/>
      <c r="E76" s="634"/>
      <c r="F76" s="634"/>
      <c r="G76" s="634"/>
      <c r="H76" s="634"/>
      <c r="I76" s="414"/>
      <c r="J76" s="510"/>
      <c r="K76" s="510"/>
      <c r="L76" s="505"/>
      <c r="M76" s="501"/>
      <c r="N76" s="414"/>
      <c r="O76" s="414"/>
      <c r="P76" s="503"/>
    </row>
    <row r="77" spans="1:53" ht="42.75" customHeight="1">
      <c r="B77" s="512"/>
      <c r="C77" s="504"/>
      <c r="D77" s="504"/>
      <c r="E77" s="522"/>
      <c r="F77" s="521"/>
      <c r="G77" s="414"/>
      <c r="H77" s="505"/>
      <c r="I77" s="414"/>
      <c r="J77" s="510"/>
      <c r="K77" s="510"/>
      <c r="L77" s="505"/>
      <c r="M77" s="501"/>
      <c r="N77" s="414"/>
      <c r="O77" s="414"/>
      <c r="P77" s="503"/>
    </row>
    <row r="78" spans="1:53" ht="30" customHeight="1">
      <c r="B78" s="646"/>
      <c r="C78" s="637"/>
      <c r="D78" s="637"/>
      <c r="E78" s="637"/>
      <c r="F78" s="637"/>
      <c r="G78" s="637"/>
      <c r="H78" s="637"/>
      <c r="I78" s="637"/>
      <c r="J78" s="637"/>
      <c r="K78" s="637"/>
      <c r="L78" s="637"/>
      <c r="M78" s="637"/>
      <c r="N78" s="637"/>
      <c r="O78" s="637"/>
      <c r="P78" s="638"/>
    </row>
    <row r="79" spans="1:53" ht="30" customHeight="1">
      <c r="B79" s="646"/>
      <c r="C79" s="637"/>
      <c r="D79" s="637"/>
      <c r="E79" s="637"/>
      <c r="F79" s="637"/>
      <c r="G79" s="637"/>
      <c r="H79" s="637"/>
      <c r="I79" s="637"/>
      <c r="J79" s="637"/>
      <c r="K79" s="637"/>
      <c r="L79" s="637"/>
      <c r="M79" s="637"/>
      <c r="N79" s="637"/>
      <c r="O79" s="637"/>
      <c r="P79" s="638"/>
    </row>
    <row r="80" spans="1:53" ht="15.75" customHeight="1" thickBot="1">
      <c r="B80" s="647"/>
      <c r="C80" s="648"/>
      <c r="D80" s="648"/>
      <c r="E80" s="648"/>
      <c r="F80" s="648"/>
      <c r="G80" s="648"/>
      <c r="H80" s="648"/>
      <c r="I80" s="648"/>
      <c r="J80" s="648"/>
      <c r="K80" s="648"/>
      <c r="L80" s="648"/>
      <c r="M80" s="648"/>
      <c r="N80" s="648"/>
      <c r="O80" s="648"/>
      <c r="P80" s="649"/>
    </row>
    <row r="81" spans="2:16" ht="15.75" customHeight="1">
      <c r="B81" s="510"/>
      <c r="C81" s="502"/>
      <c r="D81" s="502"/>
      <c r="E81" s="521"/>
      <c r="F81" s="521"/>
      <c r="G81" s="414"/>
      <c r="H81" s="414"/>
      <c r="I81" s="414"/>
      <c r="J81" s="510"/>
      <c r="K81" s="510"/>
      <c r="L81" s="510"/>
      <c r="M81" s="501"/>
      <c r="N81" s="414"/>
      <c r="O81" s="414"/>
      <c r="P81" s="414"/>
    </row>
    <row r="82" spans="2:16">
      <c r="B82" s="4"/>
      <c r="C82" s="11"/>
      <c r="D82" s="11"/>
      <c r="E82" s="523"/>
      <c r="F82" s="523"/>
      <c r="G82" s="4"/>
      <c r="H82" s="4"/>
      <c r="I82" s="4"/>
      <c r="J82" s="4"/>
      <c r="K82" s="4"/>
      <c r="L82" s="4"/>
      <c r="M82" s="506"/>
      <c r="N82" s="4"/>
      <c r="O82" s="4"/>
      <c r="P82" s="4"/>
    </row>
    <row r="83" spans="2:16">
      <c r="B83" s="4"/>
      <c r="C83" s="11"/>
      <c r="D83" s="11"/>
      <c r="E83" s="523"/>
      <c r="F83" s="523"/>
      <c r="G83" s="4"/>
      <c r="H83" s="4"/>
      <c r="I83" s="4"/>
      <c r="J83" s="4"/>
      <c r="K83" s="4"/>
      <c r="L83" s="4"/>
      <c r="M83" s="506"/>
      <c r="N83" s="4"/>
      <c r="O83" s="4"/>
      <c r="P83" s="4"/>
    </row>
    <row r="84" spans="2:16">
      <c r="B84" s="4"/>
      <c r="C84" s="11"/>
      <c r="D84" s="11"/>
      <c r="E84" s="523"/>
      <c r="F84" s="523"/>
      <c r="G84" s="4"/>
      <c r="H84" s="4"/>
      <c r="I84" s="4"/>
      <c r="J84" s="4"/>
      <c r="K84" s="4"/>
      <c r="L84" s="4"/>
      <c r="M84" s="506"/>
      <c r="N84" s="4"/>
      <c r="O84" s="4"/>
      <c r="P84" s="4"/>
    </row>
    <row r="85" spans="2:16">
      <c r="B85" s="4"/>
      <c r="C85" s="11"/>
      <c r="D85" s="11"/>
      <c r="E85" s="523"/>
      <c r="F85" s="523"/>
      <c r="G85" s="4"/>
      <c r="H85" s="4"/>
      <c r="I85" s="4"/>
      <c r="J85" s="4"/>
      <c r="K85" s="4"/>
      <c r="L85" s="4"/>
      <c r="M85" s="506"/>
      <c r="N85" s="4"/>
      <c r="O85" s="4"/>
      <c r="P85" s="4"/>
    </row>
    <row r="86" spans="2:16">
      <c r="B86" s="4"/>
      <c r="C86" s="11"/>
      <c r="D86" s="11"/>
      <c r="E86" s="523"/>
      <c r="F86" s="523"/>
      <c r="G86" s="4"/>
      <c r="H86" s="4"/>
      <c r="I86" s="4"/>
      <c r="J86" s="4"/>
      <c r="K86" s="4"/>
      <c r="L86" s="4"/>
      <c r="M86" s="506"/>
      <c r="N86" s="4"/>
      <c r="O86" s="4"/>
      <c r="P86" s="4"/>
    </row>
    <row r="87" spans="2:16">
      <c r="B87" s="4"/>
      <c r="C87" s="11"/>
      <c r="D87" s="11"/>
      <c r="E87" s="523"/>
      <c r="F87" s="523"/>
      <c r="G87" s="4"/>
      <c r="H87" s="4"/>
      <c r="I87" s="4"/>
      <c r="J87" s="4"/>
      <c r="K87" s="4"/>
      <c r="L87" s="4"/>
      <c r="M87" s="506"/>
      <c r="N87" s="4"/>
      <c r="O87" s="4"/>
      <c r="P87" s="4"/>
    </row>
    <row r="88" spans="2:16">
      <c r="B88" s="4"/>
      <c r="C88" s="11"/>
      <c r="D88" s="11"/>
      <c r="E88" s="523"/>
      <c r="F88" s="523"/>
      <c r="G88" s="4"/>
      <c r="H88" s="4"/>
      <c r="I88" s="4"/>
      <c r="J88" s="4"/>
      <c r="K88" s="4"/>
      <c r="L88" s="4"/>
      <c r="M88" s="506"/>
      <c r="N88" s="4"/>
      <c r="O88" s="4"/>
      <c r="P88" s="4"/>
    </row>
    <row r="89" spans="2:16">
      <c r="B89" s="4"/>
      <c r="C89" s="11"/>
      <c r="D89" s="11"/>
      <c r="E89" s="523"/>
      <c r="F89" s="523"/>
      <c r="G89" s="4"/>
      <c r="H89" s="4"/>
      <c r="I89" s="4"/>
      <c r="J89" s="4"/>
      <c r="K89" s="4"/>
      <c r="L89" s="4"/>
      <c r="M89" s="506"/>
      <c r="N89" s="4"/>
      <c r="O89" s="4"/>
      <c r="P89" s="4"/>
    </row>
    <row r="90" spans="2:16">
      <c r="B90" s="4"/>
      <c r="C90" s="11"/>
      <c r="D90" s="11"/>
      <c r="E90" s="523"/>
      <c r="F90" s="523"/>
      <c r="G90" s="4"/>
      <c r="H90" s="4"/>
      <c r="I90" s="4"/>
      <c r="J90" s="4"/>
      <c r="K90" s="4"/>
      <c r="L90" s="4"/>
      <c r="M90" s="506"/>
      <c r="N90" s="4"/>
      <c r="O90" s="4"/>
      <c r="P90" s="4"/>
    </row>
    <row r="91" spans="2:16">
      <c r="B91" s="4"/>
      <c r="C91" s="11"/>
      <c r="D91" s="11"/>
      <c r="E91" s="523"/>
      <c r="F91" s="523"/>
      <c r="G91" s="4"/>
      <c r="H91" s="4"/>
      <c r="I91" s="4"/>
      <c r="J91" s="4"/>
      <c r="K91" s="4"/>
      <c r="L91" s="4"/>
      <c r="M91" s="506"/>
      <c r="N91" s="4"/>
      <c r="O91" s="4"/>
      <c r="P91" s="4"/>
    </row>
    <row r="92" spans="2:16">
      <c r="B92" s="4"/>
      <c r="C92" s="11"/>
      <c r="D92" s="11"/>
      <c r="E92" s="523"/>
      <c r="F92" s="523"/>
      <c r="G92" s="4"/>
      <c r="H92" s="4"/>
      <c r="I92" s="4"/>
      <c r="J92" s="4"/>
      <c r="K92" s="4"/>
      <c r="L92" s="4"/>
      <c r="M92" s="506"/>
      <c r="N92" s="4"/>
      <c r="O92" s="4"/>
      <c r="P92" s="4"/>
    </row>
    <row r="93" spans="2:16">
      <c r="B93" s="4"/>
      <c r="C93" s="11"/>
      <c r="D93" s="11"/>
      <c r="E93" s="523"/>
      <c r="F93" s="523"/>
      <c r="G93" s="4"/>
      <c r="H93" s="4"/>
      <c r="I93" s="4"/>
      <c r="J93" s="4"/>
      <c r="K93" s="4"/>
      <c r="L93" s="4"/>
      <c r="M93" s="506"/>
      <c r="N93" s="4"/>
      <c r="O93" s="4"/>
      <c r="P93" s="4"/>
    </row>
    <row r="94" spans="2:16">
      <c r="B94" s="4"/>
      <c r="C94" s="11"/>
      <c r="D94" s="11"/>
      <c r="E94" s="523"/>
      <c r="F94" s="523"/>
      <c r="G94" s="4"/>
      <c r="H94" s="4"/>
      <c r="I94" s="4"/>
      <c r="J94" s="4"/>
      <c r="K94" s="4"/>
      <c r="L94" s="4"/>
      <c r="M94" s="506"/>
      <c r="N94" s="4"/>
      <c r="O94" s="4"/>
      <c r="P94" s="4"/>
    </row>
    <row r="95" spans="2:16">
      <c r="B95" s="4"/>
      <c r="C95" s="11"/>
      <c r="D95" s="11"/>
      <c r="E95" s="523"/>
      <c r="F95" s="523"/>
      <c r="G95" s="4"/>
      <c r="H95" s="4"/>
      <c r="I95" s="4"/>
      <c r="J95" s="4"/>
      <c r="K95" s="4"/>
      <c r="L95" s="4"/>
      <c r="M95" s="506"/>
      <c r="N95" s="4"/>
      <c r="O95" s="4"/>
      <c r="P95" s="4"/>
    </row>
    <row r="96" spans="2:16">
      <c r="B96" s="4"/>
      <c r="C96" s="11"/>
      <c r="D96" s="11"/>
      <c r="E96" s="523"/>
      <c r="F96" s="523"/>
      <c r="G96" s="4"/>
      <c r="H96" s="4"/>
      <c r="I96" s="4"/>
      <c r="J96" s="4"/>
      <c r="K96" s="4"/>
      <c r="L96" s="4"/>
      <c r="M96" s="506"/>
      <c r="N96" s="4"/>
      <c r="O96" s="4"/>
      <c r="P96" s="4"/>
    </row>
    <row r="97" spans="2:16">
      <c r="B97" s="4"/>
      <c r="C97" s="11"/>
      <c r="D97" s="11"/>
      <c r="E97" s="523"/>
      <c r="F97" s="523"/>
      <c r="G97" s="4"/>
      <c r="H97" s="4"/>
      <c r="I97" s="4"/>
      <c r="J97" s="4"/>
      <c r="K97" s="4"/>
      <c r="L97" s="4"/>
      <c r="M97" s="506"/>
      <c r="N97" s="4"/>
      <c r="O97" s="4"/>
      <c r="P97" s="4"/>
    </row>
  </sheetData>
  <mergeCells count="230">
    <mergeCell ref="AX17:AX22"/>
    <mergeCell ref="C75:H75"/>
    <mergeCell ref="C76:H76"/>
    <mergeCell ref="B64:B67"/>
    <mergeCell ref="G64:I67"/>
    <mergeCell ref="J64:J67"/>
    <mergeCell ref="K64:K67"/>
    <mergeCell ref="L64:L67"/>
    <mergeCell ref="M64:M67"/>
    <mergeCell ref="N64:N67"/>
    <mergeCell ref="AI64:AI67"/>
    <mergeCell ref="AJ64:AJ67"/>
    <mergeCell ref="AK64:AK67"/>
    <mergeCell ref="AL64:AL67"/>
    <mergeCell ref="O64:O67"/>
    <mergeCell ref="P64:P67"/>
    <mergeCell ref="AG63:AG71"/>
    <mergeCell ref="S6:AA6"/>
    <mergeCell ref="B7:C8"/>
    <mergeCell ref="D7:G8"/>
    <mergeCell ref="B9:P9"/>
    <mergeCell ref="R9:W9"/>
    <mergeCell ref="Y9:AB9"/>
    <mergeCell ref="B3:P3"/>
    <mergeCell ref="B4:P4"/>
    <mergeCell ref="B5:C5"/>
    <mergeCell ref="D5:G5"/>
    <mergeCell ref="I5:P5"/>
    <mergeCell ref="B6:C6"/>
    <mergeCell ref="D6:G6"/>
    <mergeCell ref="H6:H8"/>
    <mergeCell ref="I6:P8"/>
    <mergeCell ref="E12:F13"/>
    <mergeCell ref="G12:I12"/>
    <mergeCell ref="G13:I13"/>
    <mergeCell ref="E14:F16"/>
    <mergeCell ref="G14:I14"/>
    <mergeCell ref="G15:I15"/>
    <mergeCell ref="G16:I16"/>
    <mergeCell ref="AD9:AG9"/>
    <mergeCell ref="C10:D10"/>
    <mergeCell ref="E10:F10"/>
    <mergeCell ref="G10:I10"/>
    <mergeCell ref="C11:D16"/>
    <mergeCell ref="E11:F11"/>
    <mergeCell ref="G11:I11"/>
    <mergeCell ref="W11:W16"/>
    <mergeCell ref="AB11:AB16"/>
    <mergeCell ref="AG11:AG16"/>
    <mergeCell ref="C17:D22"/>
    <mergeCell ref="E17:F19"/>
    <mergeCell ref="G17:I17"/>
    <mergeCell ref="W17:W22"/>
    <mergeCell ref="AB17:AB22"/>
    <mergeCell ref="G18:I18"/>
    <mergeCell ref="G19:I19"/>
    <mergeCell ref="E20:F22"/>
    <mergeCell ref="G20:I20"/>
    <mergeCell ref="O20:O21"/>
    <mergeCell ref="AG23:AG51"/>
    <mergeCell ref="G24:I24"/>
    <mergeCell ref="N24:N25"/>
    <mergeCell ref="P24:P25"/>
    <mergeCell ref="G25:I25"/>
    <mergeCell ref="G26:I27"/>
    <mergeCell ref="O26:O27"/>
    <mergeCell ref="S26:S27"/>
    <mergeCell ref="T26:T27"/>
    <mergeCell ref="Y26:Y27"/>
    <mergeCell ref="P20:P22"/>
    <mergeCell ref="G21:I21"/>
    <mergeCell ref="G22:I22"/>
    <mergeCell ref="G23:I23"/>
    <mergeCell ref="P26:P27"/>
    <mergeCell ref="G31:I31"/>
    <mergeCell ref="J31:J32"/>
    <mergeCell ref="K31:K32"/>
    <mergeCell ref="G28:I28"/>
    <mergeCell ref="G29:I29"/>
    <mergeCell ref="T23:T24"/>
    <mergeCell ref="W23:W51"/>
    <mergeCell ref="AB23:AB51"/>
    <mergeCell ref="Y31:Y32"/>
    <mergeCell ref="G32:I32"/>
    <mergeCell ref="M34:M35"/>
    <mergeCell ref="L31:L32"/>
    <mergeCell ref="M31:M32"/>
    <mergeCell ref="N31:N32"/>
    <mergeCell ref="J34:J35"/>
    <mergeCell ref="K34:K35"/>
    <mergeCell ref="L34:L35"/>
    <mergeCell ref="G36:I36"/>
    <mergeCell ref="G37:I37"/>
    <mergeCell ref="G38:I38"/>
    <mergeCell ref="O31:O32"/>
    <mergeCell ref="O36:O38"/>
    <mergeCell ref="P31:P32"/>
    <mergeCell ref="S31:S32"/>
    <mergeCell ref="E23:F32"/>
    <mergeCell ref="N34:N35"/>
    <mergeCell ref="O34:O35"/>
    <mergeCell ref="P34:P35"/>
    <mergeCell ref="G35:I35"/>
    <mergeCell ref="E33:F38"/>
    <mergeCell ref="G33:I33"/>
    <mergeCell ref="N36:N38"/>
    <mergeCell ref="Y36:Y38"/>
    <mergeCell ref="G57:I57"/>
    <mergeCell ref="J50:J51"/>
    <mergeCell ref="K50:K51"/>
    <mergeCell ref="L50:L51"/>
    <mergeCell ref="G48:I48"/>
    <mergeCell ref="G49:I49"/>
    <mergeCell ref="G50:I50"/>
    <mergeCell ref="E39:F43"/>
    <mergeCell ref="G39:I39"/>
    <mergeCell ref="G40:I40"/>
    <mergeCell ref="G41:I41"/>
    <mergeCell ref="G42:I42"/>
    <mergeCell ref="G43:I43"/>
    <mergeCell ref="C23:D51"/>
    <mergeCell ref="E44:F46"/>
    <mergeCell ref="G44:I44"/>
    <mergeCell ref="G45:I45"/>
    <mergeCell ref="G46:I46"/>
    <mergeCell ref="E47:F51"/>
    <mergeCell ref="G47:I47"/>
    <mergeCell ref="G51:I51"/>
    <mergeCell ref="G34:I34"/>
    <mergeCell ref="G30:I30"/>
    <mergeCell ref="T31:T32"/>
    <mergeCell ref="AB52:AB57"/>
    <mergeCell ref="AG52:AG57"/>
    <mergeCell ref="M50:M51"/>
    <mergeCell ref="N50:N51"/>
    <mergeCell ref="O50:O51"/>
    <mergeCell ref="P50:P51"/>
    <mergeCell ref="P36:P38"/>
    <mergeCell ref="S36:S37"/>
    <mergeCell ref="T36:T38"/>
    <mergeCell ref="E53:F54"/>
    <mergeCell ref="G53:I53"/>
    <mergeCell ref="G54:I54"/>
    <mergeCell ref="E55:F55"/>
    <mergeCell ref="G55:I55"/>
    <mergeCell ref="E56:F56"/>
    <mergeCell ref="G56:I56"/>
    <mergeCell ref="E57:F57"/>
    <mergeCell ref="C58:D59"/>
    <mergeCell ref="E58:F58"/>
    <mergeCell ref="G58:I58"/>
    <mergeCell ref="W58:W59"/>
    <mergeCell ref="AB58:AB59"/>
    <mergeCell ref="C52:D57"/>
    <mergeCell ref="E52:F52"/>
    <mergeCell ref="G52:I52"/>
    <mergeCell ref="W52:W57"/>
    <mergeCell ref="AG58:AG59"/>
    <mergeCell ref="E59:F59"/>
    <mergeCell ref="G59:I59"/>
    <mergeCell ref="G62:I62"/>
    <mergeCell ref="C60:D62"/>
    <mergeCell ref="E60:F62"/>
    <mergeCell ref="G60:I60"/>
    <mergeCell ref="W60:W62"/>
    <mergeCell ref="AB60:AB62"/>
    <mergeCell ref="AG60:AG62"/>
    <mergeCell ref="G61:I61"/>
    <mergeCell ref="N61:N62"/>
    <mergeCell ref="O61:O62"/>
    <mergeCell ref="P61:P62"/>
    <mergeCell ref="B78:P80"/>
    <mergeCell ref="T72:V72"/>
    <mergeCell ref="C63:D71"/>
    <mergeCell ref="E63:F71"/>
    <mergeCell ref="G68:I68"/>
    <mergeCell ref="G69:I69"/>
    <mergeCell ref="Y72:AA72"/>
    <mergeCell ref="AD72:AF72"/>
    <mergeCell ref="C74:G74"/>
    <mergeCell ref="H74:J74"/>
    <mergeCell ref="L74:N74"/>
    <mergeCell ref="O74:P74"/>
    <mergeCell ref="G70:I70"/>
    <mergeCell ref="G71:I71"/>
    <mergeCell ref="G63:I63"/>
    <mergeCell ref="W63:W71"/>
    <mergeCell ref="AB63:AB71"/>
    <mergeCell ref="AJ6:AR6"/>
    <mergeCell ref="AI9:AN9"/>
    <mergeCell ref="AP9:AS9"/>
    <mergeCell ref="AP31:AP32"/>
    <mergeCell ref="AN23:AN51"/>
    <mergeCell ref="AU9:AX9"/>
    <mergeCell ref="AN11:AN16"/>
    <mergeCell ref="AS11:AS16"/>
    <mergeCell ref="AX11:AX16"/>
    <mergeCell ref="AJ26:AJ27"/>
    <mergeCell ref="AK26:AK27"/>
    <mergeCell ref="AP26:AP27"/>
    <mergeCell ref="AN17:AN22"/>
    <mergeCell ref="AS17:AS22"/>
    <mergeCell ref="AK23:AK24"/>
    <mergeCell ref="AJ36:AJ37"/>
    <mergeCell ref="AK36:AK38"/>
    <mergeCell ref="AP36:AP38"/>
    <mergeCell ref="AN63:AN71"/>
    <mergeCell ref="AS63:AS71"/>
    <mergeCell ref="AN58:AN59"/>
    <mergeCell ref="AS58:AS59"/>
    <mergeCell ref="AM64:AM67"/>
    <mergeCell ref="AP64:AP67"/>
    <mergeCell ref="AQ64:AQ67"/>
    <mergeCell ref="AK72:AM72"/>
    <mergeCell ref="AP72:AR72"/>
    <mergeCell ref="AU72:AW72"/>
    <mergeCell ref="AN52:AN57"/>
    <mergeCell ref="AS52:AS57"/>
    <mergeCell ref="AX52:AX57"/>
    <mergeCell ref="AW64:AW67"/>
    <mergeCell ref="AR64:AR67"/>
    <mergeCell ref="AU64:AU67"/>
    <mergeCell ref="AV64:AV67"/>
    <mergeCell ref="AX58:AX59"/>
    <mergeCell ref="AN60:AN62"/>
    <mergeCell ref="AX63:AX71"/>
    <mergeCell ref="AS60:AS62"/>
    <mergeCell ref="AX60:AX62"/>
    <mergeCell ref="AX23:AX51"/>
    <mergeCell ref="AS23:AS51"/>
  </mergeCells>
  <dataValidations disablePrompts="1" count="1">
    <dataValidation allowBlank="1" showErrorMessage="1" sqref="J10:J11">
      <formula1>0</formula1>
      <formula2>0</formula2>
    </dataValidation>
  </dataValidations>
  <hyperlinks>
    <hyperlink ref="T63" r:id="rId1"/>
    <hyperlink ref="AK63" r:id="rId2"/>
  </hyperlinks>
  <printOptions horizontalCentered="1" verticalCentered="1"/>
  <pageMargins left="0.19685039370078741" right="0.51181102362204722" top="0.35433070866141736" bottom="0.15748031496062992" header="0.11811023622047245" footer="0.11811023622047245"/>
  <pageSetup scale="42" fitToHeight="5" orientation="landscape" r:id="rId3"/>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78"/>
  <sheetViews>
    <sheetView topLeftCell="T8" zoomScale="70" zoomScaleNormal="70" workbookViewId="0">
      <selection activeCell="AF53" sqref="AF53"/>
    </sheetView>
  </sheetViews>
  <sheetFormatPr baseColWidth="10" defaultRowHeight="15"/>
  <cols>
    <col min="1" max="1" width="1.85546875" style="3" customWidth="1"/>
    <col min="2" max="2" width="19" style="12" customWidth="1"/>
    <col min="3" max="3" width="17.42578125" style="9" customWidth="1"/>
    <col min="4" max="4" width="9.85546875" style="9" customWidth="1"/>
    <col min="5" max="5" width="11.42578125" style="3" customWidth="1"/>
    <col min="6" max="6" width="11.85546875" style="3" customWidth="1"/>
    <col min="7" max="7" width="23.28515625" style="3" customWidth="1"/>
    <col min="8" max="8" width="22.85546875" style="3" customWidth="1"/>
    <col min="9" max="9" width="49.42578125" style="3" customWidth="1"/>
    <col min="10" max="10" width="18.140625" style="12" customWidth="1"/>
    <col min="11" max="11" width="19.140625" style="12" customWidth="1"/>
    <col min="12" max="12" width="18.85546875" style="12" bestFit="1" customWidth="1"/>
    <col min="13" max="13" width="47.140625" style="12" customWidth="1"/>
    <col min="14" max="14" width="46.85546875" style="3" customWidth="1"/>
    <col min="15" max="15" width="36.140625" style="3" customWidth="1"/>
    <col min="16" max="16" width="51.42578125" style="3" customWidth="1"/>
    <col min="17" max="17" width="11.42578125" style="4"/>
    <col min="18" max="18" width="27" style="84" customWidth="1"/>
    <col min="19" max="19" width="90.28515625" style="4" customWidth="1"/>
    <col min="20" max="20" width="36.85546875" style="4" customWidth="1"/>
    <col min="21" max="21" width="26.5703125" style="4" customWidth="1"/>
    <col min="22" max="23" width="18.42578125" style="4" customWidth="1"/>
    <col min="24" max="24" width="2.140625" style="157" customWidth="1"/>
    <col min="25" max="25" width="47.5703125" style="4" customWidth="1"/>
    <col min="26" max="26" width="24.28515625" style="4" customWidth="1"/>
    <col min="27" max="28" width="22.85546875" style="4" customWidth="1"/>
    <col min="29" max="29" width="2.85546875" style="4" customWidth="1"/>
    <col min="30" max="30" width="48" style="4" customWidth="1"/>
    <col min="31" max="31" width="24.5703125" style="4" customWidth="1"/>
    <col min="32" max="32" width="88.7109375" style="4" customWidth="1"/>
    <col min="33" max="33" width="11.140625" style="4" customWidth="1"/>
    <col min="34" max="16384" width="11.42578125" style="4"/>
  </cols>
  <sheetData>
    <row r="1" spans="2:256">
      <c r="X1" s="4"/>
    </row>
    <row r="2" spans="2:256" ht="15.75" thickBot="1">
      <c r="X2" s="4"/>
    </row>
    <row r="3" spans="2:256" ht="120" customHeight="1" thickBot="1">
      <c r="B3" s="746" t="s">
        <v>0</v>
      </c>
      <c r="C3" s="747"/>
      <c r="D3" s="747"/>
      <c r="E3" s="747"/>
      <c r="F3" s="747"/>
      <c r="G3" s="747"/>
      <c r="H3" s="747"/>
      <c r="I3" s="747"/>
      <c r="J3" s="747"/>
      <c r="K3" s="747"/>
      <c r="L3" s="747"/>
      <c r="M3" s="747"/>
      <c r="N3" s="747"/>
      <c r="O3" s="747"/>
      <c r="P3" s="748"/>
      <c r="X3" s="4"/>
    </row>
    <row r="4" spans="2:256" ht="30.75" thickBot="1">
      <c r="B4" s="749" t="s">
        <v>341</v>
      </c>
      <c r="C4" s="750"/>
      <c r="D4" s="750"/>
      <c r="E4" s="750"/>
      <c r="F4" s="750"/>
      <c r="G4" s="750"/>
      <c r="H4" s="750"/>
      <c r="I4" s="750"/>
      <c r="J4" s="750"/>
      <c r="K4" s="750"/>
      <c r="L4" s="750"/>
      <c r="M4" s="750"/>
      <c r="N4" s="750"/>
      <c r="O4" s="750"/>
      <c r="P4" s="751"/>
      <c r="X4" s="4"/>
    </row>
    <row r="5" spans="2:256" ht="75.75" customHeight="1" thickBot="1">
      <c r="B5" s="752" t="s">
        <v>7</v>
      </c>
      <c r="C5" s="753"/>
      <c r="D5" s="754" t="s">
        <v>58</v>
      </c>
      <c r="E5" s="754"/>
      <c r="F5" s="754"/>
      <c r="G5" s="754"/>
      <c r="H5" s="19" t="s">
        <v>3</v>
      </c>
      <c r="I5" s="754" t="s">
        <v>40</v>
      </c>
      <c r="J5" s="754"/>
      <c r="K5" s="754"/>
      <c r="L5" s="754"/>
      <c r="M5" s="754"/>
      <c r="N5" s="754"/>
      <c r="O5" s="754"/>
      <c r="P5" s="755"/>
      <c r="X5" s="4"/>
    </row>
    <row r="6" spans="2:256" ht="48" customHeight="1" thickBot="1">
      <c r="B6" s="756" t="s">
        <v>1</v>
      </c>
      <c r="C6" s="757"/>
      <c r="D6" s="758" t="s">
        <v>253</v>
      </c>
      <c r="E6" s="758"/>
      <c r="F6" s="758"/>
      <c r="G6" s="758"/>
      <c r="H6" s="759" t="s">
        <v>4</v>
      </c>
      <c r="I6" s="758" t="s">
        <v>5</v>
      </c>
      <c r="J6" s="758"/>
      <c r="K6" s="758"/>
      <c r="L6" s="758"/>
      <c r="M6" s="758"/>
      <c r="N6" s="758"/>
      <c r="O6" s="758"/>
      <c r="P6" s="761"/>
      <c r="S6" s="621" t="s">
        <v>548</v>
      </c>
      <c r="T6" s="622"/>
      <c r="U6" s="622"/>
      <c r="V6" s="622"/>
      <c r="W6" s="622"/>
      <c r="X6" s="622"/>
      <c r="Y6" s="622"/>
      <c r="Z6" s="622"/>
      <c r="AA6" s="623"/>
    </row>
    <row r="7" spans="2:256" ht="30" customHeight="1">
      <c r="B7" s="764" t="s">
        <v>2</v>
      </c>
      <c r="C7" s="765"/>
      <c r="D7" s="758" t="s">
        <v>254</v>
      </c>
      <c r="E7" s="758"/>
      <c r="F7" s="758"/>
      <c r="G7" s="758"/>
      <c r="H7" s="759"/>
      <c r="I7" s="758"/>
      <c r="J7" s="758"/>
      <c r="K7" s="758"/>
      <c r="L7" s="758"/>
      <c r="M7" s="758"/>
      <c r="N7" s="758"/>
      <c r="O7" s="758"/>
      <c r="P7" s="761"/>
      <c r="X7" s="4"/>
    </row>
    <row r="8" spans="2:256" ht="27" customHeight="1" thickBot="1">
      <c r="B8" s="766"/>
      <c r="C8" s="767"/>
      <c r="D8" s="762"/>
      <c r="E8" s="762"/>
      <c r="F8" s="762"/>
      <c r="G8" s="762"/>
      <c r="H8" s="760"/>
      <c r="I8" s="762"/>
      <c r="J8" s="762"/>
      <c r="K8" s="762"/>
      <c r="L8" s="762"/>
      <c r="M8" s="762"/>
      <c r="N8" s="762"/>
      <c r="O8" s="762"/>
      <c r="P8" s="763"/>
      <c r="X8" s="4"/>
    </row>
    <row r="9" spans="2:256" ht="36.75" customHeight="1" thickBot="1">
      <c r="B9" s="768"/>
      <c r="C9" s="769"/>
      <c r="D9" s="769"/>
      <c r="E9" s="769"/>
      <c r="F9" s="769"/>
      <c r="G9" s="769"/>
      <c r="H9" s="769"/>
      <c r="I9" s="769"/>
      <c r="J9" s="769"/>
      <c r="K9" s="769"/>
      <c r="L9" s="769"/>
      <c r="M9" s="769"/>
      <c r="N9" s="769"/>
      <c r="O9" s="769"/>
      <c r="P9" s="770"/>
      <c r="R9" s="624" t="s">
        <v>342</v>
      </c>
      <c r="S9" s="625"/>
      <c r="T9" s="625"/>
      <c r="U9" s="625"/>
      <c r="V9" s="625"/>
      <c r="W9" s="626"/>
      <c r="X9" s="85"/>
      <c r="Y9" s="624" t="s">
        <v>343</v>
      </c>
      <c r="Z9" s="625"/>
      <c r="AA9" s="625"/>
      <c r="AB9" s="626"/>
      <c r="AD9" s="735" t="s">
        <v>539</v>
      </c>
      <c r="AE9" s="625"/>
      <c r="AF9" s="625"/>
      <c r="AG9" s="626"/>
    </row>
    <row r="10" spans="2:256" s="9" customFormat="1" ht="65.25" customHeight="1" thickBot="1">
      <c r="B10" s="20" t="s">
        <v>8</v>
      </c>
      <c r="C10" s="736" t="s">
        <v>9</v>
      </c>
      <c r="D10" s="736"/>
      <c r="E10" s="883" t="s">
        <v>10</v>
      </c>
      <c r="F10" s="884"/>
      <c r="G10" s="736" t="s">
        <v>11</v>
      </c>
      <c r="H10" s="736"/>
      <c r="I10" s="736"/>
      <c r="J10" s="21" t="s">
        <v>6</v>
      </c>
      <c r="K10" s="21" t="s">
        <v>12</v>
      </c>
      <c r="L10" s="21" t="s">
        <v>16</v>
      </c>
      <c r="M10" s="21" t="s">
        <v>17</v>
      </c>
      <c r="N10" s="21" t="s">
        <v>18</v>
      </c>
      <c r="O10" s="21" t="s">
        <v>19</v>
      </c>
      <c r="P10" s="21" t="s">
        <v>20</v>
      </c>
      <c r="Q10" s="11"/>
      <c r="R10" s="86" t="s">
        <v>344</v>
      </c>
      <c r="S10" s="78" t="s">
        <v>345</v>
      </c>
      <c r="T10" s="78" t="s">
        <v>346</v>
      </c>
      <c r="U10" s="78" t="s">
        <v>347</v>
      </c>
      <c r="V10" s="87" t="s">
        <v>348</v>
      </c>
      <c r="W10" s="264" t="s">
        <v>484</v>
      </c>
      <c r="X10" s="85"/>
      <c r="Y10" s="88" t="s">
        <v>345</v>
      </c>
      <c r="Z10" s="78" t="s">
        <v>347</v>
      </c>
      <c r="AA10" s="87" t="s">
        <v>348</v>
      </c>
      <c r="AB10" s="264" t="s">
        <v>484</v>
      </c>
      <c r="AC10" s="11"/>
      <c r="AD10" s="88" t="s">
        <v>346</v>
      </c>
      <c r="AE10" s="78" t="s">
        <v>347</v>
      </c>
      <c r="AF10" s="87" t="s">
        <v>486</v>
      </c>
      <c r="AG10" s="264" t="s">
        <v>484</v>
      </c>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c r="DB10" s="11"/>
      <c r="DC10" s="11"/>
      <c r="DD10" s="11"/>
      <c r="DE10" s="11"/>
      <c r="DF10" s="11"/>
      <c r="DG10" s="11"/>
      <c r="DH10" s="11"/>
      <c r="DI10" s="11"/>
      <c r="DJ10" s="11"/>
      <c r="DK10" s="11"/>
      <c r="DL10" s="11"/>
      <c r="DM10" s="11"/>
      <c r="DN10" s="11"/>
      <c r="DO10" s="11"/>
      <c r="DP10" s="11"/>
      <c r="DQ10" s="11"/>
      <c r="DR10" s="11"/>
      <c r="DS10" s="11"/>
      <c r="DT10" s="11"/>
      <c r="DU10" s="11"/>
      <c r="DV10" s="11"/>
      <c r="DW10" s="11"/>
      <c r="DX10" s="11"/>
      <c r="DY10" s="11"/>
      <c r="DZ10" s="11"/>
      <c r="EA10" s="11"/>
      <c r="EB10" s="11"/>
      <c r="EC10" s="11"/>
      <c r="ED10" s="11"/>
      <c r="EE10" s="11"/>
      <c r="EF10" s="11"/>
      <c r="EG10" s="11"/>
      <c r="EH10" s="11"/>
      <c r="EI10" s="11"/>
      <c r="EJ10" s="11"/>
      <c r="EK10" s="11"/>
      <c r="EL10" s="11"/>
      <c r="EM10" s="11"/>
      <c r="EN10" s="11"/>
      <c r="EO10" s="11"/>
      <c r="EP10" s="11"/>
      <c r="EQ10" s="11"/>
      <c r="ER10" s="11"/>
      <c r="ES10" s="11"/>
      <c r="ET10" s="11"/>
      <c r="EU10" s="11"/>
      <c r="EV10" s="11"/>
      <c r="EW10" s="11"/>
      <c r="EX10" s="11"/>
      <c r="EY10" s="11"/>
      <c r="EZ10" s="11"/>
      <c r="FA10" s="11"/>
      <c r="FB10" s="11"/>
      <c r="FC10" s="11"/>
      <c r="FD10" s="11"/>
      <c r="FE10" s="11"/>
      <c r="FF10" s="11"/>
      <c r="FG10" s="11"/>
      <c r="FH10" s="11"/>
      <c r="FI10" s="11"/>
      <c r="FJ10" s="11"/>
      <c r="FK10" s="11"/>
      <c r="FL10" s="11"/>
      <c r="FM10" s="11"/>
      <c r="FN10" s="11"/>
      <c r="FO10" s="11"/>
      <c r="FP10" s="11"/>
      <c r="FQ10" s="11"/>
      <c r="FR10" s="11"/>
      <c r="FS10" s="11"/>
      <c r="FT10" s="11"/>
      <c r="FU10" s="11"/>
      <c r="FV10" s="11"/>
      <c r="FW10" s="11"/>
      <c r="FX10" s="11"/>
      <c r="FY10" s="11"/>
      <c r="FZ10" s="11"/>
      <c r="GA10" s="11"/>
      <c r="GB10" s="11"/>
      <c r="GC10" s="11"/>
      <c r="GD10" s="11"/>
      <c r="GE10" s="11"/>
      <c r="GF10" s="11"/>
      <c r="GG10" s="11"/>
      <c r="GH10" s="11"/>
      <c r="GI10" s="11"/>
      <c r="GJ10" s="11"/>
      <c r="GK10" s="11"/>
      <c r="GL10" s="11"/>
      <c r="GM10" s="11"/>
      <c r="GN10" s="11"/>
      <c r="GO10" s="11"/>
      <c r="GP10" s="11"/>
      <c r="GQ10" s="11"/>
      <c r="GR10" s="11"/>
      <c r="GS10" s="11"/>
      <c r="GT10" s="11"/>
      <c r="GU10" s="11"/>
      <c r="GV10" s="11"/>
      <c r="GW10" s="11"/>
      <c r="GX10" s="11"/>
      <c r="GY10" s="11"/>
      <c r="GZ10" s="11"/>
      <c r="HA10" s="11"/>
      <c r="HB10" s="11"/>
      <c r="HC10" s="11"/>
      <c r="HD10" s="11"/>
      <c r="HE10" s="11"/>
      <c r="HF10" s="11"/>
      <c r="HG10" s="11"/>
      <c r="HH10" s="11"/>
      <c r="HI10" s="11"/>
      <c r="HJ10" s="11"/>
      <c r="HK10" s="11"/>
      <c r="HL10" s="11"/>
      <c r="HM10" s="11"/>
      <c r="HN10" s="11"/>
      <c r="HO10" s="11"/>
      <c r="HP10" s="11"/>
      <c r="HQ10" s="11"/>
      <c r="HR10" s="11"/>
      <c r="HS10" s="11"/>
      <c r="HT10" s="11"/>
      <c r="HU10" s="11"/>
      <c r="HV10" s="11"/>
      <c r="HW10" s="11"/>
      <c r="HX10" s="11"/>
      <c r="HY10" s="11"/>
      <c r="HZ10" s="11"/>
      <c r="IA10" s="11"/>
      <c r="IB10" s="11"/>
      <c r="IC10" s="11"/>
      <c r="ID10" s="11"/>
      <c r="IE10" s="11"/>
      <c r="IF10" s="11"/>
      <c r="IG10" s="11"/>
      <c r="IH10" s="11"/>
      <c r="II10" s="11"/>
      <c r="IJ10" s="11"/>
      <c r="IK10" s="11"/>
      <c r="IL10" s="11"/>
      <c r="IM10" s="11"/>
      <c r="IN10" s="11"/>
      <c r="IO10" s="11"/>
      <c r="IP10" s="11"/>
      <c r="IQ10" s="11"/>
      <c r="IR10" s="11"/>
      <c r="IS10" s="11"/>
      <c r="IT10" s="11"/>
      <c r="IU10" s="11"/>
      <c r="IV10" s="11"/>
    </row>
    <row r="11" spans="2:256" ht="105.75" customHeight="1" thickBot="1">
      <c r="B11" s="23">
        <v>1</v>
      </c>
      <c r="C11" s="659" t="s">
        <v>27</v>
      </c>
      <c r="D11" s="660"/>
      <c r="E11" s="885" t="s">
        <v>13</v>
      </c>
      <c r="F11" s="886"/>
      <c r="G11" s="620" t="s">
        <v>101</v>
      </c>
      <c r="H11" s="620"/>
      <c r="I11" s="620"/>
      <c r="J11" s="24">
        <v>44197</v>
      </c>
      <c r="K11" s="24">
        <v>44227</v>
      </c>
      <c r="L11" s="22" t="s">
        <v>57</v>
      </c>
      <c r="M11" s="25" t="s">
        <v>55</v>
      </c>
      <c r="N11" s="26" t="s">
        <v>79</v>
      </c>
      <c r="O11" s="26" t="s">
        <v>56</v>
      </c>
      <c r="P11" s="27" t="s">
        <v>54</v>
      </c>
      <c r="R11" s="89" t="s">
        <v>349</v>
      </c>
      <c r="S11" s="90" t="s">
        <v>350</v>
      </c>
      <c r="T11" s="90" t="s">
        <v>351</v>
      </c>
      <c r="U11" s="91">
        <v>0.4</v>
      </c>
      <c r="V11" s="92">
        <v>0.4</v>
      </c>
      <c r="W11" s="608">
        <f>AVERAGE(U11:U16)</f>
        <v>0.9</v>
      </c>
      <c r="X11" s="93"/>
      <c r="Y11" s="164" t="s">
        <v>352</v>
      </c>
      <c r="Z11" s="91">
        <v>0.4</v>
      </c>
      <c r="AA11" s="92">
        <v>0.4</v>
      </c>
      <c r="AB11" s="608">
        <f>AVERAGE(Z11:Z16)</f>
        <v>0.9</v>
      </c>
      <c r="AD11" s="164" t="s">
        <v>352</v>
      </c>
      <c r="AE11" s="91">
        <v>0</v>
      </c>
      <c r="AF11" s="265" t="s">
        <v>544</v>
      </c>
      <c r="AG11" s="608">
        <f>+AVERAGE(AE11:AE16)</f>
        <v>0.36499999999999999</v>
      </c>
    </row>
    <row r="12" spans="2:256" ht="106.5" customHeight="1" thickBot="1">
      <c r="B12" s="28">
        <f>1+B11</f>
        <v>2</v>
      </c>
      <c r="C12" s="661"/>
      <c r="D12" s="662"/>
      <c r="E12" s="898" t="s">
        <v>14</v>
      </c>
      <c r="F12" s="899"/>
      <c r="G12" s="639" t="s">
        <v>100</v>
      </c>
      <c r="H12" s="640"/>
      <c r="I12" s="641"/>
      <c r="J12" s="72">
        <v>43862</v>
      </c>
      <c r="K12" s="29">
        <v>44561</v>
      </c>
      <c r="L12" s="30" t="s">
        <v>36</v>
      </c>
      <c r="M12" s="31" t="s">
        <v>61</v>
      </c>
      <c r="N12" s="32" t="s">
        <v>80</v>
      </c>
      <c r="O12" s="32" t="s">
        <v>62</v>
      </c>
      <c r="P12" s="33" t="s">
        <v>72</v>
      </c>
      <c r="R12" s="95" t="s">
        <v>349</v>
      </c>
      <c r="S12" s="96" t="s">
        <v>353</v>
      </c>
      <c r="T12" s="97" t="s">
        <v>354</v>
      </c>
      <c r="U12" s="98">
        <v>1</v>
      </c>
      <c r="V12" s="99">
        <f>+U12/3</f>
        <v>0.33333333333333331</v>
      </c>
      <c r="W12" s="609"/>
      <c r="X12" s="1"/>
      <c r="Y12" s="169" t="s">
        <v>415</v>
      </c>
      <c r="Z12" s="98">
        <v>1</v>
      </c>
      <c r="AA12" s="99">
        <f>+Z12/3</f>
        <v>0.33333333333333331</v>
      </c>
      <c r="AB12" s="609"/>
      <c r="AD12" s="164" t="s">
        <v>507</v>
      </c>
      <c r="AE12" s="91">
        <v>0.33</v>
      </c>
      <c r="AF12" s="265" t="s">
        <v>508</v>
      </c>
      <c r="AG12" s="609"/>
    </row>
    <row r="13" spans="2:256" ht="83.25" customHeight="1" thickBot="1">
      <c r="B13" s="28">
        <f>1+B12</f>
        <v>3</v>
      </c>
      <c r="C13" s="661"/>
      <c r="D13" s="662"/>
      <c r="E13" s="661"/>
      <c r="F13" s="662"/>
      <c r="G13" s="639" t="s">
        <v>245</v>
      </c>
      <c r="H13" s="640"/>
      <c r="I13" s="641"/>
      <c r="J13" s="72">
        <v>43862</v>
      </c>
      <c r="K13" s="29">
        <v>44561</v>
      </c>
      <c r="L13" s="30" t="s">
        <v>34</v>
      </c>
      <c r="M13" s="34" t="s">
        <v>60</v>
      </c>
      <c r="N13" s="32" t="s">
        <v>251</v>
      </c>
      <c r="O13" s="32" t="s">
        <v>250</v>
      </c>
      <c r="P13" s="33" t="s">
        <v>252</v>
      </c>
      <c r="R13" s="95" t="s">
        <v>349</v>
      </c>
      <c r="S13" s="100" t="s">
        <v>355</v>
      </c>
      <c r="T13" s="101" t="s">
        <v>356</v>
      </c>
      <c r="U13" s="98">
        <v>1</v>
      </c>
      <c r="V13" s="99">
        <f>+U13/4</f>
        <v>0.25</v>
      </c>
      <c r="W13" s="609"/>
      <c r="X13" s="102"/>
      <c r="Y13" s="169" t="s">
        <v>357</v>
      </c>
      <c r="Z13" s="98">
        <v>1</v>
      </c>
      <c r="AA13" s="99">
        <f>+Z13/4</f>
        <v>0.25</v>
      </c>
      <c r="AB13" s="609"/>
      <c r="AD13" s="164" t="s">
        <v>511</v>
      </c>
      <c r="AE13" s="91">
        <v>1</v>
      </c>
      <c r="AF13" s="265" t="s">
        <v>509</v>
      </c>
      <c r="AG13" s="609"/>
    </row>
    <row r="14" spans="2:256" ht="84" customHeight="1" thickBot="1">
      <c r="B14" s="28">
        <f>1+B13</f>
        <v>4</v>
      </c>
      <c r="C14" s="661"/>
      <c r="D14" s="662"/>
      <c r="E14" s="892" t="s">
        <v>15</v>
      </c>
      <c r="F14" s="893"/>
      <c r="G14" s="618" t="s">
        <v>78</v>
      </c>
      <c r="H14" s="618"/>
      <c r="I14" s="618"/>
      <c r="J14" s="29">
        <v>44197</v>
      </c>
      <c r="K14" s="29">
        <v>44561</v>
      </c>
      <c r="L14" s="35" t="s">
        <v>36</v>
      </c>
      <c r="M14" s="36" t="s">
        <v>59</v>
      </c>
      <c r="N14" s="32" t="s">
        <v>102</v>
      </c>
      <c r="O14" s="32" t="s">
        <v>63</v>
      </c>
      <c r="P14" s="33" t="s">
        <v>105</v>
      </c>
      <c r="R14" s="95" t="s">
        <v>349</v>
      </c>
      <c r="S14" s="96" t="s">
        <v>358</v>
      </c>
      <c r="T14" s="101" t="s">
        <v>359</v>
      </c>
      <c r="U14" s="98">
        <v>1</v>
      </c>
      <c r="V14" s="99">
        <f>+U14/4</f>
        <v>0.25</v>
      </c>
      <c r="W14" s="609"/>
      <c r="X14" s="1"/>
      <c r="Y14" s="169" t="s">
        <v>417</v>
      </c>
      <c r="Z14" s="98">
        <v>1</v>
      </c>
      <c r="AA14" s="99">
        <f>+Z14/4</f>
        <v>0.25</v>
      </c>
      <c r="AB14" s="609"/>
      <c r="AD14" s="164" t="s">
        <v>510</v>
      </c>
      <c r="AE14" s="91">
        <v>0.17</v>
      </c>
      <c r="AF14" s="265" t="s">
        <v>545</v>
      </c>
      <c r="AG14" s="609"/>
    </row>
    <row r="15" spans="2:256" ht="87.75" customHeight="1" thickBot="1">
      <c r="B15" s="28">
        <f>1+B14</f>
        <v>5</v>
      </c>
      <c r="C15" s="661"/>
      <c r="D15" s="662"/>
      <c r="E15" s="894"/>
      <c r="F15" s="895"/>
      <c r="G15" s="618" t="s">
        <v>116</v>
      </c>
      <c r="H15" s="618"/>
      <c r="I15" s="618"/>
      <c r="J15" s="29">
        <v>44197</v>
      </c>
      <c r="K15" s="29">
        <v>44561</v>
      </c>
      <c r="L15" s="35" t="s">
        <v>36</v>
      </c>
      <c r="M15" s="36" t="s">
        <v>59</v>
      </c>
      <c r="N15" s="32" t="s">
        <v>103</v>
      </c>
      <c r="O15" s="32" t="s">
        <v>248</v>
      </c>
      <c r="P15" s="33" t="s">
        <v>106</v>
      </c>
      <c r="R15" s="95" t="s">
        <v>349</v>
      </c>
      <c r="S15" s="96" t="s">
        <v>476</v>
      </c>
      <c r="T15" s="101" t="s">
        <v>475</v>
      </c>
      <c r="U15" s="98">
        <v>1</v>
      </c>
      <c r="V15" s="99">
        <f>+U15/3</f>
        <v>0.33333333333333331</v>
      </c>
      <c r="W15" s="609"/>
      <c r="X15" s="1"/>
      <c r="Y15" s="103" t="s">
        <v>477</v>
      </c>
      <c r="Z15" s="98">
        <v>1</v>
      </c>
      <c r="AA15" s="99">
        <f>+Z15/3</f>
        <v>0.33333333333333331</v>
      </c>
      <c r="AB15" s="609"/>
      <c r="AD15" s="164" t="s">
        <v>512</v>
      </c>
      <c r="AE15" s="91">
        <v>0.52</v>
      </c>
      <c r="AF15" s="265" t="s">
        <v>546</v>
      </c>
      <c r="AG15" s="609"/>
    </row>
    <row r="16" spans="2:256" ht="105.75" customHeight="1" thickBot="1">
      <c r="B16" s="42">
        <v>6</v>
      </c>
      <c r="C16" s="661"/>
      <c r="D16" s="662"/>
      <c r="E16" s="894"/>
      <c r="F16" s="895"/>
      <c r="G16" s="744" t="s">
        <v>246</v>
      </c>
      <c r="H16" s="745"/>
      <c r="I16" s="698"/>
      <c r="J16" s="43">
        <v>44197</v>
      </c>
      <c r="K16" s="43">
        <v>44561</v>
      </c>
      <c r="L16" s="44" t="s">
        <v>36</v>
      </c>
      <c r="M16" s="45" t="s">
        <v>59</v>
      </c>
      <c r="N16" s="46" t="s">
        <v>247</v>
      </c>
      <c r="O16" s="47" t="s">
        <v>104</v>
      </c>
      <c r="P16" s="48" t="s">
        <v>249</v>
      </c>
      <c r="R16" s="104" t="s">
        <v>349</v>
      </c>
      <c r="S16" s="194" t="s">
        <v>416</v>
      </c>
      <c r="T16" s="101" t="s">
        <v>360</v>
      </c>
      <c r="U16" s="126">
        <v>1</v>
      </c>
      <c r="V16" s="127">
        <f>+U16/3</f>
        <v>0.33333333333333331</v>
      </c>
      <c r="W16" s="610"/>
      <c r="X16" s="1"/>
      <c r="Y16" s="195" t="s">
        <v>478</v>
      </c>
      <c r="Z16" s="170">
        <v>1</v>
      </c>
      <c r="AA16" s="171">
        <f>+Z16/3</f>
        <v>0.33333333333333331</v>
      </c>
      <c r="AB16" s="610"/>
      <c r="AD16" s="164" t="s">
        <v>514</v>
      </c>
      <c r="AE16" s="91">
        <v>0.17</v>
      </c>
      <c r="AF16" s="265" t="s">
        <v>513</v>
      </c>
      <c r="AG16" s="610"/>
    </row>
    <row r="17" spans="2:256" s="49" customFormat="1" ht="356.25" customHeight="1" thickBot="1">
      <c r="B17" s="23">
        <v>7</v>
      </c>
      <c r="C17" s="659" t="s">
        <v>255</v>
      </c>
      <c r="D17" s="660"/>
      <c r="E17" s="888" t="s">
        <v>256</v>
      </c>
      <c r="F17" s="888"/>
      <c r="G17" s="896" t="s">
        <v>258</v>
      </c>
      <c r="H17" s="896"/>
      <c r="I17" s="896"/>
      <c r="J17" s="50">
        <v>44197</v>
      </c>
      <c r="K17" s="50">
        <v>44561</v>
      </c>
      <c r="L17" s="51" t="s">
        <v>269</v>
      </c>
      <c r="M17" s="22" t="s">
        <v>259</v>
      </c>
      <c r="N17" s="26" t="s">
        <v>262</v>
      </c>
      <c r="O17" s="26" t="s">
        <v>260</v>
      </c>
      <c r="P17" s="27" t="s">
        <v>271</v>
      </c>
      <c r="Q17" s="52"/>
      <c r="R17" s="89" t="s">
        <v>361</v>
      </c>
      <c r="S17" s="105" t="s">
        <v>419</v>
      </c>
      <c r="T17" s="105" t="s">
        <v>483</v>
      </c>
      <c r="U17" s="91">
        <v>1</v>
      </c>
      <c r="V17" s="92">
        <v>0.25</v>
      </c>
      <c r="W17" s="573">
        <f>AVERAGE(U17:U22)</f>
        <v>1</v>
      </c>
      <c r="X17" s="93"/>
      <c r="Y17" s="106" t="s">
        <v>418</v>
      </c>
      <c r="Z17" s="107">
        <v>1</v>
      </c>
      <c r="AA17" s="108">
        <v>0.25</v>
      </c>
      <c r="AB17" s="573">
        <f>AVERAGE(Z17:Z22)</f>
        <v>1</v>
      </c>
      <c r="AC17" s="52"/>
      <c r="AD17" s="164" t="s">
        <v>541</v>
      </c>
      <c r="AE17" s="91"/>
      <c r="AF17" s="276" t="s">
        <v>543</v>
      </c>
      <c r="AG17" s="266"/>
      <c r="AH17" s="52"/>
      <c r="AI17" s="52"/>
      <c r="AJ17" s="52"/>
      <c r="AK17" s="52"/>
      <c r="AL17" s="52"/>
      <c r="AM17" s="52"/>
      <c r="AN17" s="52"/>
      <c r="AO17" s="52"/>
      <c r="AP17" s="52"/>
      <c r="AQ17" s="52"/>
      <c r="AR17" s="52"/>
      <c r="AS17" s="52"/>
      <c r="AT17" s="52"/>
      <c r="AU17" s="52"/>
      <c r="AV17" s="52"/>
      <c r="AW17" s="52"/>
      <c r="AX17" s="52"/>
      <c r="AY17" s="52"/>
      <c r="AZ17" s="52"/>
      <c r="BA17" s="52"/>
      <c r="BB17" s="52"/>
      <c r="BC17" s="52"/>
      <c r="BD17" s="52"/>
      <c r="BE17" s="52"/>
      <c r="BF17" s="52"/>
      <c r="BG17" s="52"/>
      <c r="BH17" s="52"/>
      <c r="BI17" s="52"/>
      <c r="BJ17" s="52"/>
      <c r="BK17" s="52"/>
      <c r="BL17" s="52"/>
      <c r="BM17" s="52"/>
      <c r="BN17" s="52"/>
      <c r="BO17" s="52"/>
      <c r="BP17" s="52"/>
      <c r="BQ17" s="52"/>
      <c r="BR17" s="52"/>
      <c r="BS17" s="52"/>
      <c r="BT17" s="52"/>
      <c r="BU17" s="52"/>
      <c r="BV17" s="52"/>
      <c r="BW17" s="52"/>
      <c r="BX17" s="52"/>
      <c r="BY17" s="52"/>
      <c r="BZ17" s="52"/>
      <c r="CA17" s="52"/>
      <c r="CB17" s="52"/>
      <c r="CC17" s="52"/>
      <c r="CD17" s="52"/>
      <c r="CE17" s="52"/>
      <c r="CF17" s="52"/>
      <c r="CG17" s="52"/>
      <c r="CH17" s="52"/>
      <c r="CI17" s="52"/>
      <c r="CJ17" s="52"/>
      <c r="CK17" s="52"/>
      <c r="CL17" s="52"/>
      <c r="CM17" s="52"/>
      <c r="CN17" s="52"/>
      <c r="CO17" s="52"/>
      <c r="CP17" s="52"/>
      <c r="CQ17" s="52"/>
      <c r="CR17" s="52"/>
      <c r="CS17" s="52"/>
      <c r="CT17" s="52"/>
      <c r="CU17" s="52"/>
      <c r="CV17" s="52"/>
      <c r="CW17" s="52"/>
      <c r="CX17" s="52"/>
      <c r="CY17" s="52"/>
      <c r="CZ17" s="52"/>
      <c r="DA17" s="52"/>
      <c r="DB17" s="52"/>
      <c r="DC17" s="52"/>
      <c r="DD17" s="52"/>
      <c r="DE17" s="52"/>
      <c r="DF17" s="52"/>
      <c r="DG17" s="52"/>
      <c r="DH17" s="52"/>
      <c r="DI17" s="52"/>
      <c r="DJ17" s="52"/>
      <c r="DK17" s="52"/>
      <c r="DL17" s="52"/>
      <c r="DM17" s="52"/>
      <c r="DN17" s="52"/>
      <c r="DO17" s="52"/>
      <c r="DP17" s="52"/>
      <c r="DQ17" s="52"/>
      <c r="DR17" s="52"/>
      <c r="DS17" s="52"/>
      <c r="DT17" s="52"/>
      <c r="DU17" s="52"/>
      <c r="DV17" s="52"/>
      <c r="DW17" s="52"/>
      <c r="DX17" s="52"/>
      <c r="DY17" s="52"/>
      <c r="DZ17" s="52"/>
      <c r="EA17" s="52"/>
      <c r="EB17" s="52"/>
      <c r="EC17" s="52"/>
      <c r="ED17" s="52"/>
      <c r="EE17" s="52"/>
      <c r="EF17" s="52"/>
      <c r="EG17" s="52"/>
      <c r="EH17" s="52"/>
      <c r="EI17" s="52"/>
      <c r="EJ17" s="52"/>
      <c r="EK17" s="52"/>
      <c r="EL17" s="52"/>
      <c r="EM17" s="52"/>
      <c r="EN17" s="52"/>
      <c r="EO17" s="52"/>
      <c r="EP17" s="52"/>
      <c r="EQ17" s="52"/>
      <c r="ER17" s="52"/>
      <c r="ES17" s="52"/>
      <c r="ET17" s="52"/>
      <c r="EU17" s="52"/>
      <c r="EV17" s="52"/>
      <c r="EW17" s="52"/>
      <c r="EX17" s="52"/>
      <c r="EY17" s="52"/>
      <c r="EZ17" s="52"/>
      <c r="FA17" s="52"/>
      <c r="FB17" s="52"/>
      <c r="FC17" s="52"/>
      <c r="FD17" s="52"/>
      <c r="FE17" s="52"/>
      <c r="FF17" s="52"/>
      <c r="FG17" s="52"/>
      <c r="FH17" s="52"/>
      <c r="FI17" s="52"/>
      <c r="FJ17" s="52"/>
      <c r="FK17" s="52"/>
      <c r="FL17" s="52"/>
      <c r="FM17" s="52"/>
      <c r="FN17" s="52"/>
      <c r="FO17" s="52"/>
      <c r="FP17" s="52"/>
      <c r="FQ17" s="52"/>
      <c r="FR17" s="52"/>
      <c r="FS17" s="52"/>
      <c r="FT17" s="52"/>
      <c r="FU17" s="52"/>
      <c r="FV17" s="52"/>
      <c r="FW17" s="52"/>
      <c r="FX17" s="52"/>
      <c r="FY17" s="52"/>
      <c r="FZ17" s="52"/>
      <c r="GA17" s="52"/>
      <c r="GB17" s="52"/>
      <c r="GC17" s="52"/>
      <c r="GD17" s="52"/>
      <c r="GE17" s="52"/>
      <c r="GF17" s="52"/>
      <c r="GG17" s="52"/>
      <c r="GH17" s="52"/>
      <c r="GI17" s="52"/>
      <c r="GJ17" s="52"/>
      <c r="GK17" s="52"/>
      <c r="GL17" s="52"/>
      <c r="GM17" s="52"/>
      <c r="GN17" s="52"/>
      <c r="GO17" s="52"/>
      <c r="GP17" s="52"/>
      <c r="GQ17" s="52"/>
      <c r="GR17" s="52"/>
      <c r="GS17" s="52"/>
      <c r="GT17" s="52"/>
      <c r="GU17" s="52"/>
      <c r="GV17" s="52"/>
      <c r="GW17" s="52"/>
      <c r="GX17" s="52"/>
      <c r="GY17" s="52"/>
      <c r="GZ17" s="52"/>
      <c r="HA17" s="52"/>
      <c r="HB17" s="52"/>
      <c r="HC17" s="52"/>
      <c r="HD17" s="52"/>
      <c r="HE17" s="52"/>
      <c r="HF17" s="52"/>
      <c r="HG17" s="52"/>
      <c r="HH17" s="52"/>
      <c r="HI17" s="52"/>
      <c r="HJ17" s="52"/>
      <c r="HK17" s="52"/>
      <c r="HL17" s="52"/>
      <c r="HM17" s="52"/>
      <c r="HN17" s="52"/>
      <c r="HO17" s="52"/>
      <c r="HP17" s="52"/>
      <c r="HQ17" s="52"/>
      <c r="HR17" s="52"/>
      <c r="HS17" s="52"/>
      <c r="HT17" s="52"/>
      <c r="HU17" s="52"/>
      <c r="HV17" s="52"/>
      <c r="HW17" s="52"/>
      <c r="HX17" s="52"/>
      <c r="HY17" s="52"/>
      <c r="HZ17" s="52"/>
      <c r="IA17" s="52"/>
      <c r="IB17" s="52"/>
      <c r="IC17" s="52"/>
      <c r="ID17" s="52"/>
      <c r="IE17" s="52"/>
      <c r="IF17" s="52"/>
      <c r="IG17" s="52"/>
      <c r="IH17" s="52"/>
      <c r="II17" s="52"/>
      <c r="IJ17" s="52"/>
      <c r="IK17" s="52"/>
      <c r="IL17" s="52"/>
      <c r="IM17" s="52"/>
      <c r="IN17" s="52"/>
      <c r="IO17" s="52"/>
      <c r="IP17" s="52"/>
      <c r="IQ17" s="52"/>
      <c r="IR17" s="52"/>
      <c r="IS17" s="52"/>
      <c r="IT17" s="52"/>
      <c r="IU17" s="52"/>
      <c r="IV17" s="52"/>
    </row>
    <row r="18" spans="2:256" s="49" customFormat="1" ht="87.75" customHeight="1" thickBot="1">
      <c r="B18" s="28">
        <v>8</v>
      </c>
      <c r="C18" s="661"/>
      <c r="D18" s="662"/>
      <c r="E18" s="650"/>
      <c r="F18" s="650"/>
      <c r="G18" s="897" t="s">
        <v>257</v>
      </c>
      <c r="H18" s="897"/>
      <c r="I18" s="897"/>
      <c r="J18" s="29">
        <v>44197</v>
      </c>
      <c r="K18" s="29">
        <v>44561</v>
      </c>
      <c r="L18" s="35" t="s">
        <v>35</v>
      </c>
      <c r="M18" s="15" t="s">
        <v>261</v>
      </c>
      <c r="N18" s="53" t="s">
        <v>264</v>
      </c>
      <c r="O18" s="54" t="s">
        <v>267</v>
      </c>
      <c r="P18" s="55" t="s">
        <v>263</v>
      </c>
      <c r="Q18" s="52"/>
      <c r="R18" s="95" t="s">
        <v>361</v>
      </c>
      <c r="S18" s="109" t="s">
        <v>479</v>
      </c>
      <c r="T18" s="110"/>
      <c r="U18" s="111"/>
      <c r="V18" s="112"/>
      <c r="W18" s="567"/>
      <c r="X18" s="113"/>
      <c r="Y18" s="176" t="s">
        <v>479</v>
      </c>
      <c r="Z18" s="114"/>
      <c r="AA18" s="115"/>
      <c r="AB18" s="567"/>
      <c r="AC18" s="52"/>
      <c r="AD18" s="164" t="s">
        <v>541</v>
      </c>
      <c r="AE18" s="91"/>
      <c r="AF18" s="276" t="s">
        <v>543</v>
      </c>
      <c r="AG18" s="266"/>
      <c r="AH18" s="52"/>
      <c r="AI18" s="52"/>
      <c r="AJ18" s="52"/>
      <c r="AK18" s="52"/>
      <c r="AL18" s="52"/>
      <c r="AM18" s="52"/>
      <c r="AN18" s="52"/>
      <c r="AO18" s="52"/>
      <c r="AP18" s="52"/>
      <c r="AQ18" s="52"/>
      <c r="AR18" s="52"/>
      <c r="AS18" s="52"/>
      <c r="AT18" s="52"/>
      <c r="AU18" s="52"/>
      <c r="AV18" s="52"/>
      <c r="AW18" s="52"/>
      <c r="AX18" s="52"/>
      <c r="AY18" s="52"/>
      <c r="AZ18" s="52"/>
      <c r="BA18" s="52"/>
      <c r="BB18" s="52"/>
      <c r="BC18" s="52"/>
      <c r="BD18" s="52"/>
      <c r="BE18" s="52"/>
      <c r="BF18" s="52"/>
      <c r="BG18" s="52"/>
      <c r="BH18" s="52"/>
      <c r="BI18" s="52"/>
      <c r="BJ18" s="52"/>
      <c r="BK18" s="52"/>
      <c r="BL18" s="52"/>
      <c r="BM18" s="52"/>
      <c r="BN18" s="52"/>
      <c r="BO18" s="52"/>
      <c r="BP18" s="52"/>
      <c r="BQ18" s="52"/>
      <c r="BR18" s="52"/>
      <c r="BS18" s="52"/>
      <c r="BT18" s="52"/>
      <c r="BU18" s="52"/>
      <c r="BV18" s="52"/>
      <c r="BW18" s="52"/>
      <c r="BX18" s="52"/>
      <c r="BY18" s="52"/>
      <c r="BZ18" s="52"/>
      <c r="CA18" s="52"/>
      <c r="CB18" s="52"/>
      <c r="CC18" s="52"/>
      <c r="CD18" s="52"/>
      <c r="CE18" s="52"/>
      <c r="CF18" s="52"/>
      <c r="CG18" s="52"/>
      <c r="CH18" s="52"/>
      <c r="CI18" s="52"/>
      <c r="CJ18" s="52"/>
      <c r="CK18" s="52"/>
      <c r="CL18" s="52"/>
      <c r="CM18" s="52"/>
      <c r="CN18" s="52"/>
      <c r="CO18" s="52"/>
      <c r="CP18" s="52"/>
      <c r="CQ18" s="52"/>
      <c r="CR18" s="52"/>
      <c r="CS18" s="52"/>
      <c r="CT18" s="52"/>
      <c r="CU18" s="52"/>
      <c r="CV18" s="52"/>
      <c r="CW18" s="52"/>
      <c r="CX18" s="52"/>
      <c r="CY18" s="52"/>
      <c r="CZ18" s="52"/>
      <c r="DA18" s="52"/>
      <c r="DB18" s="52"/>
      <c r="DC18" s="52"/>
      <c r="DD18" s="52"/>
      <c r="DE18" s="52"/>
      <c r="DF18" s="52"/>
      <c r="DG18" s="52"/>
      <c r="DH18" s="52"/>
      <c r="DI18" s="52"/>
      <c r="DJ18" s="52"/>
      <c r="DK18" s="52"/>
      <c r="DL18" s="52"/>
      <c r="DM18" s="52"/>
      <c r="DN18" s="52"/>
      <c r="DO18" s="52"/>
      <c r="DP18" s="52"/>
      <c r="DQ18" s="52"/>
      <c r="DR18" s="52"/>
      <c r="DS18" s="52"/>
      <c r="DT18" s="52"/>
      <c r="DU18" s="52"/>
      <c r="DV18" s="52"/>
      <c r="DW18" s="52"/>
      <c r="DX18" s="52"/>
      <c r="DY18" s="52"/>
      <c r="DZ18" s="52"/>
      <c r="EA18" s="52"/>
      <c r="EB18" s="52"/>
      <c r="EC18" s="52"/>
      <c r="ED18" s="52"/>
      <c r="EE18" s="52"/>
      <c r="EF18" s="52"/>
      <c r="EG18" s="52"/>
      <c r="EH18" s="52"/>
      <c r="EI18" s="52"/>
      <c r="EJ18" s="52"/>
      <c r="EK18" s="52"/>
      <c r="EL18" s="52"/>
      <c r="EM18" s="52"/>
      <c r="EN18" s="52"/>
      <c r="EO18" s="52"/>
      <c r="EP18" s="52"/>
      <c r="EQ18" s="52"/>
      <c r="ER18" s="52"/>
      <c r="ES18" s="52"/>
      <c r="ET18" s="52"/>
      <c r="EU18" s="52"/>
      <c r="EV18" s="52"/>
      <c r="EW18" s="52"/>
      <c r="EX18" s="52"/>
      <c r="EY18" s="52"/>
      <c r="EZ18" s="52"/>
      <c r="FA18" s="52"/>
      <c r="FB18" s="52"/>
      <c r="FC18" s="52"/>
      <c r="FD18" s="52"/>
      <c r="FE18" s="52"/>
      <c r="FF18" s="52"/>
      <c r="FG18" s="52"/>
      <c r="FH18" s="52"/>
      <c r="FI18" s="52"/>
      <c r="FJ18" s="52"/>
      <c r="FK18" s="52"/>
      <c r="FL18" s="52"/>
      <c r="FM18" s="52"/>
      <c r="FN18" s="52"/>
      <c r="FO18" s="52"/>
      <c r="FP18" s="52"/>
      <c r="FQ18" s="52"/>
      <c r="FR18" s="52"/>
      <c r="FS18" s="52"/>
      <c r="FT18" s="52"/>
      <c r="FU18" s="52"/>
      <c r="FV18" s="52"/>
      <c r="FW18" s="52"/>
      <c r="FX18" s="52"/>
      <c r="FY18" s="52"/>
      <c r="FZ18" s="52"/>
      <c r="GA18" s="52"/>
      <c r="GB18" s="52"/>
      <c r="GC18" s="52"/>
      <c r="GD18" s="52"/>
      <c r="GE18" s="52"/>
      <c r="GF18" s="52"/>
      <c r="GG18" s="52"/>
      <c r="GH18" s="52"/>
      <c r="GI18" s="52"/>
      <c r="GJ18" s="52"/>
      <c r="GK18" s="52"/>
      <c r="GL18" s="52"/>
      <c r="GM18" s="52"/>
      <c r="GN18" s="52"/>
      <c r="GO18" s="52"/>
      <c r="GP18" s="52"/>
      <c r="GQ18" s="52"/>
      <c r="GR18" s="52"/>
      <c r="GS18" s="52"/>
      <c r="GT18" s="52"/>
      <c r="GU18" s="52"/>
      <c r="GV18" s="52"/>
      <c r="GW18" s="52"/>
      <c r="GX18" s="52"/>
      <c r="GY18" s="52"/>
      <c r="GZ18" s="52"/>
      <c r="HA18" s="52"/>
      <c r="HB18" s="52"/>
      <c r="HC18" s="52"/>
      <c r="HD18" s="52"/>
      <c r="HE18" s="52"/>
      <c r="HF18" s="52"/>
      <c r="HG18" s="52"/>
      <c r="HH18" s="52"/>
      <c r="HI18" s="52"/>
      <c r="HJ18" s="52"/>
      <c r="HK18" s="52"/>
      <c r="HL18" s="52"/>
      <c r="HM18" s="52"/>
      <c r="HN18" s="52"/>
      <c r="HO18" s="52"/>
      <c r="HP18" s="52"/>
      <c r="HQ18" s="52"/>
      <c r="HR18" s="52"/>
      <c r="HS18" s="52"/>
      <c r="HT18" s="52"/>
      <c r="HU18" s="52"/>
      <c r="HV18" s="52"/>
      <c r="HW18" s="52"/>
      <c r="HX18" s="52"/>
      <c r="HY18" s="52"/>
      <c r="HZ18" s="52"/>
      <c r="IA18" s="52"/>
      <c r="IB18" s="52"/>
      <c r="IC18" s="52"/>
      <c r="ID18" s="52"/>
      <c r="IE18" s="52"/>
      <c r="IF18" s="52"/>
      <c r="IG18" s="52"/>
      <c r="IH18" s="52"/>
      <c r="II18" s="52"/>
      <c r="IJ18" s="52"/>
      <c r="IK18" s="52"/>
      <c r="IL18" s="52"/>
      <c r="IM18" s="52"/>
      <c r="IN18" s="52"/>
      <c r="IO18" s="52"/>
      <c r="IP18" s="52"/>
      <c r="IQ18" s="52"/>
      <c r="IR18" s="52"/>
      <c r="IS18" s="52"/>
      <c r="IT18" s="52"/>
      <c r="IU18" s="52"/>
      <c r="IV18" s="52"/>
    </row>
    <row r="19" spans="2:256" s="49" customFormat="1" ht="87.75" customHeight="1" thickBot="1">
      <c r="B19" s="28">
        <v>9</v>
      </c>
      <c r="C19" s="661"/>
      <c r="D19" s="662"/>
      <c r="E19" s="901"/>
      <c r="F19" s="901"/>
      <c r="G19" s="900" t="s">
        <v>265</v>
      </c>
      <c r="H19" s="900"/>
      <c r="I19" s="900"/>
      <c r="J19" s="71">
        <v>44197</v>
      </c>
      <c r="K19" s="71">
        <v>44561</v>
      </c>
      <c r="L19" s="76" t="s">
        <v>269</v>
      </c>
      <c r="M19" s="57" t="s">
        <v>261</v>
      </c>
      <c r="N19" s="70" t="s">
        <v>266</v>
      </c>
      <c r="O19" s="70" t="s">
        <v>270</v>
      </c>
      <c r="P19" s="69" t="s">
        <v>268</v>
      </c>
      <c r="Q19" s="52"/>
      <c r="R19" s="95" t="s">
        <v>361</v>
      </c>
      <c r="S19" s="105" t="s">
        <v>362</v>
      </c>
      <c r="T19" s="105" t="s">
        <v>363</v>
      </c>
      <c r="U19" s="98">
        <v>1</v>
      </c>
      <c r="V19" s="116">
        <v>0.25</v>
      </c>
      <c r="W19" s="567"/>
      <c r="X19" s="93"/>
      <c r="Y19" s="256" t="s">
        <v>364</v>
      </c>
      <c r="Z19" s="229">
        <v>1</v>
      </c>
      <c r="AA19" s="230">
        <v>0.25</v>
      </c>
      <c r="AB19" s="567"/>
      <c r="AC19" s="52"/>
      <c r="AD19" s="164" t="s">
        <v>541</v>
      </c>
      <c r="AE19" s="91"/>
      <c r="AF19" s="276" t="s">
        <v>543</v>
      </c>
      <c r="AG19" s="266"/>
      <c r="AH19" s="52"/>
      <c r="AI19" s="52"/>
      <c r="AJ19" s="52"/>
      <c r="AK19" s="52"/>
      <c r="AL19" s="52"/>
      <c r="AM19" s="52"/>
      <c r="AN19" s="52"/>
      <c r="AO19" s="52"/>
      <c r="AP19" s="52"/>
      <c r="AQ19" s="52"/>
      <c r="AR19" s="52"/>
      <c r="AS19" s="52"/>
      <c r="AT19" s="52"/>
      <c r="AU19" s="52"/>
      <c r="AV19" s="52"/>
      <c r="AW19" s="52"/>
      <c r="AX19" s="52"/>
      <c r="AY19" s="52"/>
      <c r="AZ19" s="52"/>
      <c r="BA19" s="52"/>
      <c r="BB19" s="52"/>
      <c r="BC19" s="52"/>
      <c r="BD19" s="52"/>
      <c r="BE19" s="52"/>
      <c r="BF19" s="52"/>
      <c r="BG19" s="52"/>
      <c r="BH19" s="52"/>
      <c r="BI19" s="52"/>
      <c r="BJ19" s="52"/>
      <c r="BK19" s="52"/>
      <c r="BL19" s="52"/>
      <c r="BM19" s="52"/>
      <c r="BN19" s="52"/>
      <c r="BO19" s="52"/>
      <c r="BP19" s="52"/>
      <c r="BQ19" s="52"/>
      <c r="BR19" s="52"/>
      <c r="BS19" s="52"/>
      <c r="BT19" s="52"/>
      <c r="BU19" s="52"/>
      <c r="BV19" s="52"/>
      <c r="BW19" s="52"/>
      <c r="BX19" s="52"/>
      <c r="BY19" s="52"/>
      <c r="BZ19" s="52"/>
      <c r="CA19" s="52"/>
      <c r="CB19" s="52"/>
      <c r="CC19" s="52"/>
      <c r="CD19" s="52"/>
      <c r="CE19" s="52"/>
      <c r="CF19" s="52"/>
      <c r="CG19" s="52"/>
      <c r="CH19" s="52"/>
      <c r="CI19" s="52"/>
      <c r="CJ19" s="52"/>
      <c r="CK19" s="52"/>
      <c r="CL19" s="52"/>
      <c r="CM19" s="52"/>
      <c r="CN19" s="52"/>
      <c r="CO19" s="52"/>
      <c r="CP19" s="52"/>
      <c r="CQ19" s="52"/>
      <c r="CR19" s="52"/>
      <c r="CS19" s="52"/>
      <c r="CT19" s="52"/>
      <c r="CU19" s="52"/>
      <c r="CV19" s="52"/>
      <c r="CW19" s="52"/>
      <c r="CX19" s="52"/>
      <c r="CY19" s="52"/>
      <c r="CZ19" s="52"/>
      <c r="DA19" s="52"/>
      <c r="DB19" s="52"/>
      <c r="DC19" s="52"/>
      <c r="DD19" s="52"/>
      <c r="DE19" s="52"/>
      <c r="DF19" s="52"/>
      <c r="DG19" s="52"/>
      <c r="DH19" s="52"/>
      <c r="DI19" s="52"/>
      <c r="DJ19" s="52"/>
      <c r="DK19" s="52"/>
      <c r="DL19" s="52"/>
      <c r="DM19" s="52"/>
      <c r="DN19" s="52"/>
      <c r="DO19" s="52"/>
      <c r="DP19" s="52"/>
      <c r="DQ19" s="52"/>
      <c r="DR19" s="52"/>
      <c r="DS19" s="52"/>
      <c r="DT19" s="52"/>
      <c r="DU19" s="52"/>
      <c r="DV19" s="52"/>
      <c r="DW19" s="52"/>
      <c r="DX19" s="52"/>
      <c r="DY19" s="52"/>
      <c r="DZ19" s="52"/>
      <c r="EA19" s="52"/>
      <c r="EB19" s="52"/>
      <c r="EC19" s="52"/>
      <c r="ED19" s="52"/>
      <c r="EE19" s="52"/>
      <c r="EF19" s="52"/>
      <c r="EG19" s="52"/>
      <c r="EH19" s="52"/>
      <c r="EI19" s="52"/>
      <c r="EJ19" s="52"/>
      <c r="EK19" s="52"/>
      <c r="EL19" s="52"/>
      <c r="EM19" s="52"/>
      <c r="EN19" s="52"/>
      <c r="EO19" s="52"/>
      <c r="EP19" s="52"/>
      <c r="EQ19" s="52"/>
      <c r="ER19" s="52"/>
      <c r="ES19" s="52"/>
      <c r="ET19" s="52"/>
      <c r="EU19" s="52"/>
      <c r="EV19" s="52"/>
      <c r="EW19" s="52"/>
      <c r="EX19" s="52"/>
      <c r="EY19" s="52"/>
      <c r="EZ19" s="52"/>
      <c r="FA19" s="52"/>
      <c r="FB19" s="52"/>
      <c r="FC19" s="52"/>
      <c r="FD19" s="52"/>
      <c r="FE19" s="52"/>
      <c r="FF19" s="52"/>
      <c r="FG19" s="52"/>
      <c r="FH19" s="52"/>
      <c r="FI19" s="52"/>
      <c r="FJ19" s="52"/>
      <c r="FK19" s="52"/>
      <c r="FL19" s="52"/>
      <c r="FM19" s="52"/>
      <c r="FN19" s="52"/>
      <c r="FO19" s="52"/>
      <c r="FP19" s="52"/>
      <c r="FQ19" s="52"/>
      <c r="FR19" s="52"/>
      <c r="FS19" s="52"/>
      <c r="FT19" s="52"/>
      <c r="FU19" s="52"/>
      <c r="FV19" s="52"/>
      <c r="FW19" s="52"/>
      <c r="FX19" s="52"/>
      <c r="FY19" s="52"/>
      <c r="FZ19" s="52"/>
      <c r="GA19" s="52"/>
      <c r="GB19" s="52"/>
      <c r="GC19" s="52"/>
      <c r="GD19" s="52"/>
      <c r="GE19" s="52"/>
      <c r="GF19" s="52"/>
      <c r="GG19" s="52"/>
      <c r="GH19" s="52"/>
      <c r="GI19" s="52"/>
      <c r="GJ19" s="52"/>
      <c r="GK19" s="52"/>
      <c r="GL19" s="52"/>
      <c r="GM19" s="52"/>
      <c r="GN19" s="52"/>
      <c r="GO19" s="52"/>
      <c r="GP19" s="52"/>
      <c r="GQ19" s="52"/>
      <c r="GR19" s="52"/>
      <c r="GS19" s="52"/>
      <c r="GT19" s="52"/>
      <c r="GU19" s="52"/>
      <c r="GV19" s="52"/>
      <c r="GW19" s="52"/>
      <c r="GX19" s="52"/>
      <c r="GY19" s="52"/>
      <c r="GZ19" s="52"/>
      <c r="HA19" s="52"/>
      <c r="HB19" s="52"/>
      <c r="HC19" s="52"/>
      <c r="HD19" s="52"/>
      <c r="HE19" s="52"/>
      <c r="HF19" s="52"/>
      <c r="HG19" s="52"/>
      <c r="HH19" s="52"/>
      <c r="HI19" s="52"/>
      <c r="HJ19" s="52"/>
      <c r="HK19" s="52"/>
      <c r="HL19" s="52"/>
      <c r="HM19" s="52"/>
      <c r="HN19" s="52"/>
      <c r="HO19" s="52"/>
      <c r="HP19" s="52"/>
      <c r="HQ19" s="52"/>
      <c r="HR19" s="52"/>
      <c r="HS19" s="52"/>
      <c r="HT19" s="52"/>
      <c r="HU19" s="52"/>
      <c r="HV19" s="52"/>
      <c r="HW19" s="52"/>
      <c r="HX19" s="52"/>
      <c r="HY19" s="52"/>
      <c r="HZ19" s="52"/>
      <c r="IA19" s="52"/>
      <c r="IB19" s="52"/>
      <c r="IC19" s="52"/>
      <c r="ID19" s="52"/>
      <c r="IE19" s="52"/>
      <c r="IF19" s="52"/>
      <c r="IG19" s="52"/>
      <c r="IH19" s="52"/>
      <c r="II19" s="52"/>
      <c r="IJ19" s="52"/>
      <c r="IK19" s="52"/>
      <c r="IL19" s="52"/>
      <c r="IM19" s="52"/>
      <c r="IN19" s="52"/>
      <c r="IO19" s="52"/>
      <c r="IP19" s="52"/>
      <c r="IQ19" s="52"/>
      <c r="IR19" s="52"/>
      <c r="IS19" s="52"/>
      <c r="IT19" s="52"/>
      <c r="IU19" s="52"/>
      <c r="IV19" s="52"/>
    </row>
    <row r="20" spans="2:256" s="49" customFormat="1" ht="175.5" customHeight="1" thickBot="1">
      <c r="B20" s="28">
        <v>10</v>
      </c>
      <c r="C20" s="661"/>
      <c r="D20" s="684"/>
      <c r="E20" s="887" t="s">
        <v>272</v>
      </c>
      <c r="F20" s="888"/>
      <c r="G20" s="896" t="s">
        <v>274</v>
      </c>
      <c r="H20" s="896"/>
      <c r="I20" s="896"/>
      <c r="J20" s="50">
        <v>44197</v>
      </c>
      <c r="K20" s="50">
        <v>44561</v>
      </c>
      <c r="L20" s="51" t="s">
        <v>269</v>
      </c>
      <c r="M20" s="22" t="s">
        <v>261</v>
      </c>
      <c r="N20" s="77" t="s">
        <v>275</v>
      </c>
      <c r="O20" s="733" t="s">
        <v>270</v>
      </c>
      <c r="P20" s="721" t="s">
        <v>339</v>
      </c>
      <c r="Q20" s="52"/>
      <c r="R20" s="95" t="s">
        <v>365</v>
      </c>
      <c r="S20" s="179" t="s">
        <v>424</v>
      </c>
      <c r="T20" s="147" t="s">
        <v>425</v>
      </c>
      <c r="U20" s="117">
        <v>1</v>
      </c>
      <c r="V20" s="118">
        <v>0.25</v>
      </c>
      <c r="W20" s="567"/>
      <c r="X20" s="119"/>
      <c r="Y20" s="257" t="s">
        <v>426</v>
      </c>
      <c r="Z20" s="258">
        <v>1</v>
      </c>
      <c r="AA20" s="259">
        <v>0.25</v>
      </c>
      <c r="AB20" s="567"/>
      <c r="AC20" s="52"/>
      <c r="AD20" s="164" t="s">
        <v>541</v>
      </c>
      <c r="AE20" s="91"/>
      <c r="AF20" s="276" t="s">
        <v>543</v>
      </c>
      <c r="AG20" s="266"/>
      <c r="AH20" s="52"/>
      <c r="AI20" s="52"/>
      <c r="AJ20" s="52"/>
      <c r="AK20" s="52"/>
      <c r="AL20" s="52"/>
      <c r="AM20" s="52"/>
      <c r="AN20" s="52"/>
      <c r="AO20" s="52"/>
      <c r="AP20" s="52"/>
      <c r="AQ20" s="52"/>
      <c r="AR20" s="52"/>
      <c r="AS20" s="52"/>
      <c r="AT20" s="52"/>
      <c r="AU20" s="52"/>
      <c r="AV20" s="52"/>
      <c r="AW20" s="52"/>
      <c r="AX20" s="52"/>
      <c r="AY20" s="52"/>
      <c r="AZ20" s="52"/>
      <c r="BA20" s="52"/>
      <c r="BB20" s="52"/>
      <c r="BC20" s="52"/>
      <c r="BD20" s="52"/>
      <c r="BE20" s="52"/>
      <c r="BF20" s="52"/>
      <c r="BG20" s="52"/>
      <c r="BH20" s="52"/>
      <c r="BI20" s="52"/>
      <c r="BJ20" s="52"/>
      <c r="BK20" s="52"/>
      <c r="BL20" s="52"/>
      <c r="BM20" s="52"/>
      <c r="BN20" s="52"/>
      <c r="BO20" s="52"/>
      <c r="BP20" s="52"/>
      <c r="BQ20" s="52"/>
      <c r="BR20" s="52"/>
      <c r="BS20" s="52"/>
      <c r="BT20" s="52"/>
      <c r="BU20" s="52"/>
      <c r="BV20" s="52"/>
      <c r="BW20" s="52"/>
      <c r="BX20" s="52"/>
      <c r="BY20" s="52"/>
      <c r="BZ20" s="52"/>
      <c r="CA20" s="52"/>
      <c r="CB20" s="52"/>
      <c r="CC20" s="52"/>
      <c r="CD20" s="52"/>
      <c r="CE20" s="52"/>
      <c r="CF20" s="52"/>
      <c r="CG20" s="52"/>
      <c r="CH20" s="52"/>
      <c r="CI20" s="52"/>
      <c r="CJ20" s="52"/>
      <c r="CK20" s="52"/>
      <c r="CL20" s="52"/>
      <c r="CM20" s="52"/>
      <c r="CN20" s="52"/>
      <c r="CO20" s="52"/>
      <c r="CP20" s="52"/>
      <c r="CQ20" s="52"/>
      <c r="CR20" s="52"/>
      <c r="CS20" s="52"/>
      <c r="CT20" s="52"/>
      <c r="CU20" s="52"/>
      <c r="CV20" s="52"/>
      <c r="CW20" s="52"/>
      <c r="CX20" s="52"/>
      <c r="CY20" s="52"/>
      <c r="CZ20" s="52"/>
      <c r="DA20" s="52"/>
      <c r="DB20" s="52"/>
      <c r="DC20" s="52"/>
      <c r="DD20" s="52"/>
      <c r="DE20" s="52"/>
      <c r="DF20" s="52"/>
      <c r="DG20" s="52"/>
      <c r="DH20" s="52"/>
      <c r="DI20" s="52"/>
      <c r="DJ20" s="52"/>
      <c r="DK20" s="52"/>
      <c r="DL20" s="52"/>
      <c r="DM20" s="52"/>
      <c r="DN20" s="52"/>
      <c r="DO20" s="52"/>
      <c r="DP20" s="52"/>
      <c r="DQ20" s="52"/>
      <c r="DR20" s="52"/>
      <c r="DS20" s="52"/>
      <c r="DT20" s="52"/>
      <c r="DU20" s="52"/>
      <c r="DV20" s="52"/>
      <c r="DW20" s="52"/>
      <c r="DX20" s="52"/>
      <c r="DY20" s="52"/>
      <c r="DZ20" s="52"/>
      <c r="EA20" s="52"/>
      <c r="EB20" s="52"/>
      <c r="EC20" s="52"/>
      <c r="ED20" s="52"/>
      <c r="EE20" s="52"/>
      <c r="EF20" s="52"/>
      <c r="EG20" s="52"/>
      <c r="EH20" s="52"/>
      <c r="EI20" s="52"/>
      <c r="EJ20" s="52"/>
      <c r="EK20" s="52"/>
      <c r="EL20" s="52"/>
      <c r="EM20" s="52"/>
      <c r="EN20" s="52"/>
      <c r="EO20" s="52"/>
      <c r="EP20" s="52"/>
      <c r="EQ20" s="52"/>
      <c r="ER20" s="52"/>
      <c r="ES20" s="52"/>
      <c r="ET20" s="52"/>
      <c r="EU20" s="52"/>
      <c r="EV20" s="52"/>
      <c r="EW20" s="52"/>
      <c r="EX20" s="52"/>
      <c r="EY20" s="52"/>
      <c r="EZ20" s="52"/>
      <c r="FA20" s="52"/>
      <c r="FB20" s="52"/>
      <c r="FC20" s="52"/>
      <c r="FD20" s="52"/>
      <c r="FE20" s="52"/>
      <c r="FF20" s="52"/>
      <c r="FG20" s="52"/>
      <c r="FH20" s="52"/>
      <c r="FI20" s="52"/>
      <c r="FJ20" s="52"/>
      <c r="FK20" s="52"/>
      <c r="FL20" s="52"/>
      <c r="FM20" s="52"/>
      <c r="FN20" s="52"/>
      <c r="FO20" s="52"/>
      <c r="FP20" s="52"/>
      <c r="FQ20" s="52"/>
      <c r="FR20" s="52"/>
      <c r="FS20" s="52"/>
      <c r="FT20" s="52"/>
      <c r="FU20" s="52"/>
      <c r="FV20" s="52"/>
      <c r="FW20" s="52"/>
      <c r="FX20" s="52"/>
      <c r="FY20" s="52"/>
      <c r="FZ20" s="52"/>
      <c r="GA20" s="52"/>
      <c r="GB20" s="52"/>
      <c r="GC20" s="52"/>
      <c r="GD20" s="52"/>
      <c r="GE20" s="52"/>
      <c r="GF20" s="52"/>
      <c r="GG20" s="52"/>
      <c r="GH20" s="52"/>
      <c r="GI20" s="52"/>
      <c r="GJ20" s="52"/>
      <c r="GK20" s="52"/>
      <c r="GL20" s="52"/>
      <c r="GM20" s="52"/>
      <c r="GN20" s="52"/>
      <c r="GO20" s="52"/>
      <c r="GP20" s="52"/>
      <c r="GQ20" s="52"/>
      <c r="GR20" s="52"/>
      <c r="GS20" s="52"/>
      <c r="GT20" s="52"/>
      <c r="GU20" s="52"/>
      <c r="GV20" s="52"/>
      <c r="GW20" s="52"/>
      <c r="GX20" s="52"/>
      <c r="GY20" s="52"/>
      <c r="GZ20" s="52"/>
      <c r="HA20" s="52"/>
      <c r="HB20" s="52"/>
      <c r="HC20" s="52"/>
      <c r="HD20" s="52"/>
      <c r="HE20" s="52"/>
      <c r="HF20" s="52"/>
      <c r="HG20" s="52"/>
      <c r="HH20" s="52"/>
      <c r="HI20" s="52"/>
      <c r="HJ20" s="52"/>
      <c r="HK20" s="52"/>
      <c r="HL20" s="52"/>
      <c r="HM20" s="52"/>
      <c r="HN20" s="52"/>
      <c r="HO20" s="52"/>
      <c r="HP20" s="52"/>
      <c r="HQ20" s="52"/>
      <c r="HR20" s="52"/>
      <c r="HS20" s="52"/>
      <c r="HT20" s="52"/>
      <c r="HU20" s="52"/>
      <c r="HV20" s="52"/>
      <c r="HW20" s="52"/>
      <c r="HX20" s="52"/>
      <c r="HY20" s="52"/>
      <c r="HZ20" s="52"/>
      <c r="IA20" s="52"/>
      <c r="IB20" s="52"/>
      <c r="IC20" s="52"/>
      <c r="ID20" s="52"/>
      <c r="IE20" s="52"/>
      <c r="IF20" s="52"/>
      <c r="IG20" s="52"/>
      <c r="IH20" s="52"/>
      <c r="II20" s="52"/>
      <c r="IJ20" s="52"/>
      <c r="IK20" s="52"/>
      <c r="IL20" s="52"/>
      <c r="IM20" s="52"/>
      <c r="IN20" s="52"/>
      <c r="IO20" s="52"/>
      <c r="IP20" s="52"/>
      <c r="IQ20" s="52"/>
      <c r="IR20" s="52"/>
      <c r="IS20" s="52"/>
      <c r="IT20" s="52"/>
      <c r="IU20" s="52"/>
      <c r="IV20" s="52"/>
    </row>
    <row r="21" spans="2:256" s="49" customFormat="1" ht="148.5" customHeight="1" thickBot="1">
      <c r="B21" s="37">
        <v>11</v>
      </c>
      <c r="C21" s="661"/>
      <c r="D21" s="684"/>
      <c r="E21" s="889"/>
      <c r="F21" s="650"/>
      <c r="G21" s="897" t="s">
        <v>273</v>
      </c>
      <c r="H21" s="897"/>
      <c r="I21" s="897"/>
      <c r="J21" s="72">
        <v>44197</v>
      </c>
      <c r="K21" s="72">
        <v>44561</v>
      </c>
      <c r="L21" s="75" t="s">
        <v>269</v>
      </c>
      <c r="M21" s="74" t="s">
        <v>261</v>
      </c>
      <c r="N21" s="54" t="s">
        <v>276</v>
      </c>
      <c r="O21" s="734"/>
      <c r="P21" s="722"/>
      <c r="Q21" s="52"/>
      <c r="R21" s="95" t="s">
        <v>365</v>
      </c>
      <c r="S21" s="179" t="s">
        <v>427</v>
      </c>
      <c r="T21" s="147" t="s">
        <v>428</v>
      </c>
      <c r="U21" s="117">
        <v>1</v>
      </c>
      <c r="V21" s="118">
        <v>0.25</v>
      </c>
      <c r="W21" s="567"/>
      <c r="X21" s="119"/>
      <c r="Y21" s="103" t="s">
        <v>429</v>
      </c>
      <c r="Z21" s="117">
        <v>1</v>
      </c>
      <c r="AA21" s="118">
        <v>0.25</v>
      </c>
      <c r="AB21" s="567"/>
      <c r="AC21" s="52"/>
      <c r="AD21" s="164" t="s">
        <v>541</v>
      </c>
      <c r="AE21" s="91"/>
      <c r="AF21" s="275" t="s">
        <v>540</v>
      </c>
      <c r="AG21" s="266"/>
      <c r="AH21" s="52"/>
      <c r="AI21" s="52"/>
      <c r="AJ21" s="52"/>
      <c r="AK21" s="52"/>
      <c r="AL21" s="52"/>
      <c r="AM21" s="52"/>
      <c r="AN21" s="52"/>
      <c r="AO21" s="52"/>
      <c r="AP21" s="52"/>
      <c r="AQ21" s="52"/>
      <c r="AR21" s="52"/>
      <c r="AS21" s="52"/>
      <c r="AT21" s="52"/>
      <c r="AU21" s="52"/>
      <c r="AV21" s="52"/>
      <c r="AW21" s="52"/>
      <c r="AX21" s="52"/>
      <c r="AY21" s="52"/>
      <c r="AZ21" s="52"/>
      <c r="BA21" s="52"/>
      <c r="BB21" s="52"/>
      <c r="BC21" s="52"/>
      <c r="BD21" s="52"/>
      <c r="BE21" s="52"/>
      <c r="BF21" s="52"/>
      <c r="BG21" s="52"/>
      <c r="BH21" s="52"/>
      <c r="BI21" s="52"/>
      <c r="BJ21" s="52"/>
      <c r="BK21" s="52"/>
      <c r="BL21" s="52"/>
      <c r="BM21" s="52"/>
      <c r="BN21" s="52"/>
      <c r="BO21" s="52"/>
      <c r="BP21" s="52"/>
      <c r="BQ21" s="52"/>
      <c r="BR21" s="52"/>
      <c r="BS21" s="52"/>
      <c r="BT21" s="52"/>
      <c r="BU21" s="52"/>
      <c r="BV21" s="52"/>
      <c r="BW21" s="52"/>
      <c r="BX21" s="52"/>
      <c r="BY21" s="52"/>
      <c r="BZ21" s="52"/>
      <c r="CA21" s="52"/>
      <c r="CB21" s="52"/>
      <c r="CC21" s="52"/>
      <c r="CD21" s="52"/>
      <c r="CE21" s="52"/>
      <c r="CF21" s="52"/>
      <c r="CG21" s="52"/>
      <c r="CH21" s="52"/>
      <c r="CI21" s="52"/>
      <c r="CJ21" s="52"/>
      <c r="CK21" s="52"/>
      <c r="CL21" s="52"/>
      <c r="CM21" s="52"/>
      <c r="CN21" s="52"/>
      <c r="CO21" s="52"/>
      <c r="CP21" s="52"/>
      <c r="CQ21" s="52"/>
      <c r="CR21" s="52"/>
      <c r="CS21" s="52"/>
      <c r="CT21" s="52"/>
      <c r="CU21" s="52"/>
      <c r="CV21" s="52"/>
      <c r="CW21" s="52"/>
      <c r="CX21" s="52"/>
      <c r="CY21" s="52"/>
      <c r="CZ21" s="52"/>
      <c r="DA21" s="52"/>
      <c r="DB21" s="52"/>
      <c r="DC21" s="52"/>
      <c r="DD21" s="52"/>
      <c r="DE21" s="52"/>
      <c r="DF21" s="52"/>
      <c r="DG21" s="52"/>
      <c r="DH21" s="52"/>
      <c r="DI21" s="52"/>
      <c r="DJ21" s="52"/>
      <c r="DK21" s="52"/>
      <c r="DL21" s="52"/>
      <c r="DM21" s="52"/>
      <c r="DN21" s="52"/>
      <c r="DO21" s="52"/>
      <c r="DP21" s="52"/>
      <c r="DQ21" s="52"/>
      <c r="DR21" s="52"/>
      <c r="DS21" s="52"/>
      <c r="DT21" s="52"/>
      <c r="DU21" s="52"/>
      <c r="DV21" s="52"/>
      <c r="DW21" s="52"/>
      <c r="DX21" s="52"/>
      <c r="DY21" s="52"/>
      <c r="DZ21" s="52"/>
      <c r="EA21" s="52"/>
      <c r="EB21" s="52"/>
      <c r="EC21" s="52"/>
      <c r="ED21" s="52"/>
      <c r="EE21" s="52"/>
      <c r="EF21" s="52"/>
      <c r="EG21" s="52"/>
      <c r="EH21" s="52"/>
      <c r="EI21" s="52"/>
      <c r="EJ21" s="52"/>
      <c r="EK21" s="52"/>
      <c r="EL21" s="52"/>
      <c r="EM21" s="52"/>
      <c r="EN21" s="52"/>
      <c r="EO21" s="52"/>
      <c r="EP21" s="52"/>
      <c r="EQ21" s="52"/>
      <c r="ER21" s="52"/>
      <c r="ES21" s="52"/>
      <c r="ET21" s="52"/>
      <c r="EU21" s="52"/>
      <c r="EV21" s="52"/>
      <c r="EW21" s="52"/>
      <c r="EX21" s="52"/>
      <c r="EY21" s="52"/>
      <c r="EZ21" s="52"/>
      <c r="FA21" s="52"/>
      <c r="FB21" s="52"/>
      <c r="FC21" s="52"/>
      <c r="FD21" s="52"/>
      <c r="FE21" s="52"/>
      <c r="FF21" s="52"/>
      <c r="FG21" s="52"/>
      <c r="FH21" s="52"/>
      <c r="FI21" s="52"/>
      <c r="FJ21" s="52"/>
      <c r="FK21" s="52"/>
      <c r="FL21" s="52"/>
      <c r="FM21" s="52"/>
      <c r="FN21" s="52"/>
      <c r="FO21" s="52"/>
      <c r="FP21" s="52"/>
      <c r="FQ21" s="52"/>
      <c r="FR21" s="52"/>
      <c r="FS21" s="52"/>
      <c r="FT21" s="52"/>
      <c r="FU21" s="52"/>
      <c r="FV21" s="52"/>
      <c r="FW21" s="52"/>
      <c r="FX21" s="52"/>
      <c r="FY21" s="52"/>
      <c r="FZ21" s="52"/>
      <c r="GA21" s="52"/>
      <c r="GB21" s="52"/>
      <c r="GC21" s="52"/>
      <c r="GD21" s="52"/>
      <c r="GE21" s="52"/>
      <c r="GF21" s="52"/>
      <c r="GG21" s="52"/>
      <c r="GH21" s="52"/>
      <c r="GI21" s="52"/>
      <c r="GJ21" s="52"/>
      <c r="GK21" s="52"/>
      <c r="GL21" s="52"/>
      <c r="GM21" s="52"/>
      <c r="GN21" s="52"/>
      <c r="GO21" s="52"/>
      <c r="GP21" s="52"/>
      <c r="GQ21" s="52"/>
      <c r="GR21" s="52"/>
      <c r="GS21" s="52"/>
      <c r="GT21" s="52"/>
      <c r="GU21" s="52"/>
      <c r="GV21" s="52"/>
      <c r="GW21" s="52"/>
      <c r="GX21" s="52"/>
      <c r="GY21" s="52"/>
      <c r="GZ21" s="52"/>
      <c r="HA21" s="52"/>
      <c r="HB21" s="52"/>
      <c r="HC21" s="52"/>
      <c r="HD21" s="52"/>
      <c r="HE21" s="52"/>
      <c r="HF21" s="52"/>
      <c r="HG21" s="52"/>
      <c r="HH21" s="52"/>
      <c r="HI21" s="52"/>
      <c r="HJ21" s="52"/>
      <c r="HK21" s="52"/>
      <c r="HL21" s="52"/>
      <c r="HM21" s="52"/>
      <c r="HN21" s="52"/>
      <c r="HO21" s="52"/>
      <c r="HP21" s="52"/>
      <c r="HQ21" s="52"/>
      <c r="HR21" s="52"/>
      <c r="HS21" s="52"/>
      <c r="HT21" s="52"/>
      <c r="HU21" s="52"/>
      <c r="HV21" s="52"/>
      <c r="HW21" s="52"/>
      <c r="HX21" s="52"/>
      <c r="HY21" s="52"/>
      <c r="HZ21" s="52"/>
      <c r="IA21" s="52"/>
      <c r="IB21" s="52"/>
      <c r="IC21" s="52"/>
      <c r="ID21" s="52"/>
      <c r="IE21" s="52"/>
      <c r="IF21" s="52"/>
      <c r="IG21" s="52"/>
      <c r="IH21" s="52"/>
      <c r="II21" s="52"/>
      <c r="IJ21" s="52"/>
      <c r="IK21" s="52"/>
      <c r="IL21" s="52"/>
      <c r="IM21" s="52"/>
      <c r="IN21" s="52"/>
      <c r="IO21" s="52"/>
      <c r="IP21" s="52"/>
      <c r="IQ21" s="52"/>
      <c r="IR21" s="52"/>
      <c r="IS21" s="52"/>
      <c r="IT21" s="52"/>
      <c r="IU21" s="52"/>
      <c r="IV21" s="52"/>
    </row>
    <row r="22" spans="2:256" s="49" customFormat="1" ht="50.25" customHeight="1" thickBot="1">
      <c r="B22" s="23">
        <v>12</v>
      </c>
      <c r="C22" s="670"/>
      <c r="D22" s="728"/>
      <c r="E22" s="890"/>
      <c r="F22" s="891"/>
      <c r="G22" s="848" t="s">
        <v>340</v>
      </c>
      <c r="H22" s="848"/>
      <c r="I22" s="848"/>
      <c r="J22" s="72">
        <v>44334</v>
      </c>
      <c r="K22" s="72">
        <v>44561</v>
      </c>
      <c r="L22" s="75" t="s">
        <v>269</v>
      </c>
      <c r="M22" s="74" t="s">
        <v>338</v>
      </c>
      <c r="N22" s="73" t="s">
        <v>278</v>
      </c>
      <c r="O22" s="73" t="s">
        <v>279</v>
      </c>
      <c r="P22" s="723"/>
      <c r="Q22" s="52"/>
      <c r="R22" s="120" t="s">
        <v>365</v>
      </c>
      <c r="S22" s="196" t="s">
        <v>479</v>
      </c>
      <c r="T22" s="172"/>
      <c r="U22" s="173"/>
      <c r="V22" s="174"/>
      <c r="W22" s="568"/>
      <c r="X22" s="121"/>
      <c r="Y22" s="260" t="s">
        <v>479</v>
      </c>
      <c r="Z22" s="261"/>
      <c r="AA22" s="262"/>
      <c r="AB22" s="568"/>
      <c r="AC22" s="52"/>
      <c r="AD22" s="164" t="s">
        <v>541</v>
      </c>
      <c r="AE22" s="91"/>
      <c r="AF22" s="276" t="s">
        <v>543</v>
      </c>
      <c r="AG22" s="266"/>
      <c r="AH22" s="52"/>
      <c r="AI22" s="52"/>
      <c r="AJ22" s="52"/>
      <c r="AK22" s="52"/>
      <c r="AL22" s="52"/>
      <c r="AM22" s="52"/>
      <c r="AN22" s="52"/>
      <c r="AO22" s="52"/>
      <c r="AP22" s="52"/>
      <c r="AQ22" s="52"/>
      <c r="AR22" s="52"/>
      <c r="AS22" s="52"/>
      <c r="AT22" s="52"/>
      <c r="AU22" s="52"/>
      <c r="AV22" s="52"/>
      <c r="AW22" s="52"/>
      <c r="AX22" s="52"/>
      <c r="AY22" s="52"/>
      <c r="AZ22" s="52"/>
      <c r="BA22" s="52"/>
      <c r="BB22" s="52"/>
      <c r="BC22" s="52"/>
      <c r="BD22" s="52"/>
      <c r="BE22" s="52"/>
      <c r="BF22" s="52"/>
      <c r="BG22" s="52"/>
      <c r="BH22" s="52"/>
      <c r="BI22" s="52"/>
      <c r="BJ22" s="52"/>
      <c r="BK22" s="52"/>
      <c r="BL22" s="52"/>
      <c r="BM22" s="52"/>
      <c r="BN22" s="52"/>
      <c r="BO22" s="52"/>
      <c r="BP22" s="52"/>
      <c r="BQ22" s="52"/>
      <c r="BR22" s="52"/>
      <c r="BS22" s="52"/>
      <c r="BT22" s="52"/>
      <c r="BU22" s="52"/>
      <c r="BV22" s="52"/>
      <c r="BW22" s="52"/>
      <c r="BX22" s="52"/>
      <c r="BY22" s="52"/>
      <c r="BZ22" s="52"/>
      <c r="CA22" s="52"/>
      <c r="CB22" s="52"/>
      <c r="CC22" s="52"/>
      <c r="CD22" s="52"/>
      <c r="CE22" s="52"/>
      <c r="CF22" s="52"/>
      <c r="CG22" s="52"/>
      <c r="CH22" s="52"/>
      <c r="CI22" s="52"/>
      <c r="CJ22" s="52"/>
      <c r="CK22" s="52"/>
      <c r="CL22" s="52"/>
      <c r="CM22" s="52"/>
      <c r="CN22" s="52"/>
      <c r="CO22" s="52"/>
      <c r="CP22" s="52"/>
      <c r="CQ22" s="52"/>
      <c r="CR22" s="52"/>
      <c r="CS22" s="52"/>
      <c r="CT22" s="52"/>
      <c r="CU22" s="52"/>
      <c r="CV22" s="52"/>
      <c r="CW22" s="52"/>
      <c r="CX22" s="52"/>
      <c r="CY22" s="52"/>
      <c r="CZ22" s="52"/>
      <c r="DA22" s="52"/>
      <c r="DB22" s="52"/>
      <c r="DC22" s="52"/>
      <c r="DD22" s="52"/>
      <c r="DE22" s="52"/>
      <c r="DF22" s="52"/>
      <c r="DG22" s="52"/>
      <c r="DH22" s="52"/>
      <c r="DI22" s="52"/>
      <c r="DJ22" s="52"/>
      <c r="DK22" s="52"/>
      <c r="DL22" s="52"/>
      <c r="DM22" s="52"/>
      <c r="DN22" s="52"/>
      <c r="DO22" s="52"/>
      <c r="DP22" s="52"/>
      <c r="DQ22" s="52"/>
      <c r="DR22" s="52"/>
      <c r="DS22" s="52"/>
      <c r="DT22" s="52"/>
      <c r="DU22" s="52"/>
      <c r="DV22" s="52"/>
      <c r="DW22" s="52"/>
      <c r="DX22" s="52"/>
      <c r="DY22" s="52"/>
      <c r="DZ22" s="52"/>
      <c r="EA22" s="52"/>
      <c r="EB22" s="52"/>
      <c r="EC22" s="52"/>
      <c r="ED22" s="52"/>
      <c r="EE22" s="52"/>
      <c r="EF22" s="52"/>
      <c r="EG22" s="52"/>
      <c r="EH22" s="52"/>
      <c r="EI22" s="52"/>
      <c r="EJ22" s="52"/>
      <c r="EK22" s="52"/>
      <c r="EL22" s="52"/>
      <c r="EM22" s="52"/>
      <c r="EN22" s="52"/>
      <c r="EO22" s="52"/>
      <c r="EP22" s="52"/>
      <c r="EQ22" s="52"/>
      <c r="ER22" s="52"/>
      <c r="ES22" s="52"/>
      <c r="ET22" s="52"/>
      <c r="EU22" s="52"/>
      <c r="EV22" s="52"/>
      <c r="EW22" s="52"/>
      <c r="EX22" s="52"/>
      <c r="EY22" s="52"/>
      <c r="EZ22" s="52"/>
      <c r="FA22" s="52"/>
      <c r="FB22" s="52"/>
      <c r="FC22" s="52"/>
      <c r="FD22" s="52"/>
      <c r="FE22" s="52"/>
      <c r="FF22" s="52"/>
      <c r="FG22" s="52"/>
      <c r="FH22" s="52"/>
      <c r="FI22" s="52"/>
      <c r="FJ22" s="52"/>
      <c r="FK22" s="52"/>
      <c r="FL22" s="52"/>
      <c r="FM22" s="52"/>
      <c r="FN22" s="52"/>
      <c r="FO22" s="52"/>
      <c r="FP22" s="52"/>
      <c r="FQ22" s="52"/>
      <c r="FR22" s="52"/>
      <c r="FS22" s="52"/>
      <c r="FT22" s="52"/>
      <c r="FU22" s="52"/>
      <c r="FV22" s="52"/>
      <c r="FW22" s="52"/>
      <c r="FX22" s="52"/>
      <c r="FY22" s="52"/>
      <c r="FZ22" s="52"/>
      <c r="GA22" s="52"/>
      <c r="GB22" s="52"/>
      <c r="GC22" s="52"/>
      <c r="GD22" s="52"/>
      <c r="GE22" s="52"/>
      <c r="GF22" s="52"/>
      <c r="GG22" s="52"/>
      <c r="GH22" s="52"/>
      <c r="GI22" s="52"/>
      <c r="GJ22" s="52"/>
      <c r="GK22" s="52"/>
      <c r="GL22" s="52"/>
      <c r="GM22" s="52"/>
      <c r="GN22" s="52"/>
      <c r="GO22" s="52"/>
      <c r="GP22" s="52"/>
      <c r="GQ22" s="52"/>
      <c r="GR22" s="52"/>
      <c r="GS22" s="52"/>
      <c r="GT22" s="52"/>
      <c r="GU22" s="52"/>
      <c r="GV22" s="52"/>
      <c r="GW22" s="52"/>
      <c r="GX22" s="52"/>
      <c r="GY22" s="52"/>
      <c r="GZ22" s="52"/>
      <c r="HA22" s="52"/>
      <c r="HB22" s="52"/>
      <c r="HC22" s="52"/>
      <c r="HD22" s="52"/>
      <c r="HE22" s="52"/>
      <c r="HF22" s="52"/>
      <c r="HG22" s="52"/>
      <c r="HH22" s="52"/>
      <c r="HI22" s="52"/>
      <c r="HJ22" s="52"/>
      <c r="HK22" s="52"/>
      <c r="HL22" s="52"/>
      <c r="HM22" s="52"/>
      <c r="HN22" s="52"/>
      <c r="HO22" s="52"/>
      <c r="HP22" s="52"/>
      <c r="HQ22" s="52"/>
      <c r="HR22" s="52"/>
      <c r="HS22" s="52"/>
      <c r="HT22" s="52"/>
      <c r="HU22" s="52"/>
      <c r="HV22" s="52"/>
      <c r="HW22" s="52"/>
      <c r="HX22" s="52"/>
      <c r="HY22" s="52"/>
      <c r="HZ22" s="52"/>
      <c r="IA22" s="52"/>
      <c r="IB22" s="52"/>
      <c r="IC22" s="52"/>
      <c r="ID22" s="52"/>
      <c r="IE22" s="52"/>
      <c r="IF22" s="52"/>
      <c r="IG22" s="52"/>
      <c r="IH22" s="52"/>
      <c r="II22" s="52"/>
      <c r="IJ22" s="52"/>
      <c r="IK22" s="52"/>
      <c r="IL22" s="52"/>
      <c r="IM22" s="52"/>
      <c r="IN22" s="52"/>
      <c r="IO22" s="52"/>
      <c r="IP22" s="52"/>
      <c r="IQ22" s="52"/>
      <c r="IR22" s="52"/>
      <c r="IS22" s="52"/>
      <c r="IT22" s="52"/>
      <c r="IU22" s="52"/>
      <c r="IV22" s="52"/>
    </row>
    <row r="23" spans="2:256" ht="87.75" customHeight="1" thickBot="1">
      <c r="B23" s="198">
        <v>13</v>
      </c>
      <c r="C23" s="808" t="s">
        <v>28</v>
      </c>
      <c r="D23" s="809"/>
      <c r="E23" s="849" t="s">
        <v>139</v>
      </c>
      <c r="F23" s="849"/>
      <c r="G23" s="827" t="s">
        <v>140</v>
      </c>
      <c r="H23" s="827"/>
      <c r="I23" s="827"/>
      <c r="J23" s="199">
        <v>44197</v>
      </c>
      <c r="K23" s="199">
        <v>44227</v>
      </c>
      <c r="L23" s="200" t="s">
        <v>141</v>
      </c>
      <c r="M23" s="201" t="s">
        <v>142</v>
      </c>
      <c r="N23" s="202" t="s">
        <v>143</v>
      </c>
      <c r="O23" s="203" t="s">
        <v>144</v>
      </c>
      <c r="P23" s="204" t="s">
        <v>145</v>
      </c>
      <c r="R23" s="89" t="s">
        <v>366</v>
      </c>
      <c r="S23" s="122" t="s">
        <v>367</v>
      </c>
      <c r="T23" s="914" t="s">
        <v>368</v>
      </c>
      <c r="U23" s="123">
        <v>1</v>
      </c>
      <c r="V23" s="92">
        <v>1</v>
      </c>
      <c r="W23" s="573">
        <f>AVERAGE(U23:U51)</f>
        <v>0.95833333333333337</v>
      </c>
      <c r="X23" s="93"/>
      <c r="Y23" s="178" t="s">
        <v>422</v>
      </c>
      <c r="Z23" s="123">
        <v>1</v>
      </c>
      <c r="AA23" s="92">
        <v>1</v>
      </c>
      <c r="AB23" s="573">
        <f>AVERAGE(Z23:Z51)</f>
        <v>0.95833333333333337</v>
      </c>
      <c r="AD23" s="164" t="s">
        <v>487</v>
      </c>
      <c r="AE23" s="91">
        <v>1</v>
      </c>
      <c r="AF23" s="92" t="s">
        <v>488</v>
      </c>
      <c r="AG23" s="608">
        <f>+AVERAGE(AE23:AE51)</f>
        <v>0.97619047619047616</v>
      </c>
    </row>
    <row r="24" spans="2:256" ht="87.75" customHeight="1" thickBot="1">
      <c r="B24" s="198">
        <v>14</v>
      </c>
      <c r="C24" s="810"/>
      <c r="D24" s="811"/>
      <c r="E24" s="807"/>
      <c r="F24" s="807"/>
      <c r="G24" s="830" t="s">
        <v>146</v>
      </c>
      <c r="H24" s="830"/>
      <c r="I24" s="830"/>
      <c r="J24" s="205">
        <v>44197</v>
      </c>
      <c r="K24" s="205">
        <v>44227</v>
      </c>
      <c r="L24" s="206" t="s">
        <v>141</v>
      </c>
      <c r="M24" s="207" t="s">
        <v>142</v>
      </c>
      <c r="N24" s="830" t="s">
        <v>147</v>
      </c>
      <c r="O24" s="208" t="s">
        <v>148</v>
      </c>
      <c r="P24" s="832" t="s">
        <v>149</v>
      </c>
      <c r="R24" s="95" t="s">
        <v>366</v>
      </c>
      <c r="S24" s="101" t="s">
        <v>367</v>
      </c>
      <c r="T24" s="907"/>
      <c r="U24" s="124">
        <v>1</v>
      </c>
      <c r="V24" s="99">
        <v>1</v>
      </c>
      <c r="W24" s="567"/>
      <c r="X24" s="102"/>
      <c r="Y24" s="178" t="s">
        <v>422</v>
      </c>
      <c r="Z24" s="124">
        <v>1</v>
      </c>
      <c r="AA24" s="99">
        <v>1</v>
      </c>
      <c r="AB24" s="567"/>
      <c r="AD24" s="164" t="s">
        <v>487</v>
      </c>
      <c r="AE24" s="91">
        <v>1</v>
      </c>
      <c r="AF24" s="92" t="s">
        <v>488</v>
      </c>
      <c r="AG24" s="609"/>
    </row>
    <row r="25" spans="2:256" ht="87.75" customHeight="1" thickBot="1">
      <c r="B25" s="198">
        <v>15</v>
      </c>
      <c r="C25" s="810"/>
      <c r="D25" s="811"/>
      <c r="E25" s="807"/>
      <c r="F25" s="807"/>
      <c r="G25" s="830" t="s">
        <v>150</v>
      </c>
      <c r="H25" s="830"/>
      <c r="I25" s="830"/>
      <c r="J25" s="205">
        <v>44197</v>
      </c>
      <c r="K25" s="209">
        <v>44286</v>
      </c>
      <c r="L25" s="206" t="s">
        <v>34</v>
      </c>
      <c r="M25" s="207" t="s">
        <v>142</v>
      </c>
      <c r="N25" s="830"/>
      <c r="O25" s="208" t="s">
        <v>151</v>
      </c>
      <c r="P25" s="903"/>
      <c r="R25" s="95" t="s">
        <v>366</v>
      </c>
      <c r="S25" s="125" t="s">
        <v>440</v>
      </c>
      <c r="T25" s="97" t="s">
        <v>369</v>
      </c>
      <c r="U25" s="124">
        <v>1</v>
      </c>
      <c r="V25" s="99">
        <v>1</v>
      </c>
      <c r="W25" s="567"/>
      <c r="X25" s="102"/>
      <c r="Y25" s="169" t="s">
        <v>423</v>
      </c>
      <c r="Z25" s="124">
        <v>1</v>
      </c>
      <c r="AA25" s="99">
        <v>1</v>
      </c>
      <c r="AB25" s="567"/>
      <c r="AD25" s="164" t="s">
        <v>489</v>
      </c>
      <c r="AE25" s="91">
        <v>1</v>
      </c>
      <c r="AF25" s="265" t="s">
        <v>490</v>
      </c>
      <c r="AG25" s="609"/>
    </row>
    <row r="26" spans="2:256" ht="87.75" customHeight="1" thickBot="1">
      <c r="B26" s="210">
        <v>16</v>
      </c>
      <c r="C26" s="810"/>
      <c r="D26" s="811"/>
      <c r="E26" s="807"/>
      <c r="F26" s="807"/>
      <c r="G26" s="830" t="s">
        <v>152</v>
      </c>
      <c r="H26" s="830"/>
      <c r="I26" s="830"/>
      <c r="J26" s="205">
        <v>44197</v>
      </c>
      <c r="K26" s="205">
        <v>44255</v>
      </c>
      <c r="L26" s="206" t="s">
        <v>141</v>
      </c>
      <c r="M26" s="207" t="s">
        <v>142</v>
      </c>
      <c r="N26" s="211" t="s">
        <v>153</v>
      </c>
      <c r="O26" s="847" t="s">
        <v>154</v>
      </c>
      <c r="P26" s="831" t="s">
        <v>155</v>
      </c>
      <c r="R26" s="95" t="s">
        <v>366</v>
      </c>
      <c r="S26" s="908" t="s">
        <v>441</v>
      </c>
      <c r="T26" s="907" t="s">
        <v>442</v>
      </c>
      <c r="U26" s="124">
        <v>1</v>
      </c>
      <c r="V26" s="99">
        <v>1</v>
      </c>
      <c r="W26" s="567"/>
      <c r="X26" s="102"/>
      <c r="Y26" s="909" t="s">
        <v>443</v>
      </c>
      <c r="Z26" s="124">
        <v>1</v>
      </c>
      <c r="AA26" s="99">
        <v>1</v>
      </c>
      <c r="AB26" s="567"/>
      <c r="AD26" s="164" t="s">
        <v>518</v>
      </c>
      <c r="AE26" s="91">
        <v>1</v>
      </c>
      <c r="AF26" s="92" t="s">
        <v>488</v>
      </c>
      <c r="AG26" s="609"/>
      <c r="AQ26" s="4">
        <f>1900/1</f>
        <v>1900</v>
      </c>
    </row>
    <row r="27" spans="2:256" ht="87.75" customHeight="1" thickBot="1">
      <c r="B27" s="212">
        <v>17</v>
      </c>
      <c r="C27" s="810"/>
      <c r="D27" s="811"/>
      <c r="E27" s="807"/>
      <c r="F27" s="807"/>
      <c r="G27" s="830"/>
      <c r="H27" s="830"/>
      <c r="I27" s="830"/>
      <c r="J27" s="205">
        <v>44197</v>
      </c>
      <c r="K27" s="205">
        <v>44255</v>
      </c>
      <c r="L27" s="206" t="s">
        <v>141</v>
      </c>
      <c r="M27" s="207" t="s">
        <v>142</v>
      </c>
      <c r="N27" s="211" t="s">
        <v>156</v>
      </c>
      <c r="O27" s="847"/>
      <c r="P27" s="903"/>
      <c r="R27" s="95" t="s">
        <v>366</v>
      </c>
      <c r="S27" s="915"/>
      <c r="T27" s="907"/>
      <c r="U27" s="124">
        <v>1</v>
      </c>
      <c r="V27" s="99">
        <v>1</v>
      </c>
      <c r="W27" s="567"/>
      <c r="X27" s="102"/>
      <c r="Y27" s="910"/>
      <c r="Z27" s="124">
        <v>1</v>
      </c>
      <c r="AA27" s="99">
        <v>1</v>
      </c>
      <c r="AB27" s="567"/>
      <c r="AD27" s="164" t="s">
        <v>491</v>
      </c>
      <c r="AE27" s="91">
        <v>1</v>
      </c>
      <c r="AF27" s="265" t="s">
        <v>550</v>
      </c>
      <c r="AG27" s="609"/>
    </row>
    <row r="28" spans="2:256" ht="249.75" customHeight="1" thickBot="1">
      <c r="B28" s="198">
        <v>18</v>
      </c>
      <c r="C28" s="810"/>
      <c r="D28" s="811"/>
      <c r="E28" s="807"/>
      <c r="F28" s="807"/>
      <c r="G28" s="830" t="s">
        <v>157</v>
      </c>
      <c r="H28" s="830"/>
      <c r="I28" s="830"/>
      <c r="J28" s="205">
        <v>44197</v>
      </c>
      <c r="K28" s="205">
        <v>44227</v>
      </c>
      <c r="L28" s="206" t="s">
        <v>141</v>
      </c>
      <c r="M28" s="207" t="s">
        <v>142</v>
      </c>
      <c r="N28" s="211" t="s">
        <v>158</v>
      </c>
      <c r="O28" s="208" t="s">
        <v>159</v>
      </c>
      <c r="P28" s="213" t="s">
        <v>160</v>
      </c>
      <c r="R28" s="95" t="s">
        <v>366</v>
      </c>
      <c r="S28" s="101" t="s">
        <v>444</v>
      </c>
      <c r="T28" s="97" t="s">
        <v>445</v>
      </c>
      <c r="U28" s="124">
        <v>1</v>
      </c>
      <c r="V28" s="99">
        <v>1</v>
      </c>
      <c r="W28" s="567"/>
      <c r="X28" s="102"/>
      <c r="Y28" s="158" t="s">
        <v>430</v>
      </c>
      <c r="Z28" s="124">
        <v>1</v>
      </c>
      <c r="AA28" s="99">
        <v>1</v>
      </c>
      <c r="AB28" s="567"/>
      <c r="AD28" s="164" t="s">
        <v>549</v>
      </c>
      <c r="AE28" s="91">
        <v>1</v>
      </c>
      <c r="AF28" s="265" t="s">
        <v>550</v>
      </c>
      <c r="AG28" s="609"/>
    </row>
    <row r="29" spans="2:256" ht="130.5" customHeight="1" thickBot="1">
      <c r="B29" s="198">
        <v>19</v>
      </c>
      <c r="C29" s="810"/>
      <c r="D29" s="811"/>
      <c r="E29" s="807"/>
      <c r="F29" s="807"/>
      <c r="G29" s="830" t="s">
        <v>161</v>
      </c>
      <c r="H29" s="830"/>
      <c r="I29" s="830"/>
      <c r="J29" s="205">
        <v>44197</v>
      </c>
      <c r="K29" s="205">
        <v>44227</v>
      </c>
      <c r="L29" s="206" t="s">
        <v>141</v>
      </c>
      <c r="M29" s="207" t="s">
        <v>162</v>
      </c>
      <c r="N29" s="211" t="s">
        <v>163</v>
      </c>
      <c r="O29" s="208" t="s">
        <v>164</v>
      </c>
      <c r="P29" s="213" t="s">
        <v>165</v>
      </c>
      <c r="R29" s="95" t="s">
        <v>366</v>
      </c>
      <c r="S29" s="97" t="s">
        <v>370</v>
      </c>
      <c r="T29" s="97" t="s">
        <v>371</v>
      </c>
      <c r="U29" s="124">
        <v>1</v>
      </c>
      <c r="V29" s="99">
        <v>1</v>
      </c>
      <c r="W29" s="567"/>
      <c r="X29" s="102"/>
      <c r="Y29" s="169" t="s">
        <v>446</v>
      </c>
      <c r="Z29" s="124">
        <v>1</v>
      </c>
      <c r="AA29" s="99">
        <v>1</v>
      </c>
      <c r="AB29" s="567"/>
      <c r="AD29" s="164" t="s">
        <v>492</v>
      </c>
      <c r="AE29" s="91">
        <v>1</v>
      </c>
      <c r="AF29" s="265" t="s">
        <v>550</v>
      </c>
      <c r="AG29" s="609"/>
    </row>
    <row r="30" spans="2:256" ht="87.75" customHeight="1" thickBot="1">
      <c r="B30" s="198">
        <v>20</v>
      </c>
      <c r="C30" s="810"/>
      <c r="D30" s="811"/>
      <c r="E30" s="807"/>
      <c r="F30" s="807"/>
      <c r="G30" s="830" t="s">
        <v>447</v>
      </c>
      <c r="H30" s="830"/>
      <c r="I30" s="830"/>
      <c r="J30" s="205">
        <v>44197</v>
      </c>
      <c r="K30" s="205">
        <v>44286</v>
      </c>
      <c r="L30" s="206" t="s">
        <v>141</v>
      </c>
      <c r="M30" s="207" t="s">
        <v>162</v>
      </c>
      <c r="N30" s="211" t="s">
        <v>166</v>
      </c>
      <c r="O30" s="208" t="s">
        <v>167</v>
      </c>
      <c r="P30" s="213" t="s">
        <v>168</v>
      </c>
      <c r="R30" s="95" t="s">
        <v>366</v>
      </c>
      <c r="S30" s="182" t="s">
        <v>448</v>
      </c>
      <c r="T30" s="97" t="s">
        <v>449</v>
      </c>
      <c r="U30" s="124">
        <v>1</v>
      </c>
      <c r="V30" s="99">
        <v>1</v>
      </c>
      <c r="W30" s="567"/>
      <c r="X30" s="102"/>
      <c r="Y30" s="169" t="s">
        <v>450</v>
      </c>
      <c r="Z30" s="124">
        <v>1</v>
      </c>
      <c r="AA30" s="99">
        <v>1</v>
      </c>
      <c r="AB30" s="567"/>
      <c r="AD30" s="164" t="s">
        <v>493</v>
      </c>
      <c r="AE30" s="91">
        <v>1</v>
      </c>
      <c r="AF30" s="265" t="s">
        <v>542</v>
      </c>
      <c r="AG30" s="609"/>
    </row>
    <row r="31" spans="2:256" ht="87.75" customHeight="1" thickBot="1">
      <c r="B31" s="210">
        <v>21</v>
      </c>
      <c r="C31" s="810"/>
      <c r="D31" s="811"/>
      <c r="E31" s="807"/>
      <c r="F31" s="807"/>
      <c r="G31" s="830" t="s">
        <v>169</v>
      </c>
      <c r="H31" s="830"/>
      <c r="I31" s="830"/>
      <c r="J31" s="805">
        <v>44197</v>
      </c>
      <c r="K31" s="805">
        <v>44286</v>
      </c>
      <c r="L31" s="807" t="s">
        <v>141</v>
      </c>
      <c r="M31" s="853" t="s">
        <v>162</v>
      </c>
      <c r="N31" s="830" t="s">
        <v>170</v>
      </c>
      <c r="O31" s="847" t="s">
        <v>171</v>
      </c>
      <c r="P31" s="831" t="s">
        <v>172</v>
      </c>
      <c r="R31" s="95" t="s">
        <v>366</v>
      </c>
      <c r="S31" s="907" t="s">
        <v>451</v>
      </c>
      <c r="T31" s="907" t="s">
        <v>372</v>
      </c>
      <c r="U31" s="124">
        <v>1</v>
      </c>
      <c r="V31" s="99">
        <v>1</v>
      </c>
      <c r="W31" s="567"/>
      <c r="X31" s="102"/>
      <c r="Y31" s="917" t="s">
        <v>431</v>
      </c>
      <c r="Z31" s="124">
        <v>1</v>
      </c>
      <c r="AA31" s="99">
        <v>1</v>
      </c>
      <c r="AB31" s="567"/>
      <c r="AD31" s="164" t="s">
        <v>494</v>
      </c>
      <c r="AE31" s="91">
        <v>1</v>
      </c>
      <c r="AF31" s="92" t="s">
        <v>488</v>
      </c>
      <c r="AG31" s="609"/>
    </row>
    <row r="32" spans="2:256" ht="51.75" customHeight="1" thickBot="1">
      <c r="B32" s="212">
        <v>22</v>
      </c>
      <c r="C32" s="810"/>
      <c r="D32" s="811"/>
      <c r="E32" s="807"/>
      <c r="F32" s="807"/>
      <c r="G32" s="833" t="s">
        <v>173</v>
      </c>
      <c r="H32" s="833"/>
      <c r="I32" s="833"/>
      <c r="J32" s="806"/>
      <c r="K32" s="806"/>
      <c r="L32" s="856"/>
      <c r="M32" s="854"/>
      <c r="N32" s="833"/>
      <c r="O32" s="913"/>
      <c r="P32" s="832"/>
      <c r="R32" s="104" t="s">
        <v>366</v>
      </c>
      <c r="S32" s="916"/>
      <c r="T32" s="916"/>
      <c r="U32" s="126">
        <v>1</v>
      </c>
      <c r="V32" s="127">
        <v>1</v>
      </c>
      <c r="W32" s="567"/>
      <c r="X32" s="102"/>
      <c r="Y32" s="918"/>
      <c r="Z32" s="126">
        <v>1</v>
      </c>
      <c r="AA32" s="127">
        <v>1</v>
      </c>
      <c r="AB32" s="567"/>
      <c r="AD32" s="164" t="s">
        <v>495</v>
      </c>
      <c r="AE32" s="91">
        <v>1</v>
      </c>
      <c r="AF32" s="92" t="s">
        <v>488</v>
      </c>
      <c r="AG32" s="609"/>
    </row>
    <row r="33" spans="2:41" ht="72.75" customHeight="1" thickBot="1">
      <c r="B33" s="198">
        <v>23</v>
      </c>
      <c r="C33" s="810"/>
      <c r="D33" s="811"/>
      <c r="E33" s="850" t="s">
        <v>174</v>
      </c>
      <c r="F33" s="850"/>
      <c r="G33" s="827" t="s">
        <v>175</v>
      </c>
      <c r="H33" s="827"/>
      <c r="I33" s="827"/>
      <c r="J33" s="199">
        <v>44197</v>
      </c>
      <c r="K33" s="199">
        <v>44286</v>
      </c>
      <c r="L33" s="200" t="s">
        <v>141</v>
      </c>
      <c r="M33" s="201" t="s">
        <v>162</v>
      </c>
      <c r="N33" s="202" t="s">
        <v>176</v>
      </c>
      <c r="O33" s="202" t="s">
        <v>177</v>
      </c>
      <c r="P33" s="214" t="s">
        <v>178</v>
      </c>
      <c r="R33" s="128" t="s">
        <v>366</v>
      </c>
      <c r="S33" s="190" t="s">
        <v>452</v>
      </c>
      <c r="T33" s="129" t="s">
        <v>453</v>
      </c>
      <c r="U33" s="130">
        <v>1</v>
      </c>
      <c r="V33" s="131">
        <v>1</v>
      </c>
      <c r="W33" s="567"/>
      <c r="X33" s="102"/>
      <c r="Y33" s="181" t="s">
        <v>433</v>
      </c>
      <c r="Z33" s="130">
        <v>1</v>
      </c>
      <c r="AA33" s="131">
        <v>1</v>
      </c>
      <c r="AB33" s="567"/>
      <c r="AD33" s="164" t="s">
        <v>453</v>
      </c>
      <c r="AE33" s="91">
        <v>1</v>
      </c>
      <c r="AF33" s="265" t="s">
        <v>515</v>
      </c>
      <c r="AG33" s="609"/>
    </row>
    <row r="34" spans="2:41" ht="409.5" customHeight="1" thickBot="1">
      <c r="B34" s="198">
        <v>24</v>
      </c>
      <c r="C34" s="810"/>
      <c r="D34" s="811"/>
      <c r="E34" s="850"/>
      <c r="F34" s="850"/>
      <c r="G34" s="830" t="s">
        <v>179</v>
      </c>
      <c r="H34" s="830"/>
      <c r="I34" s="830"/>
      <c r="J34" s="805">
        <v>44197</v>
      </c>
      <c r="K34" s="805">
        <v>44286</v>
      </c>
      <c r="L34" s="807" t="s">
        <v>141</v>
      </c>
      <c r="M34" s="853" t="s">
        <v>180</v>
      </c>
      <c r="N34" s="830" t="s">
        <v>181</v>
      </c>
      <c r="O34" s="830" t="s">
        <v>182</v>
      </c>
      <c r="P34" s="847" t="s">
        <v>183</v>
      </c>
      <c r="R34" s="95" t="s">
        <v>373</v>
      </c>
      <c r="S34" s="180" t="s">
        <v>454</v>
      </c>
      <c r="T34" s="97" t="s">
        <v>455</v>
      </c>
      <c r="U34" s="124">
        <v>1</v>
      </c>
      <c r="V34" s="99">
        <v>1</v>
      </c>
      <c r="W34" s="567"/>
      <c r="X34" s="102"/>
      <c r="Y34" s="187" t="s">
        <v>480</v>
      </c>
      <c r="Z34" s="124">
        <v>1</v>
      </c>
      <c r="AA34" s="99">
        <v>1</v>
      </c>
      <c r="AB34" s="567"/>
      <c r="AD34" s="164" t="s">
        <v>516</v>
      </c>
      <c r="AE34" s="91">
        <v>1</v>
      </c>
      <c r="AF34" s="265" t="s">
        <v>517</v>
      </c>
      <c r="AG34" s="609"/>
    </row>
    <row r="35" spans="2:41" ht="208.5" customHeight="1" thickBot="1">
      <c r="B35" s="198">
        <v>25</v>
      </c>
      <c r="C35" s="810"/>
      <c r="D35" s="811"/>
      <c r="E35" s="850"/>
      <c r="F35" s="850"/>
      <c r="G35" s="830" t="s">
        <v>184</v>
      </c>
      <c r="H35" s="830"/>
      <c r="I35" s="830"/>
      <c r="J35" s="805"/>
      <c r="K35" s="805"/>
      <c r="L35" s="807"/>
      <c r="M35" s="853"/>
      <c r="N35" s="830"/>
      <c r="O35" s="830"/>
      <c r="P35" s="847"/>
      <c r="R35" s="95" t="s">
        <v>373</v>
      </c>
      <c r="S35" s="125" t="s">
        <v>434</v>
      </c>
      <c r="T35" s="97" t="s">
        <v>374</v>
      </c>
      <c r="U35" s="124">
        <v>1</v>
      </c>
      <c r="V35" s="99">
        <v>1</v>
      </c>
      <c r="W35" s="567"/>
      <c r="X35" s="102"/>
      <c r="Y35" s="103" t="s">
        <v>432</v>
      </c>
      <c r="Z35" s="124">
        <v>1</v>
      </c>
      <c r="AA35" s="99">
        <v>1</v>
      </c>
      <c r="AB35" s="567"/>
      <c r="AD35" s="164" t="s">
        <v>516</v>
      </c>
      <c r="AE35" s="91">
        <v>1</v>
      </c>
      <c r="AF35" s="265" t="s">
        <v>517</v>
      </c>
      <c r="AG35" s="609"/>
      <c r="AO35" s="4">
        <f>1900/20</f>
        <v>95</v>
      </c>
    </row>
    <row r="36" spans="2:41" ht="50.25" customHeight="1" thickBot="1">
      <c r="B36" s="210">
        <v>26</v>
      </c>
      <c r="C36" s="810"/>
      <c r="D36" s="811"/>
      <c r="E36" s="850"/>
      <c r="F36" s="850"/>
      <c r="G36" s="830" t="s">
        <v>436</v>
      </c>
      <c r="H36" s="830"/>
      <c r="I36" s="830"/>
      <c r="J36" s="205">
        <v>44197</v>
      </c>
      <c r="K36" s="205">
        <v>44286</v>
      </c>
      <c r="L36" s="206" t="s">
        <v>141</v>
      </c>
      <c r="M36" s="207" t="s">
        <v>162</v>
      </c>
      <c r="N36" s="830" t="s">
        <v>185</v>
      </c>
      <c r="O36" s="830" t="s">
        <v>186</v>
      </c>
      <c r="P36" s="847" t="s">
        <v>187</v>
      </c>
      <c r="R36" s="95" t="s">
        <v>366</v>
      </c>
      <c r="S36" s="919" t="s">
        <v>375</v>
      </c>
      <c r="T36" s="907" t="s">
        <v>376</v>
      </c>
      <c r="U36" s="124">
        <v>1</v>
      </c>
      <c r="V36" s="99">
        <v>1</v>
      </c>
      <c r="W36" s="567"/>
      <c r="X36" s="102"/>
      <c r="Y36" s="911" t="s">
        <v>437</v>
      </c>
      <c r="Z36" s="124">
        <v>1</v>
      </c>
      <c r="AA36" s="99">
        <v>1</v>
      </c>
      <c r="AB36" s="567"/>
      <c r="AD36" s="164"/>
      <c r="AE36" s="91"/>
      <c r="AF36" s="275" t="s">
        <v>540</v>
      </c>
      <c r="AG36" s="609"/>
    </row>
    <row r="37" spans="2:41" ht="54" customHeight="1" thickBot="1">
      <c r="B37" s="212">
        <v>27</v>
      </c>
      <c r="C37" s="810"/>
      <c r="D37" s="811"/>
      <c r="E37" s="850"/>
      <c r="F37" s="850"/>
      <c r="G37" s="830" t="s">
        <v>188</v>
      </c>
      <c r="H37" s="830"/>
      <c r="I37" s="830"/>
      <c r="J37" s="205">
        <v>44197</v>
      </c>
      <c r="K37" s="205">
        <v>44286</v>
      </c>
      <c r="L37" s="206" t="s">
        <v>141</v>
      </c>
      <c r="M37" s="207" t="s">
        <v>162</v>
      </c>
      <c r="N37" s="830"/>
      <c r="O37" s="830"/>
      <c r="P37" s="847"/>
      <c r="R37" s="95" t="s">
        <v>366</v>
      </c>
      <c r="S37" s="920"/>
      <c r="T37" s="907"/>
      <c r="U37" s="124">
        <v>1</v>
      </c>
      <c r="V37" s="99">
        <v>1</v>
      </c>
      <c r="W37" s="567"/>
      <c r="X37" s="102"/>
      <c r="Y37" s="912"/>
      <c r="Z37" s="124">
        <v>1</v>
      </c>
      <c r="AA37" s="99">
        <v>1</v>
      </c>
      <c r="AB37" s="567"/>
      <c r="AD37" s="164"/>
      <c r="AE37" s="91"/>
      <c r="AF37" s="275" t="s">
        <v>540</v>
      </c>
      <c r="AG37" s="609"/>
    </row>
    <row r="38" spans="2:41" ht="87.75" customHeight="1" thickBot="1">
      <c r="B38" s="198">
        <v>28</v>
      </c>
      <c r="C38" s="810"/>
      <c r="D38" s="811"/>
      <c r="E38" s="851"/>
      <c r="F38" s="851"/>
      <c r="G38" s="852" t="s">
        <v>189</v>
      </c>
      <c r="H38" s="852"/>
      <c r="I38" s="852"/>
      <c r="J38" s="215">
        <v>44197</v>
      </c>
      <c r="K38" s="215">
        <v>44286</v>
      </c>
      <c r="L38" s="216" t="s">
        <v>141</v>
      </c>
      <c r="M38" s="217" t="s">
        <v>162</v>
      </c>
      <c r="N38" s="852"/>
      <c r="O38" s="852"/>
      <c r="P38" s="828"/>
      <c r="R38" s="120" t="s">
        <v>366</v>
      </c>
      <c r="S38" s="252" t="s">
        <v>377</v>
      </c>
      <c r="T38" s="908"/>
      <c r="U38" s="245">
        <v>1</v>
      </c>
      <c r="V38" s="246">
        <v>1</v>
      </c>
      <c r="W38" s="567"/>
      <c r="X38" s="102"/>
      <c r="Y38" s="912"/>
      <c r="Z38" s="245">
        <v>1</v>
      </c>
      <c r="AA38" s="246">
        <v>1</v>
      </c>
      <c r="AB38" s="567"/>
      <c r="AD38" s="164"/>
      <c r="AE38" s="91"/>
      <c r="AF38" s="276" t="s">
        <v>543</v>
      </c>
      <c r="AG38" s="609"/>
    </row>
    <row r="39" spans="2:41" ht="217.5" customHeight="1" thickBot="1">
      <c r="B39" s="198">
        <v>29</v>
      </c>
      <c r="C39" s="810"/>
      <c r="D39" s="811"/>
      <c r="E39" s="815" t="s">
        <v>190</v>
      </c>
      <c r="F39" s="816"/>
      <c r="G39" s="863" t="s">
        <v>191</v>
      </c>
      <c r="H39" s="902"/>
      <c r="I39" s="902"/>
      <c r="J39" s="218">
        <v>44197</v>
      </c>
      <c r="K39" s="218">
        <v>44286</v>
      </c>
      <c r="L39" s="219" t="s">
        <v>141</v>
      </c>
      <c r="M39" s="60" t="s">
        <v>180</v>
      </c>
      <c r="N39" s="61" t="s">
        <v>192</v>
      </c>
      <c r="O39" s="61" t="s">
        <v>193</v>
      </c>
      <c r="P39" s="214" t="s">
        <v>194</v>
      </c>
      <c r="R39" s="89" t="s">
        <v>361</v>
      </c>
      <c r="S39" s="244" t="s">
        <v>463</v>
      </c>
      <c r="T39" s="183" t="s">
        <v>456</v>
      </c>
      <c r="U39" s="91">
        <v>1</v>
      </c>
      <c r="V39" s="92">
        <v>1</v>
      </c>
      <c r="W39" s="574"/>
      <c r="X39" s="93"/>
      <c r="Y39" s="94" t="s">
        <v>457</v>
      </c>
      <c r="Z39" s="91">
        <v>1</v>
      </c>
      <c r="AA39" s="92">
        <v>1</v>
      </c>
      <c r="AB39" s="574"/>
      <c r="AD39" s="164" t="s">
        <v>494</v>
      </c>
      <c r="AE39" s="91">
        <v>1</v>
      </c>
      <c r="AF39" s="265" t="s">
        <v>519</v>
      </c>
      <c r="AG39" s="609"/>
    </row>
    <row r="40" spans="2:41" ht="87.75" customHeight="1" thickBot="1">
      <c r="B40" s="198">
        <v>30</v>
      </c>
      <c r="C40" s="810"/>
      <c r="D40" s="811"/>
      <c r="E40" s="817"/>
      <c r="F40" s="818"/>
      <c r="G40" s="834" t="s">
        <v>195</v>
      </c>
      <c r="H40" s="830"/>
      <c r="I40" s="830"/>
      <c r="J40" s="205">
        <v>44197</v>
      </c>
      <c r="K40" s="205">
        <v>44286</v>
      </c>
      <c r="L40" s="206" t="s">
        <v>141</v>
      </c>
      <c r="M40" s="10" t="s">
        <v>162</v>
      </c>
      <c r="N40" s="211" t="s">
        <v>196</v>
      </c>
      <c r="O40" s="211" t="s">
        <v>197</v>
      </c>
      <c r="P40" s="208" t="s">
        <v>198</v>
      </c>
      <c r="R40" s="95" t="s">
        <v>366</v>
      </c>
      <c r="S40" s="101" t="s">
        <v>458</v>
      </c>
      <c r="T40" s="184" t="s">
        <v>459</v>
      </c>
      <c r="U40" s="98">
        <v>0</v>
      </c>
      <c r="V40" s="116">
        <v>0</v>
      </c>
      <c r="W40" s="574"/>
      <c r="X40" s="93"/>
      <c r="Y40" s="103" t="s">
        <v>460</v>
      </c>
      <c r="Z40" s="98">
        <v>0</v>
      </c>
      <c r="AA40" s="116">
        <v>0</v>
      </c>
      <c r="AB40" s="574"/>
      <c r="AD40" s="164" t="s">
        <v>496</v>
      </c>
      <c r="AE40" s="91">
        <v>0.5</v>
      </c>
      <c r="AF40" s="265" t="s">
        <v>497</v>
      </c>
      <c r="AG40" s="609"/>
    </row>
    <row r="41" spans="2:41" ht="87.75" customHeight="1" thickBot="1">
      <c r="B41" s="210">
        <v>31</v>
      </c>
      <c r="C41" s="810"/>
      <c r="D41" s="811"/>
      <c r="E41" s="817"/>
      <c r="F41" s="818"/>
      <c r="G41" s="834" t="s">
        <v>199</v>
      </c>
      <c r="H41" s="830"/>
      <c r="I41" s="830"/>
      <c r="J41" s="205">
        <v>44197</v>
      </c>
      <c r="K41" s="205">
        <v>44286</v>
      </c>
      <c r="L41" s="206" t="s">
        <v>141</v>
      </c>
      <c r="M41" s="10" t="s">
        <v>180</v>
      </c>
      <c r="N41" s="211" t="s">
        <v>200</v>
      </c>
      <c r="O41" s="211" t="s">
        <v>201</v>
      </c>
      <c r="P41" s="208" t="s">
        <v>202</v>
      </c>
      <c r="R41" s="95" t="s">
        <v>361</v>
      </c>
      <c r="S41" s="125" t="s">
        <v>378</v>
      </c>
      <c r="T41" s="125" t="s">
        <v>379</v>
      </c>
      <c r="U41" s="98">
        <v>1</v>
      </c>
      <c r="V41" s="116">
        <v>1</v>
      </c>
      <c r="W41" s="574"/>
      <c r="X41" s="93"/>
      <c r="Y41" s="103" t="s">
        <v>438</v>
      </c>
      <c r="Z41" s="98">
        <v>1</v>
      </c>
      <c r="AA41" s="116">
        <v>1</v>
      </c>
      <c r="AB41" s="574"/>
      <c r="AD41" s="164" t="s">
        <v>496</v>
      </c>
      <c r="AE41" s="91">
        <v>1</v>
      </c>
      <c r="AF41" s="265" t="s">
        <v>520</v>
      </c>
      <c r="AG41" s="609"/>
    </row>
    <row r="42" spans="2:41" ht="165.75" customHeight="1" thickBot="1">
      <c r="B42" s="212">
        <v>32</v>
      </c>
      <c r="C42" s="810"/>
      <c r="D42" s="811"/>
      <c r="E42" s="817"/>
      <c r="F42" s="818"/>
      <c r="G42" s="834" t="s">
        <v>203</v>
      </c>
      <c r="H42" s="830"/>
      <c r="I42" s="830"/>
      <c r="J42" s="205">
        <v>44197</v>
      </c>
      <c r="K42" s="205">
        <v>44286</v>
      </c>
      <c r="L42" s="206" t="s">
        <v>141</v>
      </c>
      <c r="M42" s="10" t="s">
        <v>180</v>
      </c>
      <c r="N42" s="211" t="s">
        <v>204</v>
      </c>
      <c r="O42" s="211" t="s">
        <v>205</v>
      </c>
      <c r="P42" s="208" t="s">
        <v>206</v>
      </c>
      <c r="R42" s="95" t="s">
        <v>361</v>
      </c>
      <c r="S42" s="125" t="s">
        <v>462</v>
      </c>
      <c r="T42" s="125" t="s">
        <v>461</v>
      </c>
      <c r="U42" s="98">
        <v>1</v>
      </c>
      <c r="V42" s="116"/>
      <c r="W42" s="574"/>
      <c r="X42" s="93"/>
      <c r="Y42" s="103" t="s">
        <v>464</v>
      </c>
      <c r="Z42" s="98">
        <v>1</v>
      </c>
      <c r="AA42" s="116">
        <v>1</v>
      </c>
      <c r="AB42" s="574"/>
      <c r="AD42" s="164" t="s">
        <v>498</v>
      </c>
      <c r="AE42" s="91">
        <v>1</v>
      </c>
      <c r="AF42" s="265" t="s">
        <v>499</v>
      </c>
      <c r="AG42" s="609"/>
    </row>
    <row r="43" spans="2:41" ht="87.75" customHeight="1" thickBot="1">
      <c r="B43" s="198">
        <v>33</v>
      </c>
      <c r="C43" s="810"/>
      <c r="D43" s="811"/>
      <c r="E43" s="819"/>
      <c r="F43" s="820"/>
      <c r="G43" s="855" t="s">
        <v>207</v>
      </c>
      <c r="H43" s="852"/>
      <c r="I43" s="852"/>
      <c r="J43" s="215">
        <v>44197</v>
      </c>
      <c r="K43" s="215">
        <v>44286</v>
      </c>
      <c r="L43" s="216" t="s">
        <v>141</v>
      </c>
      <c r="M43" s="220" t="s">
        <v>162</v>
      </c>
      <c r="N43" s="189" t="s">
        <v>208</v>
      </c>
      <c r="O43" s="189" t="s">
        <v>209</v>
      </c>
      <c r="P43" s="221" t="s">
        <v>210</v>
      </c>
      <c r="R43" s="104" t="s">
        <v>366</v>
      </c>
      <c r="S43" s="149" t="s">
        <v>465</v>
      </c>
      <c r="T43" s="186" t="s">
        <v>380</v>
      </c>
      <c r="U43" s="250">
        <v>1</v>
      </c>
      <c r="V43" s="251">
        <v>1</v>
      </c>
      <c r="W43" s="574"/>
      <c r="X43" s="102"/>
      <c r="Y43" s="148" t="s">
        <v>466</v>
      </c>
      <c r="Z43" s="126">
        <v>1</v>
      </c>
      <c r="AA43" s="127">
        <v>1</v>
      </c>
      <c r="AB43" s="574"/>
      <c r="AD43" s="164" t="s">
        <v>500</v>
      </c>
      <c r="AE43" s="91">
        <v>1</v>
      </c>
      <c r="AF43" s="92" t="s">
        <v>488</v>
      </c>
      <c r="AG43" s="609"/>
    </row>
    <row r="44" spans="2:41" ht="138.6" customHeight="1" thickBot="1">
      <c r="B44" s="198">
        <v>34</v>
      </c>
      <c r="C44" s="810"/>
      <c r="D44" s="812"/>
      <c r="E44" s="821" t="s">
        <v>211</v>
      </c>
      <c r="F44" s="822"/>
      <c r="G44" s="902" t="s">
        <v>212</v>
      </c>
      <c r="H44" s="902"/>
      <c r="I44" s="902"/>
      <c r="J44" s="218">
        <v>44197</v>
      </c>
      <c r="K44" s="218">
        <v>44286</v>
      </c>
      <c r="L44" s="219" t="s">
        <v>141</v>
      </c>
      <c r="M44" s="220" t="s">
        <v>162</v>
      </c>
      <c r="N44" s="61" t="s">
        <v>213</v>
      </c>
      <c r="O44" s="61" t="s">
        <v>214</v>
      </c>
      <c r="P44" s="214" t="s">
        <v>215</v>
      </c>
      <c r="R44" s="128" t="s">
        <v>366</v>
      </c>
      <c r="S44" s="253" t="s">
        <v>467</v>
      </c>
      <c r="T44" s="185" t="s">
        <v>468</v>
      </c>
      <c r="U44" s="254">
        <v>1</v>
      </c>
      <c r="V44" s="255">
        <v>1</v>
      </c>
      <c r="W44" s="574"/>
      <c r="X44" s="102"/>
      <c r="Y44" s="188" t="s">
        <v>469</v>
      </c>
      <c r="Z44" s="130">
        <v>1</v>
      </c>
      <c r="AA44" s="131">
        <v>1</v>
      </c>
      <c r="AB44" s="574"/>
      <c r="AD44" s="164" t="s">
        <v>501</v>
      </c>
      <c r="AE44" s="91">
        <v>1</v>
      </c>
      <c r="AF44" s="92" t="s">
        <v>488</v>
      </c>
      <c r="AG44" s="609"/>
    </row>
    <row r="45" spans="2:41" ht="231" customHeight="1" thickBot="1">
      <c r="B45" s="198">
        <v>35</v>
      </c>
      <c r="C45" s="810"/>
      <c r="D45" s="812"/>
      <c r="E45" s="821"/>
      <c r="F45" s="822"/>
      <c r="G45" s="830" t="s">
        <v>216</v>
      </c>
      <c r="H45" s="830"/>
      <c r="I45" s="830"/>
      <c r="J45" s="205">
        <v>44197</v>
      </c>
      <c r="K45" s="205">
        <v>44286</v>
      </c>
      <c r="L45" s="206" t="s">
        <v>141</v>
      </c>
      <c r="M45" s="207" t="s">
        <v>162</v>
      </c>
      <c r="N45" s="211" t="s">
        <v>217</v>
      </c>
      <c r="O45" s="211" t="s">
        <v>218</v>
      </c>
      <c r="P45" s="208" t="s">
        <v>219</v>
      </c>
      <c r="R45" s="95" t="s">
        <v>366</v>
      </c>
      <c r="S45" s="197" t="s">
        <v>470</v>
      </c>
      <c r="T45" s="191" t="s">
        <v>471</v>
      </c>
      <c r="U45" s="192">
        <v>1</v>
      </c>
      <c r="V45" s="193">
        <v>1</v>
      </c>
      <c r="W45" s="574"/>
      <c r="X45" s="102"/>
      <c r="Y45" s="187" t="s">
        <v>472</v>
      </c>
      <c r="Z45" s="124">
        <v>1</v>
      </c>
      <c r="AA45" s="99">
        <v>1</v>
      </c>
      <c r="AB45" s="574"/>
      <c r="AD45" s="164" t="s">
        <v>501</v>
      </c>
      <c r="AE45" s="91">
        <v>1</v>
      </c>
      <c r="AF45" s="92" t="s">
        <v>502</v>
      </c>
      <c r="AG45" s="609"/>
    </row>
    <row r="46" spans="2:41" ht="87.75" customHeight="1" thickBot="1">
      <c r="B46" s="210">
        <v>36</v>
      </c>
      <c r="C46" s="810"/>
      <c r="D46" s="812"/>
      <c r="E46" s="821"/>
      <c r="F46" s="822"/>
      <c r="G46" s="852" t="s">
        <v>220</v>
      </c>
      <c r="H46" s="852"/>
      <c r="I46" s="852"/>
      <c r="J46" s="215">
        <v>44197</v>
      </c>
      <c r="K46" s="215">
        <v>44286</v>
      </c>
      <c r="L46" s="216" t="s">
        <v>141</v>
      </c>
      <c r="M46" s="217" t="s">
        <v>221</v>
      </c>
      <c r="N46" s="189" t="s">
        <v>222</v>
      </c>
      <c r="O46" s="189" t="s">
        <v>223</v>
      </c>
      <c r="P46" s="221" t="s">
        <v>224</v>
      </c>
      <c r="R46" s="104" t="s">
        <v>366</v>
      </c>
      <c r="S46" s="248" t="s">
        <v>473</v>
      </c>
      <c r="T46" s="249" t="s">
        <v>439</v>
      </c>
      <c r="U46" s="250">
        <v>1</v>
      </c>
      <c r="V46" s="251">
        <v>1</v>
      </c>
      <c r="W46" s="574"/>
      <c r="X46" s="102"/>
      <c r="Y46" s="263" t="s">
        <v>474</v>
      </c>
      <c r="Z46" s="124">
        <v>1</v>
      </c>
      <c r="AA46" s="99">
        <v>1</v>
      </c>
      <c r="AB46" s="574"/>
      <c r="AD46" s="164" t="s">
        <v>503</v>
      </c>
      <c r="AE46" s="91">
        <v>1</v>
      </c>
      <c r="AF46" s="92" t="s">
        <v>504</v>
      </c>
      <c r="AG46" s="609"/>
    </row>
    <row r="47" spans="2:41" ht="87.75" customHeight="1" thickBot="1">
      <c r="B47" s="212">
        <v>37</v>
      </c>
      <c r="C47" s="810"/>
      <c r="D47" s="812"/>
      <c r="E47" s="823" t="s">
        <v>225</v>
      </c>
      <c r="F47" s="812"/>
      <c r="G47" s="902" t="s">
        <v>226</v>
      </c>
      <c r="H47" s="902"/>
      <c r="I47" s="902"/>
      <c r="J47" s="218">
        <v>44286</v>
      </c>
      <c r="K47" s="222">
        <v>44561</v>
      </c>
      <c r="L47" s="219" t="s">
        <v>141</v>
      </c>
      <c r="M47" s="220" t="s">
        <v>162</v>
      </c>
      <c r="N47" s="61" t="s">
        <v>227</v>
      </c>
      <c r="O47" s="61" t="s">
        <v>228</v>
      </c>
      <c r="P47" s="214" t="s">
        <v>229</v>
      </c>
      <c r="R47" s="177" t="s">
        <v>366</v>
      </c>
      <c r="S47" s="247" t="s">
        <v>479</v>
      </c>
      <c r="T47" s="247"/>
      <c r="U47" s="136"/>
      <c r="V47" s="137"/>
      <c r="W47" s="574"/>
      <c r="X47" s="102"/>
      <c r="Y47" s="132" t="s">
        <v>479</v>
      </c>
      <c r="Z47" s="134"/>
      <c r="AA47" s="135"/>
      <c r="AB47" s="574"/>
      <c r="AD47" s="164"/>
      <c r="AE47" s="91"/>
      <c r="AF47" s="276" t="s">
        <v>543</v>
      </c>
      <c r="AG47" s="609"/>
    </row>
    <row r="48" spans="2:41" ht="87.75" customHeight="1" thickBot="1">
      <c r="B48" s="198">
        <v>38</v>
      </c>
      <c r="C48" s="810"/>
      <c r="D48" s="812"/>
      <c r="E48" s="823"/>
      <c r="F48" s="812"/>
      <c r="G48" s="830" t="s">
        <v>230</v>
      </c>
      <c r="H48" s="830"/>
      <c r="I48" s="830"/>
      <c r="J48" s="205">
        <v>44286</v>
      </c>
      <c r="K48" s="209">
        <v>44561</v>
      </c>
      <c r="L48" s="206" t="s">
        <v>141</v>
      </c>
      <c r="M48" s="207" t="s">
        <v>162</v>
      </c>
      <c r="N48" s="211" t="s">
        <v>231</v>
      </c>
      <c r="O48" s="211" t="s">
        <v>232</v>
      </c>
      <c r="P48" s="208" t="s">
        <v>233</v>
      </c>
      <c r="R48" s="132" t="s">
        <v>366</v>
      </c>
      <c r="S48" s="133" t="s">
        <v>479</v>
      </c>
      <c r="T48" s="133"/>
      <c r="U48" s="134"/>
      <c r="V48" s="135"/>
      <c r="W48" s="574"/>
      <c r="X48" s="102"/>
      <c r="Y48" s="132" t="s">
        <v>479</v>
      </c>
      <c r="Z48" s="134"/>
      <c r="AA48" s="135"/>
      <c r="AB48" s="574"/>
      <c r="AD48" s="164"/>
      <c r="AE48" s="91"/>
      <c r="AF48" s="276" t="s">
        <v>543</v>
      </c>
      <c r="AG48" s="609"/>
    </row>
    <row r="49" spans="1:33" ht="87.75" customHeight="1" thickBot="1">
      <c r="B49" s="198">
        <v>39</v>
      </c>
      <c r="C49" s="810"/>
      <c r="D49" s="812"/>
      <c r="E49" s="823"/>
      <c r="F49" s="812"/>
      <c r="G49" s="830" t="s">
        <v>234</v>
      </c>
      <c r="H49" s="830"/>
      <c r="I49" s="830"/>
      <c r="J49" s="205">
        <v>44286</v>
      </c>
      <c r="K49" s="209">
        <v>44346</v>
      </c>
      <c r="L49" s="206" t="s">
        <v>141</v>
      </c>
      <c r="M49" s="207" t="s">
        <v>235</v>
      </c>
      <c r="N49" s="211" t="s">
        <v>236</v>
      </c>
      <c r="O49" s="211" t="s">
        <v>237</v>
      </c>
      <c r="P49" s="208" t="s">
        <v>238</v>
      </c>
      <c r="R49" s="95" t="s">
        <v>361</v>
      </c>
      <c r="S49" s="133" t="s">
        <v>479</v>
      </c>
      <c r="T49" s="138"/>
      <c r="U49" s="139"/>
      <c r="V49" s="140"/>
      <c r="W49" s="574"/>
      <c r="X49" s="93"/>
      <c r="Y49" s="132" t="s">
        <v>479</v>
      </c>
      <c r="Z49" s="139"/>
      <c r="AA49" s="140"/>
      <c r="AB49" s="574"/>
      <c r="AD49" s="164"/>
      <c r="AE49" s="91"/>
      <c r="AF49" s="276" t="s">
        <v>543</v>
      </c>
      <c r="AG49" s="609"/>
    </row>
    <row r="50" spans="1:33" ht="87.75" customHeight="1" thickBot="1">
      <c r="B50" s="198">
        <v>40</v>
      </c>
      <c r="C50" s="810"/>
      <c r="D50" s="812"/>
      <c r="E50" s="823"/>
      <c r="F50" s="812"/>
      <c r="G50" s="830" t="s">
        <v>239</v>
      </c>
      <c r="H50" s="830"/>
      <c r="I50" s="830"/>
      <c r="J50" s="835">
        <v>44286</v>
      </c>
      <c r="K50" s="825">
        <v>44346</v>
      </c>
      <c r="L50" s="867" t="s">
        <v>141</v>
      </c>
      <c r="M50" s="865" t="s">
        <v>162</v>
      </c>
      <c r="N50" s="852" t="s">
        <v>240</v>
      </c>
      <c r="O50" s="852" t="s">
        <v>241</v>
      </c>
      <c r="P50" s="828" t="s">
        <v>242</v>
      </c>
      <c r="R50" s="95" t="s">
        <v>366</v>
      </c>
      <c r="S50" s="223" t="s">
        <v>479</v>
      </c>
      <c r="T50" s="141"/>
      <c r="U50" s="141"/>
      <c r="V50" s="142"/>
      <c r="W50" s="574"/>
      <c r="X50" s="1"/>
      <c r="Y50" s="224" t="s">
        <v>479</v>
      </c>
      <c r="Z50" s="141"/>
      <c r="AA50" s="142"/>
      <c r="AB50" s="574"/>
      <c r="AD50" s="164"/>
      <c r="AE50" s="91"/>
      <c r="AF50" s="276" t="s">
        <v>543</v>
      </c>
      <c r="AG50" s="609"/>
    </row>
    <row r="51" spans="1:33" ht="87.75" customHeight="1" thickBot="1">
      <c r="B51" s="210">
        <v>41</v>
      </c>
      <c r="C51" s="813"/>
      <c r="D51" s="814"/>
      <c r="E51" s="824"/>
      <c r="F51" s="814"/>
      <c r="G51" s="833" t="s">
        <v>243</v>
      </c>
      <c r="H51" s="833"/>
      <c r="I51" s="833"/>
      <c r="J51" s="836"/>
      <c r="K51" s="826"/>
      <c r="L51" s="868"/>
      <c r="M51" s="866"/>
      <c r="N51" s="864"/>
      <c r="O51" s="864"/>
      <c r="P51" s="829"/>
      <c r="R51" s="120" t="s">
        <v>366</v>
      </c>
      <c r="S51" s="241" t="s">
        <v>479</v>
      </c>
      <c r="T51" s="145"/>
      <c r="U51" s="145"/>
      <c r="V51" s="146"/>
      <c r="W51" s="575"/>
      <c r="X51" s="1"/>
      <c r="Y51" s="226" t="s">
        <v>479</v>
      </c>
      <c r="Z51" s="143"/>
      <c r="AA51" s="144"/>
      <c r="AB51" s="575"/>
      <c r="AD51" s="164"/>
      <c r="AE51" s="91"/>
      <c r="AF51" s="276" t="s">
        <v>543</v>
      </c>
      <c r="AG51" s="610"/>
    </row>
    <row r="52" spans="1:33" s="288" customFormat="1" ht="98.25" customHeight="1" thickBot="1">
      <c r="B52" s="289">
        <v>42</v>
      </c>
      <c r="C52" s="659" t="s">
        <v>29</v>
      </c>
      <c r="D52" s="660"/>
      <c r="E52" s="869" t="s">
        <v>22</v>
      </c>
      <c r="F52" s="869"/>
      <c r="G52" s="869" t="s">
        <v>117</v>
      </c>
      <c r="H52" s="869"/>
      <c r="I52" s="869"/>
      <c r="J52" s="290" t="s">
        <v>64</v>
      </c>
      <c r="K52" s="290" t="s">
        <v>66</v>
      </c>
      <c r="L52" s="291" t="s">
        <v>34</v>
      </c>
      <c r="M52" s="292" t="s">
        <v>118</v>
      </c>
      <c r="N52" s="293" t="s">
        <v>119</v>
      </c>
      <c r="O52" s="294" t="s">
        <v>120</v>
      </c>
      <c r="P52" s="295" t="s">
        <v>121</v>
      </c>
      <c r="R52" s="296" t="s">
        <v>361</v>
      </c>
      <c r="S52" s="297" t="s">
        <v>381</v>
      </c>
      <c r="T52" s="298" t="s">
        <v>382</v>
      </c>
      <c r="U52" s="278">
        <v>1</v>
      </c>
      <c r="V52" s="299">
        <v>0.25</v>
      </c>
      <c r="W52" s="582">
        <f>AVERAGE(U52,U53,U54,U55,U57)</f>
        <v>1</v>
      </c>
      <c r="X52" s="300"/>
      <c r="Y52" s="301" t="s">
        <v>397</v>
      </c>
      <c r="Z52" s="302">
        <v>1</v>
      </c>
      <c r="AA52" s="303">
        <v>0.25</v>
      </c>
      <c r="AB52" s="582">
        <f>AVERAGE(Z52,Z53,Z54,Z55,Z57)</f>
        <v>1</v>
      </c>
      <c r="AD52" s="304" t="s">
        <v>521</v>
      </c>
      <c r="AE52" s="278">
        <v>1</v>
      </c>
      <c r="AF52" s="305" t="s">
        <v>522</v>
      </c>
      <c r="AG52" s="608">
        <f>+AVERAGE(AE52:AE57)</f>
        <v>0.75</v>
      </c>
    </row>
    <row r="53" spans="1:33" s="306" customFormat="1" ht="113.25" customHeight="1" thickBot="1">
      <c r="B53" s="307">
        <v>43</v>
      </c>
      <c r="C53" s="661"/>
      <c r="D53" s="662"/>
      <c r="E53" s="618" t="s">
        <v>23</v>
      </c>
      <c r="F53" s="618"/>
      <c r="G53" s="857" t="s">
        <v>122</v>
      </c>
      <c r="H53" s="857"/>
      <c r="I53" s="857"/>
      <c r="J53" s="308" t="s">
        <v>64</v>
      </c>
      <c r="K53" s="308" t="s">
        <v>66</v>
      </c>
      <c r="L53" s="309" t="s">
        <v>37</v>
      </c>
      <c r="M53" s="310" t="s">
        <v>32</v>
      </c>
      <c r="N53" s="311" t="s">
        <v>67</v>
      </c>
      <c r="O53" s="311" t="s">
        <v>68</v>
      </c>
      <c r="P53" s="312" t="s">
        <v>123</v>
      </c>
      <c r="R53" s="313" t="s">
        <v>361</v>
      </c>
      <c r="S53" s="314" t="s">
        <v>383</v>
      </c>
      <c r="T53" s="314" t="s">
        <v>384</v>
      </c>
      <c r="U53" s="315">
        <v>1</v>
      </c>
      <c r="V53" s="316">
        <v>0.25</v>
      </c>
      <c r="W53" s="574"/>
      <c r="X53" s="300"/>
      <c r="Y53" s="317" t="s">
        <v>398</v>
      </c>
      <c r="Z53" s="315">
        <v>1</v>
      </c>
      <c r="AA53" s="316">
        <v>0.25</v>
      </c>
      <c r="AB53" s="574"/>
      <c r="AD53" s="304" t="s">
        <v>523</v>
      </c>
      <c r="AE53" s="278">
        <v>0</v>
      </c>
      <c r="AF53" s="305" t="s">
        <v>524</v>
      </c>
      <c r="AG53" s="609"/>
    </row>
    <row r="54" spans="1:33" s="288" customFormat="1" ht="230.25" customHeight="1" thickBot="1">
      <c r="B54" s="307">
        <v>44</v>
      </c>
      <c r="C54" s="661"/>
      <c r="D54" s="662"/>
      <c r="E54" s="618"/>
      <c r="F54" s="618"/>
      <c r="G54" s="857" t="s">
        <v>277</v>
      </c>
      <c r="H54" s="857"/>
      <c r="I54" s="857"/>
      <c r="J54" s="308" t="s">
        <v>65</v>
      </c>
      <c r="K54" s="308" t="s">
        <v>66</v>
      </c>
      <c r="L54" s="309" t="s">
        <v>38</v>
      </c>
      <c r="M54" s="310" t="s">
        <v>32</v>
      </c>
      <c r="N54" s="311" t="s">
        <v>69</v>
      </c>
      <c r="O54" s="318" t="s">
        <v>70</v>
      </c>
      <c r="P54" s="319" t="s">
        <v>124</v>
      </c>
      <c r="R54" s="313" t="s">
        <v>361</v>
      </c>
      <c r="S54" s="320" t="s">
        <v>399</v>
      </c>
      <c r="T54" s="320" t="s">
        <v>385</v>
      </c>
      <c r="U54" s="315">
        <v>1</v>
      </c>
      <c r="V54" s="316">
        <v>0.25</v>
      </c>
      <c r="W54" s="574"/>
      <c r="X54" s="300"/>
      <c r="Y54" s="321" t="s">
        <v>435</v>
      </c>
      <c r="Z54" s="322">
        <v>1</v>
      </c>
      <c r="AA54" s="316">
        <v>0.25</v>
      </c>
      <c r="AB54" s="574"/>
      <c r="AD54" s="304"/>
      <c r="AE54" s="278"/>
      <c r="AF54" s="323" t="s">
        <v>543</v>
      </c>
      <c r="AG54" s="609"/>
    </row>
    <row r="55" spans="1:33" s="288" customFormat="1" ht="132" customHeight="1" thickBot="1">
      <c r="B55" s="307">
        <v>45</v>
      </c>
      <c r="C55" s="661"/>
      <c r="D55" s="662"/>
      <c r="E55" s="876" t="s">
        <v>24</v>
      </c>
      <c r="F55" s="877"/>
      <c r="G55" s="858" t="s">
        <v>138</v>
      </c>
      <c r="H55" s="859"/>
      <c r="I55" s="860"/>
      <c r="J55" s="308" t="s">
        <v>64</v>
      </c>
      <c r="K55" s="308" t="s">
        <v>66</v>
      </c>
      <c r="L55" s="309" t="s">
        <v>34</v>
      </c>
      <c r="M55" s="310" t="s">
        <v>39</v>
      </c>
      <c r="N55" s="311" t="s">
        <v>125</v>
      </c>
      <c r="O55" s="311" t="s">
        <v>71</v>
      </c>
      <c r="P55" s="319" t="s">
        <v>126</v>
      </c>
      <c r="R55" s="313" t="s">
        <v>361</v>
      </c>
      <c r="S55" s="320" t="s">
        <v>386</v>
      </c>
      <c r="T55" s="320" t="s">
        <v>387</v>
      </c>
      <c r="U55" s="315">
        <v>1</v>
      </c>
      <c r="V55" s="316">
        <v>0.25</v>
      </c>
      <c r="W55" s="574"/>
      <c r="X55" s="300"/>
      <c r="Y55" s="317" t="s">
        <v>482</v>
      </c>
      <c r="Z55" s="315">
        <v>1</v>
      </c>
      <c r="AA55" s="316">
        <v>0.25</v>
      </c>
      <c r="AB55" s="574"/>
      <c r="AD55" s="304" t="s">
        <v>525</v>
      </c>
      <c r="AE55" s="278">
        <v>1</v>
      </c>
      <c r="AF55" s="305" t="s">
        <v>526</v>
      </c>
      <c r="AG55" s="609"/>
    </row>
    <row r="56" spans="1:33" s="288" customFormat="1" ht="114.75" customHeight="1" thickBot="1">
      <c r="B56" s="324">
        <v>46</v>
      </c>
      <c r="C56" s="661"/>
      <c r="D56" s="662"/>
      <c r="E56" s="858" t="s">
        <v>127</v>
      </c>
      <c r="F56" s="860"/>
      <c r="G56" s="858" t="s">
        <v>128</v>
      </c>
      <c r="H56" s="859"/>
      <c r="I56" s="860"/>
      <c r="J56" s="308" t="s">
        <v>64</v>
      </c>
      <c r="K56" s="308" t="s">
        <v>66</v>
      </c>
      <c r="L56" s="309" t="s">
        <v>35</v>
      </c>
      <c r="M56" s="310" t="s">
        <v>129</v>
      </c>
      <c r="N56" s="311" t="s">
        <v>130</v>
      </c>
      <c r="O56" s="311" t="s">
        <v>131</v>
      </c>
      <c r="P56" s="319" t="s">
        <v>132</v>
      </c>
      <c r="R56" s="313" t="s">
        <v>361</v>
      </c>
      <c r="S56" s="314" t="s">
        <v>388</v>
      </c>
      <c r="T56" s="314" t="s">
        <v>389</v>
      </c>
      <c r="U56" s="325">
        <v>1</v>
      </c>
      <c r="V56" s="326">
        <v>0.2</v>
      </c>
      <c r="W56" s="574"/>
      <c r="X56" s="327"/>
      <c r="Y56" s="317" t="s">
        <v>413</v>
      </c>
      <c r="Z56" s="328"/>
      <c r="AA56" s="329"/>
      <c r="AB56" s="574"/>
      <c r="AD56" s="304" t="s">
        <v>527</v>
      </c>
      <c r="AE56" s="278"/>
      <c r="AF56" s="323" t="s">
        <v>543</v>
      </c>
      <c r="AG56" s="609"/>
    </row>
    <row r="57" spans="1:33" s="288" customFormat="1" ht="166.5" customHeight="1" thickBot="1">
      <c r="B57" s="289">
        <v>47</v>
      </c>
      <c r="C57" s="670"/>
      <c r="D57" s="671"/>
      <c r="E57" s="878" t="s">
        <v>133</v>
      </c>
      <c r="F57" s="879"/>
      <c r="G57" s="878" t="s">
        <v>134</v>
      </c>
      <c r="H57" s="880"/>
      <c r="I57" s="879"/>
      <c r="J57" s="330" t="s">
        <v>64</v>
      </c>
      <c r="K57" s="330" t="s">
        <v>66</v>
      </c>
      <c r="L57" s="331" t="s">
        <v>34</v>
      </c>
      <c r="M57" s="332" t="s">
        <v>32</v>
      </c>
      <c r="N57" s="287" t="s">
        <v>135</v>
      </c>
      <c r="O57" s="287" t="s">
        <v>136</v>
      </c>
      <c r="P57" s="333" t="s">
        <v>137</v>
      </c>
      <c r="R57" s="334" t="s">
        <v>361</v>
      </c>
      <c r="S57" s="335" t="s">
        <v>390</v>
      </c>
      <c r="T57" s="335" t="s">
        <v>391</v>
      </c>
      <c r="U57" s="336">
        <v>1</v>
      </c>
      <c r="V57" s="337">
        <v>0.25</v>
      </c>
      <c r="W57" s="575"/>
      <c r="X57" s="300"/>
      <c r="Y57" s="338" t="s">
        <v>420</v>
      </c>
      <c r="Z57" s="336">
        <v>1</v>
      </c>
      <c r="AA57" s="337">
        <v>0.25</v>
      </c>
      <c r="AB57" s="575"/>
      <c r="AD57" s="304" t="s">
        <v>528</v>
      </c>
      <c r="AE57" s="278">
        <v>1</v>
      </c>
      <c r="AF57" s="305" t="s">
        <v>529</v>
      </c>
      <c r="AG57" s="610"/>
    </row>
    <row r="58" spans="1:33" ht="114.75" customHeight="1" thickBot="1">
      <c r="A58" s="4"/>
      <c r="B58" s="28">
        <v>48</v>
      </c>
      <c r="C58" s="659" t="s">
        <v>30</v>
      </c>
      <c r="D58" s="660"/>
      <c r="E58" s="620" t="s">
        <v>81</v>
      </c>
      <c r="F58" s="620"/>
      <c r="G58" s="620" t="s">
        <v>82</v>
      </c>
      <c r="H58" s="620"/>
      <c r="I58" s="620"/>
      <c r="J58" s="50">
        <v>44197</v>
      </c>
      <c r="K58" s="50">
        <v>44561</v>
      </c>
      <c r="L58" s="51" t="s">
        <v>34</v>
      </c>
      <c r="M58" s="25" t="s">
        <v>25</v>
      </c>
      <c r="N58" s="26" t="s">
        <v>83</v>
      </c>
      <c r="O58" s="26" t="s">
        <v>84</v>
      </c>
      <c r="P58" s="27" t="s">
        <v>85</v>
      </c>
      <c r="R58" s="152" t="s">
        <v>25</v>
      </c>
      <c r="S58" s="242" t="s">
        <v>392</v>
      </c>
      <c r="T58" s="243" t="s">
        <v>393</v>
      </c>
      <c r="U58" s="231">
        <v>1</v>
      </c>
      <c r="V58" s="131">
        <f>+U58/4</f>
        <v>0.25</v>
      </c>
      <c r="W58" s="582">
        <f>AVERAGE(U58,U59)</f>
        <v>1</v>
      </c>
      <c r="X58" s="102"/>
      <c r="Y58" s="239" t="s">
        <v>414</v>
      </c>
      <c r="Z58" s="240">
        <v>1</v>
      </c>
      <c r="AA58" s="131">
        <f>+Z58/4</f>
        <v>0.25</v>
      </c>
      <c r="AB58" s="582">
        <f>AVERAGE(Z58,Z59)</f>
        <v>1</v>
      </c>
      <c r="AD58" s="164" t="s">
        <v>536</v>
      </c>
      <c r="AE58" s="91">
        <v>0.5</v>
      </c>
      <c r="AF58" s="265" t="s">
        <v>535</v>
      </c>
      <c r="AG58" s="573">
        <f>+AVERAGE(AE58:AE59)</f>
        <v>0.375</v>
      </c>
    </row>
    <row r="59" spans="1:33" ht="114.75" customHeight="1" thickBot="1">
      <c r="A59" s="4"/>
      <c r="B59" s="28">
        <v>49</v>
      </c>
      <c r="C59" s="670"/>
      <c r="D59" s="671"/>
      <c r="E59" s="656" t="s">
        <v>86</v>
      </c>
      <c r="F59" s="658"/>
      <c r="G59" s="619" t="s">
        <v>87</v>
      </c>
      <c r="H59" s="619"/>
      <c r="I59" s="619"/>
      <c r="J59" s="38">
        <v>44197</v>
      </c>
      <c r="K59" s="38">
        <v>44377</v>
      </c>
      <c r="L59" s="39" t="s">
        <v>34</v>
      </c>
      <c r="M59" s="59" t="s">
        <v>25</v>
      </c>
      <c r="N59" s="40" t="s">
        <v>88</v>
      </c>
      <c r="O59" s="40" t="s">
        <v>89</v>
      </c>
      <c r="P59" s="41" t="s">
        <v>90</v>
      </c>
      <c r="R59" s="151" t="s">
        <v>25</v>
      </c>
      <c r="S59" s="237" t="s">
        <v>394</v>
      </c>
      <c r="T59" s="238" t="s">
        <v>395</v>
      </c>
      <c r="U59" s="233">
        <v>1</v>
      </c>
      <c r="V59" s="163">
        <v>0.25</v>
      </c>
      <c r="W59" s="601"/>
      <c r="X59" s="93"/>
      <c r="Y59" s="232" t="s">
        <v>408</v>
      </c>
      <c r="Z59" s="233">
        <v>1</v>
      </c>
      <c r="AA59" s="163">
        <v>0.25</v>
      </c>
      <c r="AB59" s="601"/>
      <c r="AD59" s="164" t="s">
        <v>538</v>
      </c>
      <c r="AE59" s="91">
        <v>0.25</v>
      </c>
      <c r="AF59" s="265" t="s">
        <v>537</v>
      </c>
      <c r="AG59" s="568"/>
    </row>
    <row r="60" spans="1:33" ht="83.25" customHeight="1" thickBot="1">
      <c r="A60" s="4"/>
      <c r="B60" s="28">
        <v>50</v>
      </c>
      <c r="C60" s="659" t="s">
        <v>115</v>
      </c>
      <c r="D60" s="660"/>
      <c r="E60" s="870" t="s">
        <v>244</v>
      </c>
      <c r="F60" s="871"/>
      <c r="G60" s="861" t="s">
        <v>99</v>
      </c>
      <c r="H60" s="862"/>
      <c r="I60" s="863"/>
      <c r="J60" s="50">
        <v>44197</v>
      </c>
      <c r="K60" s="50">
        <v>44286</v>
      </c>
      <c r="L60" s="51" t="s">
        <v>34</v>
      </c>
      <c r="M60" s="60" t="s">
        <v>25</v>
      </c>
      <c r="N60" s="61" t="s">
        <v>91</v>
      </c>
      <c r="O60" s="26" t="s">
        <v>92</v>
      </c>
      <c r="P60" s="27" t="s">
        <v>93</v>
      </c>
      <c r="R60" s="152" t="s">
        <v>25</v>
      </c>
      <c r="S60" s="234" t="s">
        <v>409</v>
      </c>
      <c r="T60" s="235" t="s">
        <v>396</v>
      </c>
      <c r="U60" s="236">
        <v>1</v>
      </c>
      <c r="V60" s="131">
        <f>+U60/4</f>
        <v>0.25</v>
      </c>
      <c r="W60" s="566">
        <f>+U60</f>
        <v>1</v>
      </c>
      <c r="X60" s="102"/>
      <c r="Y60" s="188" t="s">
        <v>485</v>
      </c>
      <c r="Z60" s="231">
        <v>1</v>
      </c>
      <c r="AA60" s="131">
        <f>+Z60/4</f>
        <v>0.25</v>
      </c>
      <c r="AB60" s="566">
        <f>+Z60</f>
        <v>1</v>
      </c>
      <c r="AD60" s="164" t="s">
        <v>505</v>
      </c>
      <c r="AE60" s="91">
        <v>0</v>
      </c>
      <c r="AF60" s="274" t="s">
        <v>506</v>
      </c>
      <c r="AG60" s="608">
        <f>+AVERAGE(AE60:AE62)</f>
        <v>0</v>
      </c>
    </row>
    <row r="61" spans="1:33" ht="114.75" customHeight="1" thickBot="1">
      <c r="A61" s="4"/>
      <c r="B61" s="37">
        <v>51</v>
      </c>
      <c r="C61" s="661"/>
      <c r="D61" s="662"/>
      <c r="E61" s="872"/>
      <c r="F61" s="873"/>
      <c r="G61" s="881" t="s">
        <v>94</v>
      </c>
      <c r="H61" s="882"/>
      <c r="I61" s="834"/>
      <c r="J61" s="29">
        <v>44287</v>
      </c>
      <c r="K61" s="29">
        <v>44377</v>
      </c>
      <c r="L61" s="35" t="s">
        <v>34</v>
      </c>
      <c r="M61" s="10" t="s">
        <v>25</v>
      </c>
      <c r="N61" s="852" t="s">
        <v>98</v>
      </c>
      <c r="O61" s="642" t="s">
        <v>95</v>
      </c>
      <c r="P61" s="644" t="s">
        <v>96</v>
      </c>
      <c r="R61" s="150" t="s">
        <v>25</v>
      </c>
      <c r="S61" s="165" t="s">
        <v>410</v>
      </c>
      <c r="T61" s="166" t="s">
        <v>411</v>
      </c>
      <c r="U61" s="167">
        <v>0.33</v>
      </c>
      <c r="V61" s="116">
        <v>0.33</v>
      </c>
      <c r="W61" s="567"/>
      <c r="X61" s="93"/>
      <c r="Y61" s="168" t="s">
        <v>412</v>
      </c>
      <c r="Z61" s="139"/>
      <c r="AA61" s="140"/>
      <c r="AB61" s="567"/>
      <c r="AD61" s="267"/>
      <c r="AE61" s="116"/>
      <c r="AF61" s="276" t="s">
        <v>543</v>
      </c>
      <c r="AG61" s="609"/>
    </row>
    <row r="62" spans="1:33" ht="74.25" customHeight="1" thickBot="1">
      <c r="A62" s="4"/>
      <c r="B62" s="23">
        <v>52</v>
      </c>
      <c r="C62" s="670"/>
      <c r="D62" s="671"/>
      <c r="E62" s="874"/>
      <c r="F62" s="875"/>
      <c r="G62" s="904" t="s">
        <v>97</v>
      </c>
      <c r="H62" s="905"/>
      <c r="I62" s="906"/>
      <c r="J62" s="38">
        <v>44378</v>
      </c>
      <c r="K62" s="38">
        <v>44561</v>
      </c>
      <c r="L62" s="39" t="s">
        <v>34</v>
      </c>
      <c r="M62" s="62" t="s">
        <v>25</v>
      </c>
      <c r="N62" s="864"/>
      <c r="O62" s="643"/>
      <c r="P62" s="645"/>
      <c r="R62" s="151" t="s">
        <v>25</v>
      </c>
      <c r="S62" s="143"/>
      <c r="T62" s="143"/>
      <c r="U62" s="143"/>
      <c r="V62" s="144"/>
      <c r="W62" s="568"/>
      <c r="X62" s="1"/>
      <c r="Y62" s="225" t="s">
        <v>479</v>
      </c>
      <c r="Z62" s="145"/>
      <c r="AA62" s="146"/>
      <c r="AB62" s="568"/>
      <c r="AD62" s="267"/>
      <c r="AE62" s="116"/>
      <c r="AF62" s="276" t="s">
        <v>543</v>
      </c>
      <c r="AG62" s="610"/>
    </row>
    <row r="63" spans="1:33" ht="93.75" customHeight="1">
      <c r="A63" s="4"/>
      <c r="B63" s="28">
        <v>53</v>
      </c>
      <c r="C63" s="659" t="s">
        <v>31</v>
      </c>
      <c r="D63" s="660"/>
      <c r="E63" s="870" t="s">
        <v>26</v>
      </c>
      <c r="F63" s="871"/>
      <c r="G63" s="620" t="s">
        <v>75</v>
      </c>
      <c r="H63" s="620"/>
      <c r="I63" s="620"/>
      <c r="J63" s="58" t="s">
        <v>33</v>
      </c>
      <c r="K63" s="58">
        <v>44227</v>
      </c>
      <c r="L63" s="66" t="s">
        <v>21</v>
      </c>
      <c r="M63" s="25" t="s">
        <v>24</v>
      </c>
      <c r="N63" s="26" t="s">
        <v>107</v>
      </c>
      <c r="O63" s="26" t="s">
        <v>108</v>
      </c>
      <c r="P63" s="27" t="s">
        <v>109</v>
      </c>
      <c r="R63" s="152" t="s">
        <v>24</v>
      </c>
      <c r="S63" s="159" t="s">
        <v>400</v>
      </c>
      <c r="T63" s="227" t="s">
        <v>481</v>
      </c>
      <c r="U63" s="91">
        <v>1</v>
      </c>
      <c r="V63" s="92">
        <v>1</v>
      </c>
      <c r="W63" s="582">
        <f>AVERAGE(U63,U64,U66)</f>
        <v>1</v>
      </c>
      <c r="X63" s="1"/>
      <c r="Y63" s="164" t="s">
        <v>405</v>
      </c>
      <c r="Z63" s="91">
        <v>1</v>
      </c>
      <c r="AA63" s="92">
        <v>1</v>
      </c>
      <c r="AB63" s="582">
        <f>AVERAGE(Z63,Z64,Z66)</f>
        <v>1</v>
      </c>
      <c r="AD63" s="164" t="s">
        <v>530</v>
      </c>
      <c r="AE63" s="91">
        <v>1</v>
      </c>
      <c r="AF63" s="164" t="s">
        <v>530</v>
      </c>
      <c r="AG63" s="608">
        <f>+AVERAGE(AE63:AE68)</f>
        <v>0.71333333333333337</v>
      </c>
    </row>
    <row r="64" spans="1:33" ht="93.75" customHeight="1" thickBot="1">
      <c r="A64" s="4"/>
      <c r="B64" s="28">
        <v>54</v>
      </c>
      <c r="C64" s="661"/>
      <c r="D64" s="662"/>
      <c r="E64" s="872"/>
      <c r="F64" s="873"/>
      <c r="G64" s="639" t="s">
        <v>74</v>
      </c>
      <c r="H64" s="640"/>
      <c r="I64" s="641"/>
      <c r="J64" s="56">
        <v>44197</v>
      </c>
      <c r="K64" s="56">
        <v>44196</v>
      </c>
      <c r="L64" s="67" t="s">
        <v>73</v>
      </c>
      <c r="M64" s="31" t="s">
        <v>24</v>
      </c>
      <c r="N64" s="32" t="s">
        <v>111</v>
      </c>
      <c r="O64" s="32" t="s">
        <v>110</v>
      </c>
      <c r="P64" s="33" t="s">
        <v>113</v>
      </c>
      <c r="R64" s="150" t="s">
        <v>24</v>
      </c>
      <c r="S64" s="160" t="s">
        <v>401</v>
      </c>
      <c r="T64" s="161" t="s">
        <v>402</v>
      </c>
      <c r="U64" s="98">
        <v>1</v>
      </c>
      <c r="V64" s="116">
        <v>1</v>
      </c>
      <c r="W64" s="574"/>
      <c r="X64" s="1"/>
      <c r="Y64" s="187" t="s">
        <v>406</v>
      </c>
      <c r="Z64" s="98">
        <v>1</v>
      </c>
      <c r="AA64" s="116">
        <v>1</v>
      </c>
      <c r="AB64" s="574"/>
      <c r="AD64" s="103" t="s">
        <v>533</v>
      </c>
      <c r="AE64" s="98">
        <v>0.64</v>
      </c>
      <c r="AF64" s="103" t="s">
        <v>531</v>
      </c>
      <c r="AG64" s="609"/>
    </row>
    <row r="65" spans="1:33" ht="93.75" customHeight="1">
      <c r="A65" s="4"/>
      <c r="B65" s="28">
        <v>55</v>
      </c>
      <c r="C65" s="661"/>
      <c r="D65" s="662"/>
      <c r="E65" s="872"/>
      <c r="F65" s="873"/>
      <c r="G65" s="639" t="s">
        <v>76</v>
      </c>
      <c r="H65" s="640"/>
      <c r="I65" s="641"/>
      <c r="J65" s="56">
        <v>44197</v>
      </c>
      <c r="K65" s="56">
        <v>44561</v>
      </c>
      <c r="L65" s="67" t="s">
        <v>35</v>
      </c>
      <c r="M65" s="31" t="s">
        <v>24</v>
      </c>
      <c r="N65" s="32" t="s">
        <v>46</v>
      </c>
      <c r="O65" s="32" t="s">
        <v>45</v>
      </c>
      <c r="P65" s="33" t="s">
        <v>47</v>
      </c>
      <c r="R65" s="150" t="s">
        <v>24</v>
      </c>
      <c r="S65" s="153"/>
      <c r="T65" s="154"/>
      <c r="U65" s="154"/>
      <c r="V65" s="155"/>
      <c r="W65" s="574"/>
      <c r="X65" s="1"/>
      <c r="Y65" s="228" t="s">
        <v>479</v>
      </c>
      <c r="Z65" s="154"/>
      <c r="AA65" s="155"/>
      <c r="AB65" s="574"/>
      <c r="AD65" s="267"/>
      <c r="AE65" s="116"/>
      <c r="AF65" s="276" t="s">
        <v>543</v>
      </c>
      <c r="AG65" s="609"/>
    </row>
    <row r="66" spans="1:33" ht="171.6" customHeight="1" thickBot="1">
      <c r="A66" s="4"/>
      <c r="B66" s="37">
        <v>56</v>
      </c>
      <c r="C66" s="661"/>
      <c r="D66" s="662"/>
      <c r="E66" s="872"/>
      <c r="F66" s="873"/>
      <c r="G66" s="639" t="s">
        <v>77</v>
      </c>
      <c r="H66" s="640"/>
      <c r="I66" s="641"/>
      <c r="J66" s="56">
        <v>44197</v>
      </c>
      <c r="K66" s="56" t="s">
        <v>41</v>
      </c>
      <c r="L66" s="67" t="s">
        <v>34</v>
      </c>
      <c r="M66" s="31" t="s">
        <v>24</v>
      </c>
      <c r="N66" s="32" t="s">
        <v>114</v>
      </c>
      <c r="O66" s="32" t="s">
        <v>110</v>
      </c>
      <c r="P66" s="33" t="s">
        <v>112</v>
      </c>
      <c r="R66" s="150" t="s">
        <v>24</v>
      </c>
      <c r="S66" s="162" t="s">
        <v>403</v>
      </c>
      <c r="T66" s="162" t="s">
        <v>404</v>
      </c>
      <c r="U66" s="98">
        <v>1</v>
      </c>
      <c r="V66" s="116">
        <v>1</v>
      </c>
      <c r="W66" s="574"/>
      <c r="X66" s="1"/>
      <c r="Y66" s="187" t="s">
        <v>407</v>
      </c>
      <c r="Z66" s="98">
        <v>1</v>
      </c>
      <c r="AA66" s="116">
        <v>1</v>
      </c>
      <c r="AB66" s="574"/>
      <c r="AD66" s="267" t="s">
        <v>534</v>
      </c>
      <c r="AE66" s="116">
        <v>0.5</v>
      </c>
      <c r="AF66" s="267" t="s">
        <v>532</v>
      </c>
      <c r="AG66" s="609"/>
    </row>
    <row r="67" spans="1:33" ht="85.5" customHeight="1" thickBot="1">
      <c r="A67" s="4"/>
      <c r="B67" s="23">
        <v>57</v>
      </c>
      <c r="C67" s="661"/>
      <c r="D67" s="662"/>
      <c r="E67" s="872"/>
      <c r="F67" s="873"/>
      <c r="G67" s="618" t="s">
        <v>48</v>
      </c>
      <c r="H67" s="618"/>
      <c r="I67" s="618"/>
      <c r="J67" s="56">
        <v>44197</v>
      </c>
      <c r="K67" s="29">
        <v>44561</v>
      </c>
      <c r="L67" s="67" t="s">
        <v>35</v>
      </c>
      <c r="M67" s="31" t="s">
        <v>24</v>
      </c>
      <c r="N67" s="32" t="s">
        <v>49</v>
      </c>
      <c r="O67" s="32" t="s">
        <v>44</v>
      </c>
      <c r="P67" s="33" t="s">
        <v>50</v>
      </c>
      <c r="R67" s="150" t="s">
        <v>24</v>
      </c>
      <c r="S67" s="153"/>
      <c r="T67" s="154"/>
      <c r="U67" s="154"/>
      <c r="V67" s="155"/>
      <c r="W67" s="574"/>
      <c r="X67" s="1"/>
      <c r="Y67" s="228" t="s">
        <v>479</v>
      </c>
      <c r="Z67" s="154"/>
      <c r="AA67" s="155"/>
      <c r="AB67" s="574"/>
      <c r="AD67" s="267"/>
      <c r="AE67" s="116"/>
      <c r="AF67" s="276" t="s">
        <v>543</v>
      </c>
      <c r="AG67" s="609"/>
    </row>
    <row r="68" spans="1:33" ht="96" customHeight="1" thickBot="1">
      <c r="A68" s="4"/>
      <c r="B68" s="28">
        <v>58</v>
      </c>
      <c r="C68" s="670"/>
      <c r="D68" s="671"/>
      <c r="E68" s="874"/>
      <c r="F68" s="875"/>
      <c r="G68" s="619" t="s">
        <v>52</v>
      </c>
      <c r="H68" s="619"/>
      <c r="I68" s="619"/>
      <c r="J68" s="68">
        <v>44531</v>
      </c>
      <c r="K68" s="38">
        <v>44561</v>
      </c>
      <c r="L68" s="39" t="s">
        <v>42</v>
      </c>
      <c r="M68" s="59" t="s">
        <v>24</v>
      </c>
      <c r="N68" s="40" t="s">
        <v>51</v>
      </c>
      <c r="O68" s="40" t="s">
        <v>43</v>
      </c>
      <c r="P68" s="41" t="s">
        <v>53</v>
      </c>
      <c r="R68" s="151" t="s">
        <v>24</v>
      </c>
      <c r="S68" s="156"/>
      <c r="T68" s="143"/>
      <c r="U68" s="143"/>
      <c r="V68" s="144"/>
      <c r="W68" s="575"/>
      <c r="X68" s="1"/>
      <c r="Y68" s="226" t="s">
        <v>479</v>
      </c>
      <c r="Z68" s="143"/>
      <c r="AA68" s="144"/>
      <c r="AB68" s="575"/>
      <c r="AD68" s="267"/>
      <c r="AE68" s="116"/>
      <c r="AF68" s="276" t="s">
        <v>543</v>
      </c>
      <c r="AG68" s="610"/>
    </row>
    <row r="69" spans="1:33" ht="36" customHeight="1" thickBot="1">
      <c r="B69" s="13"/>
      <c r="C69" s="64"/>
      <c r="D69" s="64"/>
      <c r="E69" s="1"/>
      <c r="F69" s="1"/>
      <c r="G69" s="1"/>
      <c r="H69" s="1"/>
      <c r="I69" s="1"/>
      <c r="J69" s="13"/>
      <c r="K69" s="13"/>
      <c r="L69" s="13"/>
      <c r="M69" s="13"/>
      <c r="N69" s="1"/>
      <c r="O69" s="1"/>
      <c r="P69" s="5"/>
      <c r="T69" s="576" t="s">
        <v>421</v>
      </c>
      <c r="U69" s="577"/>
      <c r="V69" s="578"/>
      <c r="W69" s="175">
        <f>AVERAGE(W11:W68)</f>
        <v>0.97976190476190472</v>
      </c>
      <c r="Y69" s="576" t="s">
        <v>421</v>
      </c>
      <c r="Z69" s="577"/>
      <c r="AA69" s="578"/>
      <c r="AB69" s="175">
        <f>AVERAGE(AB11:AB68)</f>
        <v>0.97976190476190472</v>
      </c>
      <c r="AD69" s="629" t="s">
        <v>421</v>
      </c>
      <c r="AE69" s="630"/>
      <c r="AF69" s="631"/>
      <c r="AG69" s="277">
        <f>+AVERAGE(AG11:AG68)</f>
        <v>0.5299206349206349</v>
      </c>
    </row>
    <row r="70" spans="1:33" ht="38.25" customHeight="1">
      <c r="B70" s="17"/>
      <c r="C70" s="64"/>
      <c r="D70" s="64"/>
      <c r="E70" s="1"/>
      <c r="F70" s="1"/>
      <c r="G70" s="1"/>
      <c r="H70" s="1"/>
      <c r="I70" s="1"/>
      <c r="J70" s="13"/>
      <c r="K70" s="13"/>
      <c r="L70" s="13"/>
      <c r="M70" s="13"/>
      <c r="N70" s="1"/>
      <c r="O70" s="1"/>
      <c r="P70" s="5"/>
    </row>
    <row r="71" spans="1:33" ht="91.5" customHeight="1">
      <c r="B71" s="18"/>
      <c r="C71" s="921" t="s">
        <v>547</v>
      </c>
      <c r="D71" s="845"/>
      <c r="E71" s="845"/>
      <c r="F71" s="845"/>
      <c r="G71" s="845"/>
      <c r="H71" s="843"/>
      <c r="I71" s="844"/>
      <c r="J71" s="844"/>
      <c r="K71" s="14"/>
      <c r="L71" s="845"/>
      <c r="M71" s="846"/>
      <c r="N71" s="846"/>
      <c r="O71" s="838"/>
      <c r="P71" s="839"/>
    </row>
    <row r="72" spans="1:33" ht="42.75" customHeight="1">
      <c r="B72" s="18"/>
      <c r="C72" s="63"/>
      <c r="D72" s="63"/>
      <c r="E72" s="6"/>
      <c r="F72" s="2"/>
      <c r="G72" s="2"/>
      <c r="H72" s="7"/>
      <c r="I72" s="2"/>
      <c r="J72" s="14"/>
      <c r="K72" s="14"/>
      <c r="L72" s="16"/>
      <c r="M72" s="14"/>
      <c r="N72" s="2"/>
      <c r="O72" s="2"/>
      <c r="P72" s="8"/>
    </row>
    <row r="73" spans="1:33" ht="42.75" customHeight="1">
      <c r="B73" s="18"/>
      <c r="C73" s="63"/>
      <c r="D73" s="63"/>
      <c r="E73" s="6"/>
      <c r="F73" s="2"/>
      <c r="G73" s="2"/>
      <c r="H73" s="7"/>
      <c r="I73" s="2"/>
      <c r="J73" s="14"/>
      <c r="K73" s="14"/>
      <c r="L73" s="16"/>
      <c r="M73" s="14"/>
      <c r="N73" s="2"/>
      <c r="O73" s="2"/>
      <c r="P73" s="8"/>
    </row>
    <row r="74" spans="1:33" ht="42.75" customHeight="1">
      <c r="B74" s="18"/>
      <c r="C74" s="63"/>
      <c r="D74" s="63"/>
      <c r="E74" s="6"/>
      <c r="F74" s="2"/>
      <c r="G74" s="2"/>
      <c r="H74" s="7"/>
      <c r="I74" s="2"/>
      <c r="J74" s="14"/>
      <c r="K74" s="14"/>
      <c r="L74" s="16"/>
      <c r="M74" s="14"/>
      <c r="N74" s="2"/>
      <c r="O74" s="2"/>
      <c r="P74" s="8"/>
    </row>
    <row r="75" spans="1:33" ht="30" customHeight="1">
      <c r="B75" s="837"/>
      <c r="C75" s="838"/>
      <c r="D75" s="838"/>
      <c r="E75" s="838"/>
      <c r="F75" s="838"/>
      <c r="G75" s="838"/>
      <c r="H75" s="838"/>
      <c r="I75" s="838"/>
      <c r="J75" s="838"/>
      <c r="K75" s="838"/>
      <c r="L75" s="838"/>
      <c r="M75" s="838"/>
      <c r="N75" s="838"/>
      <c r="O75" s="838"/>
      <c r="P75" s="839"/>
    </row>
    <row r="76" spans="1:33" ht="30" customHeight="1">
      <c r="B76" s="837"/>
      <c r="C76" s="838"/>
      <c r="D76" s="838"/>
      <c r="E76" s="838"/>
      <c r="F76" s="838"/>
      <c r="G76" s="838"/>
      <c r="H76" s="838"/>
      <c r="I76" s="838"/>
      <c r="J76" s="838"/>
      <c r="K76" s="838"/>
      <c r="L76" s="838"/>
      <c r="M76" s="838"/>
      <c r="N76" s="838"/>
      <c r="O76" s="838"/>
      <c r="P76" s="839"/>
    </row>
    <row r="77" spans="1:33" ht="15.75" customHeight="1" thickBot="1">
      <c r="B77" s="840"/>
      <c r="C77" s="841"/>
      <c r="D77" s="841"/>
      <c r="E77" s="841"/>
      <c r="F77" s="841"/>
      <c r="G77" s="841"/>
      <c r="H77" s="841"/>
      <c r="I77" s="841"/>
      <c r="J77" s="841"/>
      <c r="K77" s="841"/>
      <c r="L77" s="841"/>
      <c r="M77" s="841"/>
      <c r="N77" s="841"/>
      <c r="O77" s="841"/>
      <c r="P77" s="842"/>
    </row>
    <row r="78" spans="1:33" ht="15.75" customHeight="1">
      <c r="B78" s="14"/>
      <c r="C78" s="65"/>
      <c r="D78" s="65"/>
      <c r="E78" s="2"/>
      <c r="F78" s="2"/>
      <c r="G78" s="2"/>
      <c r="H78" s="2"/>
      <c r="I78" s="2"/>
      <c r="J78" s="14"/>
      <c r="K78" s="14"/>
      <c r="L78" s="14"/>
      <c r="M78" s="14"/>
      <c r="N78" s="2"/>
      <c r="O78" s="2"/>
      <c r="P78" s="2"/>
    </row>
  </sheetData>
  <mergeCells count="173">
    <mergeCell ref="S6:AA6"/>
    <mergeCell ref="AD69:AF69"/>
    <mergeCell ref="C71:G71"/>
    <mergeCell ref="AG52:AG57"/>
    <mergeCell ref="AG63:AG68"/>
    <mergeCell ref="AG60:AG62"/>
    <mergeCell ref="AG11:AG16"/>
    <mergeCell ref="AG23:AG51"/>
    <mergeCell ref="AG58:AG59"/>
    <mergeCell ref="Y9:AB9"/>
    <mergeCell ref="W11:W16"/>
    <mergeCell ref="W17:W22"/>
    <mergeCell ref="W23:W51"/>
    <mergeCell ref="W52:W57"/>
    <mergeCell ref="W58:W59"/>
    <mergeCell ref="W60:W62"/>
    <mergeCell ref="W63:W68"/>
    <mergeCell ref="R9:W9"/>
    <mergeCell ref="T69:V69"/>
    <mergeCell ref="AB52:AB57"/>
    <mergeCell ref="AB58:AB59"/>
    <mergeCell ref="AB60:AB62"/>
    <mergeCell ref="AB63:AB68"/>
    <mergeCell ref="Y69:AA69"/>
    <mergeCell ref="Y31:Y32"/>
    <mergeCell ref="S36:S37"/>
    <mergeCell ref="O26:O27"/>
    <mergeCell ref="N31:N32"/>
    <mergeCell ref="AB11:AB16"/>
    <mergeCell ref="AB17:AB22"/>
    <mergeCell ref="T23:T24"/>
    <mergeCell ref="AB23:AB51"/>
    <mergeCell ref="S26:S27"/>
    <mergeCell ref="T26:T27"/>
    <mergeCell ref="S31:S32"/>
    <mergeCell ref="T31:T32"/>
    <mergeCell ref="T36:T38"/>
    <mergeCell ref="Y26:Y27"/>
    <mergeCell ref="Y36:Y38"/>
    <mergeCell ref="O20:O21"/>
    <mergeCell ref="N50:N51"/>
    <mergeCell ref="O50:O51"/>
    <mergeCell ref="O31:O32"/>
    <mergeCell ref="N24:N25"/>
    <mergeCell ref="O34:O35"/>
    <mergeCell ref="O36:O38"/>
    <mergeCell ref="P61:P62"/>
    <mergeCell ref="P26:P27"/>
    <mergeCell ref="P34:P35"/>
    <mergeCell ref="C52:D57"/>
    <mergeCell ref="G62:I62"/>
    <mergeCell ref="P24:P25"/>
    <mergeCell ref="E60:F62"/>
    <mergeCell ref="G44:I44"/>
    <mergeCell ref="G45:I45"/>
    <mergeCell ref="G46:I46"/>
    <mergeCell ref="G47:I47"/>
    <mergeCell ref="G24:I24"/>
    <mergeCell ref="G25:I25"/>
    <mergeCell ref="G29:I29"/>
    <mergeCell ref="G39:I39"/>
    <mergeCell ref="G41:I41"/>
    <mergeCell ref="G34:I34"/>
    <mergeCell ref="C10:D10"/>
    <mergeCell ref="G15:I15"/>
    <mergeCell ref="C11:D16"/>
    <mergeCell ref="E12:F13"/>
    <mergeCell ref="G11:I11"/>
    <mergeCell ref="G19:I19"/>
    <mergeCell ref="E17:F19"/>
    <mergeCell ref="G17:I17"/>
    <mergeCell ref="G18:I18"/>
    <mergeCell ref="G16:I16"/>
    <mergeCell ref="G14:I14"/>
    <mergeCell ref="E10:F10"/>
    <mergeCell ref="E11:F11"/>
    <mergeCell ref="G10:I10"/>
    <mergeCell ref="E20:F22"/>
    <mergeCell ref="G12:I12"/>
    <mergeCell ref="G13:I13"/>
    <mergeCell ref="E14:F16"/>
    <mergeCell ref="G20:I20"/>
    <mergeCell ref="G21:I21"/>
    <mergeCell ref="G64:I64"/>
    <mergeCell ref="G63:I63"/>
    <mergeCell ref="C63:D68"/>
    <mergeCell ref="G66:I66"/>
    <mergeCell ref="C58:D59"/>
    <mergeCell ref="C60:D62"/>
    <mergeCell ref="G67:I67"/>
    <mergeCell ref="G68:I68"/>
    <mergeCell ref="G58:I58"/>
    <mergeCell ref="G65:I65"/>
    <mergeCell ref="E59:F59"/>
    <mergeCell ref="G59:I59"/>
    <mergeCell ref="E52:F52"/>
    <mergeCell ref="G52:I52"/>
    <mergeCell ref="E63:F68"/>
    <mergeCell ref="E55:F55"/>
    <mergeCell ref="E56:F56"/>
    <mergeCell ref="E57:F57"/>
    <mergeCell ref="G57:I57"/>
    <mergeCell ref="G61:I61"/>
    <mergeCell ref="G54:I54"/>
    <mergeCell ref="G53:I53"/>
    <mergeCell ref="G55:I55"/>
    <mergeCell ref="G60:I60"/>
    <mergeCell ref="N61:N62"/>
    <mergeCell ref="G50:I50"/>
    <mergeCell ref="M50:M51"/>
    <mergeCell ref="G56:I56"/>
    <mergeCell ref="L50:L51"/>
    <mergeCell ref="G51:I51"/>
    <mergeCell ref="N36:N38"/>
    <mergeCell ref="G43:I43"/>
    <mergeCell ref="M34:M35"/>
    <mergeCell ref="G28:I28"/>
    <mergeCell ref="L31:L32"/>
    <mergeCell ref="G26:I27"/>
    <mergeCell ref="N34:N35"/>
    <mergeCell ref="G37:I37"/>
    <mergeCell ref="K31:K32"/>
    <mergeCell ref="G33:I33"/>
    <mergeCell ref="B3:P3"/>
    <mergeCell ref="B4:P4"/>
    <mergeCell ref="I5:P5"/>
    <mergeCell ref="I6:P8"/>
    <mergeCell ref="B5:C5"/>
    <mergeCell ref="B6:C6"/>
    <mergeCell ref="B7:C8"/>
    <mergeCell ref="D5:G5"/>
    <mergeCell ref="D6:G6"/>
    <mergeCell ref="H6:H8"/>
    <mergeCell ref="D7:G8"/>
    <mergeCell ref="G22:I22"/>
    <mergeCell ref="O61:O62"/>
    <mergeCell ref="E58:F58"/>
    <mergeCell ref="E53:F54"/>
    <mergeCell ref="E23:F32"/>
    <mergeCell ref="E33:F38"/>
    <mergeCell ref="G38:I38"/>
    <mergeCell ref="G31:I31"/>
    <mergeCell ref="M31:M32"/>
    <mergeCell ref="AD9:AG9"/>
    <mergeCell ref="B75:P77"/>
    <mergeCell ref="C17:D22"/>
    <mergeCell ref="H71:J71"/>
    <mergeCell ref="L71:N71"/>
    <mergeCell ref="O71:P71"/>
    <mergeCell ref="G35:I35"/>
    <mergeCell ref="G36:I36"/>
    <mergeCell ref="P36:P38"/>
    <mergeCell ref="B9:P9"/>
    <mergeCell ref="P20:P22"/>
    <mergeCell ref="P50:P51"/>
    <mergeCell ref="G48:I48"/>
    <mergeCell ref="G49:I49"/>
    <mergeCell ref="P31:P32"/>
    <mergeCell ref="G32:I32"/>
    <mergeCell ref="G30:I30"/>
    <mergeCell ref="G42:I42"/>
    <mergeCell ref="G40:I40"/>
    <mergeCell ref="J50:J51"/>
    <mergeCell ref="J31:J32"/>
    <mergeCell ref="L34:L35"/>
    <mergeCell ref="C23:D51"/>
    <mergeCell ref="E39:F43"/>
    <mergeCell ref="E44:F46"/>
    <mergeCell ref="E47:F51"/>
    <mergeCell ref="K50:K51"/>
    <mergeCell ref="G23:I23"/>
    <mergeCell ref="J34:J35"/>
    <mergeCell ref="K34:K35"/>
  </mergeCells>
  <dataValidations count="1">
    <dataValidation allowBlank="1" showErrorMessage="1" sqref="J10:J11">
      <formula1>0</formula1>
      <formula2>0</formula2>
    </dataValidation>
  </dataValidations>
  <hyperlinks>
    <hyperlink ref="T63" r:id="rId1"/>
  </hyperlinks>
  <printOptions horizontalCentered="1" verticalCentered="1"/>
  <pageMargins left="0.19685039370078741" right="0.51181102362204722" top="0.35433070866141736" bottom="0.15748031496062992" header="0.11811023622047245" footer="0.11811023622047245"/>
  <pageSetup scale="42" fitToHeight="5" orientation="landscape" r:id="rId2"/>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topLeftCell="A19" zoomScale="70" zoomScaleNormal="70" workbookViewId="0">
      <selection activeCell="L19" sqref="L19:M19"/>
    </sheetView>
  </sheetViews>
  <sheetFormatPr baseColWidth="10" defaultColWidth="9.140625" defaultRowHeight="12.75"/>
  <cols>
    <col min="1" max="1" width="16.85546875" style="79" customWidth="1"/>
    <col min="2" max="2" width="8.85546875" style="79" customWidth="1"/>
    <col min="3" max="3" width="1.140625" style="79" customWidth="1"/>
    <col min="4" max="4" width="25.140625" style="79" customWidth="1"/>
    <col min="5" max="5" width="10.85546875" style="79" customWidth="1"/>
    <col min="6" max="6" width="16.85546875" style="79" customWidth="1"/>
    <col min="7" max="7" width="19.42578125" style="79" customWidth="1"/>
    <col min="8" max="8" width="8.85546875" style="79" customWidth="1"/>
    <col min="9" max="9" width="19.42578125" style="79" customWidth="1"/>
    <col min="10" max="10" width="4" style="79" customWidth="1"/>
    <col min="11" max="11" width="11.85546875" style="79" customWidth="1"/>
    <col min="12" max="12" width="5" style="79" customWidth="1"/>
    <col min="13" max="13" width="11.7109375" style="79" customWidth="1"/>
    <col min="14" max="14" width="12.28515625" style="79" customWidth="1"/>
    <col min="15" max="15" width="9" style="79" customWidth="1"/>
    <col min="16" max="16" width="16" style="79" customWidth="1"/>
    <col min="17" max="18" width="17" style="79" customWidth="1"/>
    <col min="19" max="16384" width="9.140625" style="79"/>
  </cols>
  <sheetData>
    <row r="1" spans="1:18" ht="15.95" customHeight="1" thickBot="1">
      <c r="A1" s="924" t="s">
        <v>325</v>
      </c>
      <c r="B1" s="924"/>
      <c r="C1" s="924"/>
      <c r="D1" s="924"/>
      <c r="E1" s="924"/>
      <c r="F1" s="924"/>
      <c r="G1" s="924"/>
      <c r="H1" s="924"/>
      <c r="I1" s="924"/>
      <c r="J1" s="924"/>
      <c r="K1" s="924"/>
      <c r="L1" s="924"/>
      <c r="M1" s="924"/>
      <c r="N1" s="924"/>
      <c r="O1" s="924"/>
      <c r="P1" s="83"/>
      <c r="Q1" s="83"/>
      <c r="R1" s="83"/>
    </row>
    <row r="2" spans="1:18" ht="24.95" customHeight="1" thickBot="1">
      <c r="A2" s="926" t="s">
        <v>337</v>
      </c>
      <c r="B2" s="926"/>
      <c r="C2" s="927" t="s">
        <v>336</v>
      </c>
      <c r="D2" s="927"/>
      <c r="E2" s="927"/>
      <c r="F2" s="927"/>
      <c r="G2" s="927"/>
      <c r="H2" s="927"/>
      <c r="I2" s="83"/>
      <c r="J2" s="83"/>
      <c r="K2" s="83"/>
      <c r="L2" s="83"/>
      <c r="M2" s="83"/>
      <c r="N2" s="83"/>
      <c r="O2" s="83"/>
      <c r="P2" s="83"/>
      <c r="Q2" s="83"/>
      <c r="R2" s="83"/>
    </row>
    <row r="3" spans="1:18" ht="9" customHeight="1" thickBot="1">
      <c r="A3" s="83"/>
      <c r="B3" s="83"/>
      <c r="C3" s="83"/>
      <c r="D3" s="83"/>
      <c r="E3" s="83"/>
      <c r="F3" s="83"/>
      <c r="G3" s="83"/>
      <c r="H3" s="83"/>
      <c r="I3" s="83"/>
      <c r="J3" s="83"/>
      <c r="K3" s="926" t="s">
        <v>335</v>
      </c>
      <c r="L3" s="926"/>
      <c r="M3" s="927" t="s">
        <v>334</v>
      </c>
      <c r="N3" s="927"/>
      <c r="O3" s="927"/>
      <c r="P3" s="83"/>
      <c r="Q3" s="83"/>
      <c r="R3" s="83"/>
    </row>
    <row r="4" spans="1:18" ht="15.95" customHeight="1" thickBot="1">
      <c r="A4" s="926" t="s">
        <v>333</v>
      </c>
      <c r="B4" s="926"/>
      <c r="C4" s="927" t="s">
        <v>332</v>
      </c>
      <c r="D4" s="927"/>
      <c r="E4" s="927"/>
      <c r="F4" s="927"/>
      <c r="G4" s="927"/>
      <c r="H4" s="927"/>
      <c r="I4" s="83"/>
      <c r="J4" s="83"/>
      <c r="K4" s="926"/>
      <c r="L4" s="926"/>
      <c r="M4" s="927"/>
      <c r="N4" s="927"/>
      <c r="O4" s="927"/>
      <c r="P4" s="83"/>
      <c r="Q4" s="83"/>
      <c r="R4" s="83"/>
    </row>
    <row r="5" spans="1:18" ht="9" customHeight="1" thickBot="1">
      <c r="A5" s="926"/>
      <c r="B5" s="926"/>
      <c r="C5" s="927"/>
      <c r="D5" s="927"/>
      <c r="E5" s="927"/>
      <c r="F5" s="927"/>
      <c r="G5" s="927"/>
      <c r="H5" s="927"/>
      <c r="I5" s="83"/>
      <c r="J5" s="83"/>
      <c r="K5" s="83"/>
      <c r="L5" s="83"/>
      <c r="M5" s="83"/>
      <c r="N5" s="83"/>
      <c r="O5" s="83"/>
      <c r="P5" s="83"/>
      <c r="Q5" s="83"/>
      <c r="R5" s="83"/>
    </row>
    <row r="6" spans="1:18" ht="9" customHeight="1" thickBot="1">
      <c r="A6" s="83"/>
      <c r="B6" s="83"/>
      <c r="C6" s="83"/>
      <c r="D6" s="83"/>
      <c r="E6" s="83"/>
      <c r="F6" s="83"/>
      <c r="G6" s="83"/>
      <c r="H6" s="83"/>
      <c r="I6" s="83"/>
      <c r="J6" s="83"/>
      <c r="K6" s="926" t="s">
        <v>331</v>
      </c>
      <c r="L6" s="926"/>
      <c r="M6" s="927" t="s">
        <v>330</v>
      </c>
      <c r="N6" s="927"/>
      <c r="O6" s="927"/>
      <c r="P6" s="83"/>
      <c r="Q6" s="83"/>
      <c r="R6" s="83"/>
    </row>
    <row r="7" spans="1:18" ht="15.95" customHeight="1" thickBot="1">
      <c r="A7" s="926" t="s">
        <v>329</v>
      </c>
      <c r="B7" s="926"/>
      <c r="C7" s="927" t="s">
        <v>328</v>
      </c>
      <c r="D7" s="927"/>
      <c r="E7" s="927"/>
      <c r="F7" s="927"/>
      <c r="G7" s="927"/>
      <c r="H7" s="927"/>
      <c r="I7" s="83"/>
      <c r="J7" s="83"/>
      <c r="K7" s="926"/>
      <c r="L7" s="926"/>
      <c r="M7" s="927"/>
      <c r="N7" s="927"/>
      <c r="O7" s="927"/>
      <c r="P7" s="83"/>
      <c r="Q7" s="83"/>
      <c r="R7" s="83"/>
    </row>
    <row r="8" spans="1:18" ht="6" customHeight="1" thickBot="1">
      <c r="A8" s="926"/>
      <c r="B8" s="926"/>
      <c r="C8" s="927"/>
      <c r="D8" s="927"/>
      <c r="E8" s="927"/>
      <c r="F8" s="927"/>
      <c r="G8" s="927"/>
      <c r="H8" s="927"/>
      <c r="I8" s="83"/>
      <c r="J8" s="83"/>
      <c r="K8" s="83"/>
      <c r="L8" s="83"/>
      <c r="M8" s="83"/>
      <c r="N8" s="83"/>
      <c r="O8" s="83"/>
      <c r="P8" s="83"/>
      <c r="Q8" s="83"/>
      <c r="R8" s="83"/>
    </row>
    <row r="9" spans="1:18" ht="3" customHeight="1" thickBot="1">
      <c r="A9" s="926"/>
      <c r="B9" s="926"/>
      <c r="C9" s="927"/>
      <c r="D9" s="927"/>
      <c r="E9" s="927"/>
      <c r="F9" s="927"/>
      <c r="G9" s="927"/>
      <c r="H9" s="927"/>
      <c r="I9" s="83"/>
      <c r="J9" s="83"/>
      <c r="K9" s="924" t="s">
        <v>325</v>
      </c>
      <c r="L9" s="924"/>
      <c r="M9" s="924"/>
      <c r="N9" s="924"/>
      <c r="O9" s="924"/>
      <c r="P9" s="83"/>
      <c r="Q9" s="83"/>
      <c r="R9" s="83"/>
    </row>
    <row r="10" spans="1:18" ht="11.1" customHeight="1" thickBot="1">
      <c r="A10" s="83"/>
      <c r="B10" s="83"/>
      <c r="C10" s="83"/>
      <c r="D10" s="83"/>
      <c r="E10" s="83"/>
      <c r="F10" s="83"/>
      <c r="G10" s="83"/>
      <c r="H10" s="83"/>
      <c r="I10" s="83"/>
      <c r="J10" s="83"/>
      <c r="K10" s="924"/>
      <c r="L10" s="924"/>
      <c r="M10" s="924"/>
      <c r="N10" s="924"/>
      <c r="O10" s="924"/>
      <c r="P10" s="83"/>
      <c r="Q10" s="83"/>
      <c r="R10" s="83"/>
    </row>
    <row r="11" spans="1:18" ht="6" customHeight="1" thickBot="1">
      <c r="A11" s="926" t="s">
        <v>327</v>
      </c>
      <c r="B11" s="926"/>
      <c r="C11" s="927" t="s">
        <v>326</v>
      </c>
      <c r="D11" s="927"/>
      <c r="E11" s="927"/>
      <c r="F11" s="927"/>
      <c r="G11" s="927"/>
      <c r="H11" s="927"/>
      <c r="I11" s="83"/>
      <c r="J11" s="83"/>
      <c r="K11" s="924"/>
      <c r="L11" s="924"/>
      <c r="M11" s="924"/>
      <c r="N11" s="924"/>
      <c r="O11" s="924"/>
      <c r="P11" s="83"/>
      <c r="Q11" s="83"/>
      <c r="R11" s="83"/>
    </row>
    <row r="12" spans="1:18" ht="18.95" customHeight="1" thickBot="1">
      <c r="A12" s="926"/>
      <c r="B12" s="926"/>
      <c r="C12" s="927"/>
      <c r="D12" s="927"/>
      <c r="E12" s="927"/>
      <c r="F12" s="927"/>
      <c r="G12" s="927"/>
      <c r="H12" s="927"/>
      <c r="I12" s="83"/>
      <c r="J12" s="83"/>
      <c r="K12" s="83"/>
      <c r="L12" s="83"/>
      <c r="M12" s="83"/>
      <c r="N12" s="83"/>
      <c r="O12" s="83"/>
      <c r="P12" s="83"/>
      <c r="Q12" s="83"/>
      <c r="R12" s="83"/>
    </row>
    <row r="13" spans="1:18" ht="20.100000000000001" customHeight="1" thickBot="1">
      <c r="A13" s="924" t="s">
        <v>325</v>
      </c>
      <c r="B13" s="924"/>
      <c r="C13" s="924"/>
      <c r="D13" s="924"/>
      <c r="E13" s="924"/>
      <c r="F13" s="924"/>
      <c r="G13" s="924"/>
      <c r="H13" s="924"/>
      <c r="I13" s="924"/>
      <c r="J13" s="924"/>
      <c r="K13" s="924"/>
      <c r="L13" s="924"/>
      <c r="M13" s="924"/>
      <c r="N13" s="924"/>
      <c r="O13" s="924"/>
      <c r="P13" s="83"/>
      <c r="Q13" s="83"/>
      <c r="R13" s="83"/>
    </row>
    <row r="14" spans="1:18" ht="42" customHeight="1" thickBot="1">
      <c r="A14" s="925" t="s">
        <v>324</v>
      </c>
      <c r="B14" s="925"/>
      <c r="C14" s="925"/>
      <c r="D14" s="925"/>
      <c r="E14" s="925"/>
      <c r="F14" s="925" t="s">
        <v>323</v>
      </c>
      <c r="G14" s="925"/>
      <c r="H14" s="925"/>
      <c r="I14" s="925"/>
      <c r="J14" s="925"/>
      <c r="K14" s="925"/>
      <c r="L14" s="925"/>
      <c r="M14" s="925"/>
      <c r="N14" s="925" t="s">
        <v>322</v>
      </c>
      <c r="O14" s="925"/>
      <c r="P14" s="925"/>
      <c r="Q14" s="925"/>
      <c r="R14" s="925"/>
    </row>
    <row r="15" spans="1:18" ht="57.95" customHeight="1" thickBot="1">
      <c r="A15" s="82" t="s">
        <v>321</v>
      </c>
      <c r="B15" s="925" t="s">
        <v>320</v>
      </c>
      <c r="C15" s="925"/>
      <c r="D15" s="82" t="s">
        <v>319</v>
      </c>
      <c r="E15" s="82" t="s">
        <v>318</v>
      </c>
      <c r="F15" s="82" t="s">
        <v>317</v>
      </c>
      <c r="G15" s="82" t="s">
        <v>316</v>
      </c>
      <c r="H15" s="925" t="s">
        <v>315</v>
      </c>
      <c r="I15" s="925"/>
      <c r="J15" s="925" t="s">
        <v>314</v>
      </c>
      <c r="K15" s="925"/>
      <c r="L15" s="925" t="s">
        <v>313</v>
      </c>
      <c r="M15" s="925"/>
      <c r="N15" s="82" t="s">
        <v>312</v>
      </c>
      <c r="O15" s="925" t="s">
        <v>311</v>
      </c>
      <c r="P15" s="925"/>
      <c r="Q15" s="82" t="s">
        <v>310</v>
      </c>
      <c r="R15" s="82" t="s">
        <v>309</v>
      </c>
    </row>
    <row r="16" spans="1:18" ht="126.95" customHeight="1" thickBot="1">
      <c r="A16" s="80" t="s">
        <v>292</v>
      </c>
      <c r="B16" s="922" t="s">
        <v>308</v>
      </c>
      <c r="C16" s="922"/>
      <c r="D16" s="80" t="s">
        <v>307</v>
      </c>
      <c r="E16" s="80" t="s">
        <v>289</v>
      </c>
      <c r="F16" s="80" t="s">
        <v>306</v>
      </c>
      <c r="G16" s="80" t="s">
        <v>305</v>
      </c>
      <c r="H16" s="922" t="s">
        <v>304</v>
      </c>
      <c r="I16" s="922"/>
      <c r="J16" s="922" t="s">
        <v>303</v>
      </c>
      <c r="K16" s="922"/>
      <c r="L16" s="922" t="s">
        <v>302</v>
      </c>
      <c r="M16" s="922"/>
      <c r="N16" s="81" t="s">
        <v>283</v>
      </c>
      <c r="O16" s="923" t="s">
        <v>282</v>
      </c>
      <c r="P16" s="923"/>
      <c r="Q16" s="80" t="s">
        <v>301</v>
      </c>
      <c r="R16" s="80" t="s">
        <v>280</v>
      </c>
    </row>
    <row r="17" spans="1:18" ht="138.94999999999999" customHeight="1" thickBot="1">
      <c r="A17" s="80" t="s">
        <v>292</v>
      </c>
      <c r="B17" s="922" t="s">
        <v>291</v>
      </c>
      <c r="C17" s="922"/>
      <c r="D17" s="80" t="s">
        <v>290</v>
      </c>
      <c r="E17" s="80" t="s">
        <v>289</v>
      </c>
      <c r="F17" s="80" t="s">
        <v>300</v>
      </c>
      <c r="G17" s="80" t="s">
        <v>299</v>
      </c>
      <c r="H17" s="922" t="s">
        <v>298</v>
      </c>
      <c r="I17" s="922"/>
      <c r="J17" s="922" t="s">
        <v>285</v>
      </c>
      <c r="K17" s="922"/>
      <c r="L17" s="922" t="s">
        <v>297</v>
      </c>
      <c r="M17" s="922"/>
      <c r="N17" s="81" t="s">
        <v>283</v>
      </c>
      <c r="O17" s="923" t="s">
        <v>282</v>
      </c>
      <c r="P17" s="923"/>
      <c r="Q17" s="80" t="s">
        <v>281</v>
      </c>
      <c r="R17" s="80" t="s">
        <v>280</v>
      </c>
    </row>
    <row r="18" spans="1:18" ht="231.95" customHeight="1" thickBot="1">
      <c r="A18" s="80" t="s">
        <v>292</v>
      </c>
      <c r="B18" s="922" t="s">
        <v>291</v>
      </c>
      <c r="C18" s="922"/>
      <c r="D18" s="80" t="s">
        <v>290</v>
      </c>
      <c r="E18" s="80" t="s">
        <v>289</v>
      </c>
      <c r="F18" s="80" t="s">
        <v>296</v>
      </c>
      <c r="G18" s="80" t="s">
        <v>295</v>
      </c>
      <c r="H18" s="922" t="s">
        <v>294</v>
      </c>
      <c r="I18" s="922"/>
      <c r="J18" s="922" t="s">
        <v>285</v>
      </c>
      <c r="K18" s="922"/>
      <c r="L18" s="922" t="s">
        <v>293</v>
      </c>
      <c r="M18" s="922"/>
      <c r="N18" s="81" t="s">
        <v>283</v>
      </c>
      <c r="O18" s="923" t="s">
        <v>282</v>
      </c>
      <c r="P18" s="923"/>
      <c r="Q18" s="80" t="s">
        <v>281</v>
      </c>
      <c r="R18" s="80" t="s">
        <v>280</v>
      </c>
    </row>
    <row r="19" spans="1:18" ht="409.6" customHeight="1" thickBot="1">
      <c r="A19" s="80" t="s">
        <v>292</v>
      </c>
      <c r="B19" s="922" t="s">
        <v>291</v>
      </c>
      <c r="C19" s="922"/>
      <c r="D19" s="80" t="s">
        <v>290</v>
      </c>
      <c r="E19" s="80" t="s">
        <v>289</v>
      </c>
      <c r="F19" s="80" t="s">
        <v>288</v>
      </c>
      <c r="G19" s="80" t="s">
        <v>287</v>
      </c>
      <c r="H19" s="922" t="s">
        <v>286</v>
      </c>
      <c r="I19" s="922"/>
      <c r="J19" s="922" t="s">
        <v>285</v>
      </c>
      <c r="K19" s="922"/>
      <c r="L19" s="922" t="s">
        <v>284</v>
      </c>
      <c r="M19" s="922"/>
      <c r="N19" s="81" t="s">
        <v>283</v>
      </c>
      <c r="O19" s="923" t="s">
        <v>282</v>
      </c>
      <c r="P19" s="923"/>
      <c r="Q19" s="80" t="s">
        <v>281</v>
      </c>
      <c r="R19" s="80" t="s">
        <v>280</v>
      </c>
    </row>
  </sheetData>
  <mergeCells count="43">
    <mergeCell ref="A1:O1"/>
    <mergeCell ref="A2:B2"/>
    <mergeCell ref="C2:H2"/>
    <mergeCell ref="K3:L4"/>
    <mergeCell ref="M3:O4"/>
    <mergeCell ref="A4:B5"/>
    <mergeCell ref="C4:H5"/>
    <mergeCell ref="K6:L7"/>
    <mergeCell ref="M6:O7"/>
    <mergeCell ref="A7:B9"/>
    <mergeCell ref="C7:H9"/>
    <mergeCell ref="K9:O11"/>
    <mergeCell ref="A11:B12"/>
    <mergeCell ref="C11:H12"/>
    <mergeCell ref="A13:O13"/>
    <mergeCell ref="A14:E14"/>
    <mergeCell ref="F14:M14"/>
    <mergeCell ref="N14:R14"/>
    <mergeCell ref="B15:C15"/>
    <mergeCell ref="H15:I15"/>
    <mergeCell ref="J15:K15"/>
    <mergeCell ref="L15:M15"/>
    <mergeCell ref="O15:P15"/>
    <mergeCell ref="B17:C17"/>
    <mergeCell ref="H17:I17"/>
    <mergeCell ref="J17:K17"/>
    <mergeCell ref="L17:M17"/>
    <mergeCell ref="O17:P17"/>
    <mergeCell ref="B16:C16"/>
    <mergeCell ref="H16:I16"/>
    <mergeCell ref="J16:K16"/>
    <mergeCell ref="L16:M16"/>
    <mergeCell ref="O16:P16"/>
    <mergeCell ref="B19:C19"/>
    <mergeCell ref="H19:I19"/>
    <mergeCell ref="J19:K19"/>
    <mergeCell ref="L19:M19"/>
    <mergeCell ref="O19:P19"/>
    <mergeCell ref="B18:C18"/>
    <mergeCell ref="H18:I18"/>
    <mergeCell ref="J18:K18"/>
    <mergeCell ref="L18:M18"/>
    <mergeCell ref="O18:P18"/>
  </mergeCells>
  <pageMargins left="0" right="0" top="0" bottom="0" header="0.5" footer="0.5"/>
  <pageSetup pageOrder="overThenDown"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Hojas de cálculo</vt:lpstr>
      </vt:variant>
      <vt:variant>
        <vt:i4>3</vt:i4>
      </vt:variant>
    </vt:vector>
  </HeadingPairs>
  <TitlesOfParts>
    <vt:vector size="3" baseType="lpstr">
      <vt:lpstr>Seguimiento II T</vt:lpstr>
      <vt:lpstr>PAAC 2021</vt:lpstr>
      <vt:lpstr>Estrategia Racionaliz Tramites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admdin04</dc:creator>
  <cp:lastModifiedBy>AD1TIC13</cp:lastModifiedBy>
  <cp:lastPrinted>2021-08-05T17:05:57Z</cp:lastPrinted>
  <dcterms:created xsi:type="dcterms:W3CDTF">2020-05-07T15:09:28Z</dcterms:created>
  <dcterms:modified xsi:type="dcterms:W3CDTF">2021-09-14T21:54:12Z</dcterms:modified>
</cp:coreProperties>
</file>