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AD1PLA05\Desktop\Subred Sur 2023\PAA 2023\PAA Cargados en SECOP II\"/>
    </mc:Choice>
  </mc:AlternateContent>
  <xr:revisionPtr revIDLastSave="0" documentId="13_ncr:1_{45DB016C-9026-43D1-9A1D-2006B760649A}" xr6:coauthVersionLast="46" xr6:coauthVersionMax="46" xr10:uidLastSave="{00000000-0000-0000-0000-000000000000}"/>
  <bookViews>
    <workbookView xWindow="-120" yWindow="-120" windowWidth="29040" windowHeight="15840" xr2:uid="{311647C7-B19D-4039-B43D-2732A4ECD5B7}"/>
  </bookViews>
  <sheets>
    <sheet name="PAA 2023 V1" sheetId="1" r:id="rId1"/>
  </sheets>
  <definedNames>
    <definedName name="_xlnm._FilterDatabase" localSheetId="0" hidden="1">'PAA 2023 V1'!$A$6:$U$7</definedName>
    <definedName name="_xlnm.Print_Titles" localSheetId="0">'PAA 2023 V1'!$2:$6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4" i="1" l="1"/>
  <c r="I64" i="1"/>
  <c r="J61" i="1"/>
  <c r="I61" i="1"/>
  <c r="I59" i="1"/>
  <c r="I58" i="1"/>
  <c r="I57" i="1"/>
  <c r="J55" i="1"/>
  <c r="I55" i="1"/>
  <c r="J51" i="1"/>
  <c r="I51" i="1"/>
  <c r="J50" i="1"/>
  <c r="I50" i="1"/>
  <c r="J48" i="1"/>
  <c r="I48" i="1"/>
  <c r="J47" i="1"/>
  <c r="I47" i="1"/>
  <c r="J46" i="1"/>
  <c r="I46" i="1"/>
  <c r="J45" i="1"/>
  <c r="I45" i="1"/>
  <c r="J44" i="1"/>
  <c r="I44" i="1"/>
  <c r="J41" i="1"/>
  <c r="I41" i="1"/>
  <c r="J38" i="1"/>
  <c r="I38" i="1"/>
  <c r="J36" i="1"/>
  <c r="I36" i="1"/>
  <c r="J35" i="1"/>
  <c r="I35" i="1"/>
  <c r="J32" i="1"/>
  <c r="I32" i="1"/>
  <c r="J31" i="1"/>
  <c r="I31" i="1"/>
  <c r="J30" i="1"/>
  <c r="I30" i="1"/>
  <c r="J29" i="1"/>
  <c r="I29" i="1"/>
  <c r="J23" i="1"/>
  <c r="I23" i="1"/>
  <c r="J21" i="1"/>
  <c r="I21" i="1"/>
  <c r="J20" i="1"/>
  <c r="I20" i="1"/>
  <c r="J19" i="1"/>
  <c r="I19" i="1"/>
  <c r="J18" i="1"/>
  <c r="I18" i="1"/>
  <c r="J17" i="1"/>
  <c r="I17" i="1"/>
  <c r="J16" i="1"/>
  <c r="I16" i="1"/>
  <c r="J15" i="1"/>
  <c r="I15" i="1"/>
  <c r="J13" i="1"/>
  <c r="I13" i="1"/>
  <c r="I10" i="1"/>
  <c r="I9" i="1"/>
  <c r="I8" i="1"/>
  <c r="I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s>
  <commentList>
    <comment ref="B6" authorId="0" shapeId="0" xr:uid="{ED2157E3-E2A4-428D-9F47-2DEA479289A6}">
      <text>
        <r>
          <rPr>
            <b/>
            <sz val="9"/>
            <color rgb="FF000000"/>
            <rFont val="Tahoma"/>
            <family val="2"/>
          </rPr>
          <t>Código unspsc:</t>
        </r>
        <r>
          <rPr>
            <sz val="9"/>
            <color rgb="FF000000"/>
            <rFont val="Tahoma"/>
            <family val="2"/>
          </rPr>
          <t xml:space="preserve">
</t>
        </r>
        <r>
          <rPr>
            <sz val="9"/>
            <color rgb="FF000000"/>
            <rFont val="Tahoma"/>
            <family val="2"/>
          </rPr>
          <t>Se debe diligenciar el código de acuerdo al objeto del proceso, el cual se busca en la Hoja nombrada como Código UNSPSC.</t>
        </r>
      </text>
    </comment>
    <comment ref="C6" authorId="1" shapeId="0" xr:uid="{124460D6-33E6-4287-8DEA-852A9DE64892}">
      <text>
        <r>
          <rPr>
            <b/>
            <sz val="9"/>
            <color indexed="81"/>
            <rFont val="Tahoma"/>
            <family val="2"/>
          </rPr>
          <t>Descripción:</t>
        </r>
        <r>
          <rPr>
            <sz val="9"/>
            <color indexed="81"/>
            <rFont val="Tahoma"/>
            <family val="2"/>
          </rPr>
          <t xml:space="preserve">
DESCRIPCIÓN DETALLADA DEL PROCESO DE CONTRATACIÓN (SE ESCRIBE TAL CUAL EL  OBJETO DEL CONTRATO QUE SE RADICA EN EL ESTUDIO DE NECESIDAD)</t>
        </r>
      </text>
    </comment>
    <comment ref="D6" authorId="1" shapeId="0" xr:uid="{366B339A-A083-4B5C-B3FC-1010812DF28B}">
      <text>
        <r>
          <rPr>
            <b/>
            <sz val="9"/>
            <color indexed="81"/>
            <rFont val="Tahoma"/>
            <family val="2"/>
          </rPr>
          <t>Fecha estimada de inicio de proceso:</t>
        </r>
        <r>
          <rPr>
            <sz val="9"/>
            <color indexed="81"/>
            <rFont val="Tahoma"/>
            <family val="2"/>
          </rPr>
          <t xml:space="preserve">
SE DEBE REGISTRAR EL NUMERO DEL MES QUE CORRESPONDE (1 AL 12 ) DE ACUERDO AL MES EN QUE SE VA A RADICAR EL ESTUDIO DE NECESIDAD EN LA OFICINA DE DESARROLLO INSTITUCIONAL.
</t>
        </r>
      </text>
    </comment>
    <comment ref="E6" authorId="1" shapeId="0" xr:uid="{05C86C08-CBC1-4B3C-B148-B791F1BAB872}">
      <text>
        <r>
          <rPr>
            <b/>
            <sz val="9"/>
            <color indexed="81"/>
            <rFont val="Tahoma"/>
            <family val="2"/>
          </rPr>
          <t>Fecha estimada presentación de ofertas:</t>
        </r>
        <r>
          <rPr>
            <sz val="9"/>
            <color indexed="81"/>
            <rFont val="Tahoma"/>
            <family val="2"/>
          </rPr>
          <t xml:space="preserve">
SE DEBE REGISTRAR EL NUMERO DEL MES SIGUIENTE (1 AL 12 ) TENIENDO EN CUENTA EL ESTABLECIDO EN LA COLUMNA D.</t>
        </r>
      </text>
    </comment>
    <comment ref="F6" authorId="1" shapeId="0" xr:uid="{DE933BEB-6A0E-49AE-A3C3-0D727CF6ABC1}">
      <text>
        <r>
          <rPr>
            <b/>
            <sz val="9"/>
            <color indexed="81"/>
            <rFont val="Tahoma"/>
            <family val="2"/>
          </rPr>
          <t>Duración estimada del Contrato:</t>
        </r>
        <r>
          <rPr>
            <sz val="9"/>
            <color indexed="81"/>
            <rFont val="Tahoma"/>
            <family val="2"/>
          </rPr>
          <t xml:space="preserve">
SE DEBE REGISTRAR EL NUMERO DE MESES QUE SE ESTIME EL PLAZO DE EJECUCIÓN DEL CONTRATO
</t>
        </r>
      </text>
    </comment>
    <comment ref="G6" authorId="1" shapeId="0" xr:uid="{73DDFC9D-56B6-4DB6-A59D-9CB541A5528E}">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2CC6F189-6F92-48B0-87A6-DBFD119A5527}">
      <text>
        <r>
          <rPr>
            <b/>
            <sz val="9"/>
            <color indexed="81"/>
            <rFont val="Tahoma"/>
            <family val="2"/>
          </rPr>
          <t>Fuente de los recursos:</t>
        </r>
        <r>
          <rPr>
            <sz val="9"/>
            <color indexed="81"/>
            <rFont val="Tahoma"/>
            <family val="2"/>
          </rPr>
          <t xml:space="preserve">
SE DEBE REGISTRAR 0: PARA RECURSOS PROPIOS. </t>
        </r>
      </text>
    </comment>
    <comment ref="I6" authorId="2" shapeId="0" xr:uid="{BB4130F9-9285-468A-B110-0F00C7B84728}">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J6" authorId="2" shapeId="0" xr:uid="{36DC4CDA-4773-4826-AD69-536AAEBB9F49}">
      <text>
        <r>
          <rPr>
            <b/>
            <sz val="9"/>
            <color indexed="81"/>
            <rFont val="Tahoma"/>
            <family val="2"/>
          </rPr>
          <t>Valor estimado en la vigencia actual:</t>
        </r>
        <r>
          <rPr>
            <sz val="9"/>
            <color indexed="81"/>
            <rFont val="Tahoma"/>
            <family val="2"/>
          </rPr>
          <t xml:space="preserve">
FAVOR  REGISTRAR EL VALOR DE ADICIONES  </t>
        </r>
      </text>
    </comment>
    <comment ref="K6" authorId="1" shapeId="0" xr:uid="{47AB03E5-F59C-458B-A479-103D9E8E77F0}">
      <text>
        <r>
          <rPr>
            <b/>
            <sz val="9"/>
            <color indexed="81"/>
            <rFont val="Tahoma"/>
            <family val="2"/>
          </rPr>
          <t>Vigencias futuras:</t>
        </r>
        <r>
          <rPr>
            <sz val="9"/>
            <color indexed="81"/>
            <rFont val="Tahoma"/>
            <family val="2"/>
          </rPr>
          <t xml:space="preserve">
SE DEBE REGISTRAR O: NO 
</t>
        </r>
      </text>
    </comment>
    <comment ref="L6" authorId="1" shapeId="0" xr:uid="{B288EA0A-60CD-4239-9B34-5529B4BAFBA5}">
      <text>
        <r>
          <rPr>
            <b/>
            <sz val="9"/>
            <color indexed="81"/>
            <rFont val="Tahoma"/>
            <family val="2"/>
          </rPr>
          <t>Estado de solicitud de vigencias futuras:</t>
        </r>
        <r>
          <rPr>
            <sz val="9"/>
            <color indexed="81"/>
            <rFont val="Tahoma"/>
            <family val="2"/>
          </rPr>
          <t xml:space="preserve">
SE DEBE REGISTRAR 0: NO APLICA</t>
        </r>
      </text>
    </comment>
    <comment ref="M6" authorId="0" shapeId="0" xr:uid="{88CA2175-A5D5-496B-8B80-607198CE78A0}">
      <text>
        <r>
          <rPr>
            <b/>
            <sz val="9"/>
            <color indexed="81"/>
            <rFont val="Tahoma"/>
            <family val="2"/>
          </rPr>
          <t>Unidad de Contratación:</t>
        </r>
        <r>
          <rPr>
            <sz val="9"/>
            <color indexed="81"/>
            <rFont val="Tahoma"/>
            <family val="2"/>
          </rPr>
          <t xml:space="preserve">
DEPENDENCIA DE CONTRATACIÓN</t>
        </r>
      </text>
    </comment>
    <comment ref="N6" authorId="1" shapeId="0" xr:uid="{A6E69CA5-BE6B-4EEE-B9EE-016DCE8C2B40}">
      <text>
        <r>
          <rPr>
            <b/>
            <sz val="9"/>
            <color indexed="81"/>
            <rFont val="Tahoma"/>
            <family val="2"/>
          </rPr>
          <t>Ubicación:</t>
        </r>
        <r>
          <rPr>
            <sz val="9"/>
            <color indexed="81"/>
            <rFont val="Tahoma"/>
            <family val="2"/>
          </rPr>
          <t xml:space="preserve">
 </t>
        </r>
      </text>
    </comment>
    <comment ref="O6" authorId="1" shapeId="0" xr:uid="{F06C0145-659C-498A-9571-FB8EE6F2B45E}">
      <text>
        <r>
          <rPr>
            <b/>
            <sz val="9"/>
            <color indexed="81"/>
            <rFont val="Tahoma"/>
            <family val="2"/>
          </rPr>
          <t>Nombre del responsable:</t>
        </r>
        <r>
          <rPr>
            <sz val="9"/>
            <color indexed="81"/>
            <rFont val="Tahoma"/>
            <family val="2"/>
          </rPr>
          <t xml:space="preserve">
REGISTRAR EL NOMBRE DEL DIRECTOR RESPONSABLE
</t>
        </r>
      </text>
    </comment>
    <comment ref="P6" authorId="1" shapeId="0" xr:uid="{FD01961F-CB5E-4EB0-9856-225CF17C1221}">
      <text>
        <r>
          <rPr>
            <b/>
            <sz val="9"/>
            <color indexed="81"/>
            <rFont val="Tahoma"/>
            <family val="2"/>
          </rPr>
          <t>Teléfono del responsable:</t>
        </r>
        <r>
          <rPr>
            <sz val="9"/>
            <color indexed="81"/>
            <rFont val="Tahoma"/>
            <family val="2"/>
          </rPr>
          <t xml:space="preserve">
REGISTRAR EL TELEFONO FIJO Y/O INSTITUCIONAL</t>
        </r>
      </text>
    </comment>
    <comment ref="Q6" authorId="1" shapeId="0" xr:uid="{A42EA828-75E4-493A-BE05-90B9D3A5BFFA}">
      <text>
        <r>
          <rPr>
            <b/>
            <sz val="9"/>
            <color indexed="81"/>
            <rFont val="Tahoma"/>
            <family val="2"/>
          </rPr>
          <t>Correo Eléctronico:</t>
        </r>
        <r>
          <rPr>
            <sz val="9"/>
            <color indexed="81"/>
            <rFont val="Tahoma"/>
            <family val="2"/>
          </rPr>
          <t xml:space="preserve">
REGISTRAR CORREO ELECTRÓNICO INSTITUCIONAL</t>
        </r>
      </text>
    </comment>
  </commentList>
</comments>
</file>

<file path=xl/sharedStrings.xml><?xml version="1.0" encoding="utf-8"?>
<sst xmlns="http://schemas.openxmlformats.org/spreadsheetml/2006/main" count="360" uniqueCount="191">
  <si>
    <t>SUBRED INTEGRADA DE SERVICIOS DE SALUD SUR E.S.E
PLAN ANUAL DE ADQUISICIONES AÑO 2023</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</si>
  <si>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</si>
  <si>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</si>
  <si>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</si>
  <si>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</si>
  <si>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</si>
  <si>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</si>
  <si>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</si>
  <si>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</si>
  <si>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</si>
  <si>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</si>
  <si>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</si>
  <si>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</si>
  <si>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</si>
  <si>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</si>
  <si>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</si>
  <si>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</si>
  <si>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</si>
  <si>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72103302;</t>
  </si>
  <si>
    <t>PRESTACION DEL SERVICIO DE MANTENIMIENTO PREVENTIVO Y CORRECTIVO AL SISTEMA DE LLAMADO DE ENFERMERAS CMT DE LAS UNIDADES DE PRESTACIÓN DE SERVICIOS DE SALUD DE LA SUBRED INTEGRADA DE SERVICIOS DE SALUD SUR ESE</t>
  </si>
  <si>
    <t>DEPENDENCIA DE CONTRATACION</t>
  </si>
  <si>
    <t>CO-DC-11001</t>
  </si>
  <si>
    <t>DRA. MARTHA LUCIA NIETO HERNÁNDEZ - DIRECTORA ADMINISTRATIVA</t>
  </si>
  <si>
    <t>supervision.recursosfisicos@subredsur.gov.co</t>
  </si>
  <si>
    <t>PRESTACION DEL SERVICIO DE MANTENIMIENTO PREVENTIVO Y CORRECTIVO AL SISTEMA DE LLAMADO DE ENFERMERAS IBERNEX DEL HOSPITAL DE MEISSEN DE LA SUBRED INTEGRADA DE SERVICIOS DE SALUD SUR ESE</t>
  </si>
  <si>
    <t>72101506;</t>
  </si>
  <si>
    <t>PRESTACION DEL SERVICIO DE MANTENIMIENTO PREVENTIVO Y CORRECTIVO A LOS ASCENSORES DE MARCA TK  DE LAS UNIDADES DE PRESTACIÓN DE SERVICIOS DE SALUD DE LA SUBRED INTEGRADA DE SERVICIOS DE SALUD SUR ESE</t>
  </si>
  <si>
    <t>CO-DC-11002</t>
  </si>
  <si>
    <t>72101511;</t>
  </si>
  <si>
    <t>PRESTACIÓN DE SERVICIO DE MANTENIMIENTO PREVENTIVO Y CORRECTIVO, INCLUIDO LOS REPUESTOS PARA EL SISTEMA DE AIRE ACONDICIONADO, REFRIGERACIÓN, VENTILACIÓN MECÁNICA Y CUARTOS FRÍOS PROPIEDAD DE LAS USS, QUE CONFORMAN LA SUBRED INTEGRADA DE SERVICIOS DE SALUD SUR E.S.E.</t>
  </si>
  <si>
    <t>CO-DC-11003</t>
  </si>
  <si>
    <t>73152101;</t>
  </si>
  <si>
    <t>PRESTACIÓN DE SERVICIO DE MANTENIMIENTO PREVENTIVO Y CORRECTIVO INCLUYENDO LA BOLSA DE REPUESTOS DE LAS PLANTAS ELÉCTRICAS Y SISTEMA DE TRANSFERENCIA DE LA SUBRED INTEGRADA DE SERVICIOS DE SALUD SUR E.S.E</t>
  </si>
  <si>
    <t>CO-DC-11004</t>
  </si>
  <si>
    <t>PRESTACIÓN DE SERVICIO DE MANTENIMIENTO PREVENTIVO Y CORRECTIVO, INCLUIDO LOS REPUESTOS PARA LOS ASCENSORES DE LAS UNIDADES DE SALUD  PROPIEDAD DE LAS USS, QUE CONFORMAN LA SUBRED INTEGRADA DE SERVICIOS DE SALUD SUR E.S.E.</t>
  </si>
  <si>
    <t>CO-DC-11005</t>
  </si>
  <si>
    <t>26111607;</t>
  </si>
  <si>
    <t xml:space="preserve">MANTENIMIETO PREVENTIVO, CORRECTIVO INCLUIDO LOS REPUESTOS DE LOS PANELES SOLARES DE LAS UNIDADES DE SALUD PROPIEDAD DE LA SUBRED INTEGRADA DE SERVCIOS DE SALUD SUR E.S.E.  </t>
  </si>
  <si>
    <t>CO-DC-11006</t>
  </si>
  <si>
    <t>40151502;</t>
  </si>
  <si>
    <t xml:space="preserve">PRESTACION DE SERVICIO DE MANTENIMIENTO PREVENTIVO Y  CORRECTIVO INCLUYENDO LA BOLSA DE REPUESTOS DEL SISTEMA DE BOMBAS DE VACIO DE LA SUBRED INTEGRADA DE SERVICIOS DE SALUD SUR E.S.E. </t>
  </si>
  <si>
    <t>CO-DC-11007</t>
  </si>
  <si>
    <t>72153613;</t>
  </si>
  <si>
    <t>PRESTACIÓN DEL SERVICIO DE MANTENIMIENTO PREVENTIVO Y CORRECTIVO, CON SUMINISTRO DE REPUESTOS, AL MOBILIARIO DE PROPIEDAD DE LA SUBRED INTEGRADA DE SERVICIOS DE SALUD SUR E.S.E.</t>
  </si>
  <si>
    <t>CO-DC-11008</t>
  </si>
  <si>
    <t>72153000;</t>
  </si>
  <si>
    <t>ADQUISICIÓN, SUMINISTRO E INSTALACIÓN DE VIDRIOS - CARPINTERÍA EN ACERO,  ALUMINIO – CERRAJERÍA, PARA LAS UNIDADES DE SERVICIOS DE SALUD DE LA SUBRED INTEGRADA DE SERVICIOS DE SALUD SUR E.S.E</t>
  </si>
  <si>
    <t>CO-DC-11009</t>
  </si>
  <si>
    <t>56101520;</t>
  </si>
  <si>
    <t>SUMINISTRO DE LOCKERS PARA LAS UNIDADES Y SEDES DE LA SUBRED INTEGRADA DE SERVICIOS DE SALUD SUR E.S.E.</t>
  </si>
  <si>
    <t>CO-DC-11010</t>
  </si>
  <si>
    <t>42132103;52131501;</t>
  </si>
  <si>
    <t>SUMINISTRO E INSTALACIÓN DE CORTINAS HOSPITALARIAS EN MATERIAL LAVABLE, ANTIFLUIDO, ANTIFLAMA, CON MALLA DE VENTILACIÓN, COLOR AZUL CLARO, CON SISTEMA DE AMARRE HACIA LOS LADOS, RIEL, GANCHOS PARA TRAFICO PESADO, TOPES DE SEGURIDAD AL FINALIZAR EL RIEL Y BLACKOUT PARA LOS DIFERENTES SERVICIOS ASISTENCIALES DE LAS UNIDADES QUE CONFORMAN LA SUBRED INTEGRADA DE SERVICIOS DE SALUD SUR E.S.E</t>
  </si>
  <si>
    <t>CO-DC-11011</t>
  </si>
  <si>
    <t>80131500;</t>
  </si>
  <si>
    <t>ARRENDAMIENTO DEL INMUEBLE UBICADO EN LA CALLE 53 BIS A SUR No. 12 - 99 DEL BARRIO TUNJUELITO DE BOGOTÁ, PARA EL FUNCIONAMIENTO DE LA UNIDAD DE SERVICIOS DE SALUD ABRAHAM LINCOLN, DE LA SUBRED INTEGRADA DE SERVICIOS DE SALUD SUR E.S.E.</t>
  </si>
  <si>
    <t>CO-DC-11012</t>
  </si>
  <si>
    <t>85161505;</t>
  </si>
  <si>
    <t>ARRENDAMIENTO DE SISTEMAS DE BOMBAS DE VACÍO PARA LOS HOSPITALES TUNAL Y MEISSEN, DE LA SUBRED INTEGRADA DE SERVICIOS DE SALUD SUR E.S.E.</t>
  </si>
  <si>
    <t>CO-DC-11013</t>
  </si>
  <si>
    <t>39121004;</t>
  </si>
  <si>
    <t xml:space="preserve">ARRENDAMIENTO DE 2 UPS SISTEMAS DE ALIMENTACION ININTERUMPIDA PARA RESPALDAR LA RED REGULADA DE LAS AREAS CRITICAS EN EL HOSPITAL EL TUNAL DE LA SUBRED INTEGRADAD DE SERVCIOS DE SALUD SUR E.S.E. </t>
  </si>
  <si>
    <t>CO-DC-11014</t>
  </si>
  <si>
    <t>72154101;</t>
  </si>
  <si>
    <t>ARRENDAMIENTO DEL SISTEMA DE PRODUCCION DE AIRE MEDICINAL INSITU POR COMPRESOR PARA EL HOSPITAL TUNAL DE LA SUBRED INTEGRADA DE SERVICIOS DE SALUD E.S.E</t>
  </si>
  <si>
    <t>CO-DC-11015</t>
  </si>
  <si>
    <t>lider.biomedico.administrativo@subredsur.gov.co</t>
  </si>
  <si>
    <t>42281500;</t>
  </si>
  <si>
    <t>PRESTAR EL SERVICIO DE MANTENIMIENTO DE LOS ESTERILIZADORES STERRAD PROPIEDAD DE LA SUBRED INTEGRADA DE SERVICIOS DE SALUD E.S.E</t>
  </si>
  <si>
    <t>CO-DC-11016</t>
  </si>
  <si>
    <t>73152103;</t>
  </si>
  <si>
    <t xml:space="preserve">PRESTAR EL SERVICIO DE MANTENIMIETO PREVENTIVO, CORRECTIVO Y SUMINISTRO DE LOS REPUESTOS Y/O ACCESORIOS DE LOS EQUIPOS DE IMAGENOLOGIA PROPIEDAD  DE LA SUBRED INTEGRADA DE SERVICIOS DE SALUD E.S.E </t>
  </si>
  <si>
    <t>CO-DC-11017</t>
  </si>
  <si>
    <t>85161501;</t>
  </si>
  <si>
    <t xml:space="preserve">PRESTAR EL SERVICIO DE MANTENIMIETO PREVENTIVO, CORRECTIVO Y SUMINISTRO DE LOS REPUESTOS Y/O ACCESORIOS PARA EL FUNCIONAMIENTO DE LAS AUTOCLAVES PROPIEDAD  DE LA SUBRED INTEGRADA DE SERVICIOS DE SALUD E.S.E </t>
  </si>
  <si>
    <t>CO-DC-11018</t>
  </si>
  <si>
    <t>72101518;</t>
  </si>
  <si>
    <t xml:space="preserve">PRESTAR EL SERVICIO DE MANTENIMIETO PREVENTIVO, CORRECTIVO Y SUMINISTRO DE LOS REPUESTOS Y/O ACCESORIOS PARA EL FUNCIONAMIENTO DE LOS EQUIPOS DE ODONTOLOGIA PROPIEDAD  DE LA SUBRED INTEGRADA DE SERVICIOS DE SALUD E.S.E </t>
  </si>
  <si>
    <t>CO-DC-11019</t>
  </si>
  <si>
    <t>PRESTAR EL SERVICIO DE MANTENIMIENTO PREVENTIVO, CORRECTIVO Y
SUMINISTRO DE REPUESTOS Y/O ACCESORIOS PARA EL NEURONAVEGADOR MEDTRONIC S8 DE LA SUBRED INTEGRADA DE SERVICIOS DE SALUD SUR E.S.E.</t>
  </si>
  <si>
    <t>CO-DC-11020</t>
  </si>
  <si>
    <t>40101604;</t>
  </si>
  <si>
    <t>PRESTAR EL SERVICIO DE MANTENIMIENTO PREVENTIVO, CORRECTIVO Y SUMINISTRO DE REPUESTOS Y/O ACCESORIOS PARA LOS VENTILADORES MARCA ZOLL DE LA SUBRED INTEGRADA DE SERVICIOS DE SALUD SUR E.S.E.</t>
  </si>
  <si>
    <t>CO-DC-11021</t>
  </si>
  <si>
    <t>ARRENDAMIENTO DEL SISTEMA DE PRODUCCIÓN DE AIRE MEDICINAL INSITU POR COMPRESOR CON LA INSTALACIÓN Y MANTENIMIENTOS REQUERIDOS PARA LA HOSPITAL MEISSEN.</t>
  </si>
  <si>
    <t>CO-DC-11022</t>
  </si>
  <si>
    <t>ARRENDAMIENTO DE EQUIPOS BIOMÉDICOS PARA LAS DIFERENTES UNIDADES DE PRESTACIÓN DE SERVICIOS DE SALUD DE LA SUBRED INTEGRADA DE SERVICIOS DE SALUD SUR E.S.E.</t>
  </si>
  <si>
    <t>CO-DC-11023</t>
  </si>
  <si>
    <t>42292900;</t>
  </si>
  <si>
    <t>PRESTAR EL SERVICIO DE MANTENIMIENTO PREVENTIVO, CORRECTIVO Y SUMINISTRO DE REPUESTOS Y/O ACCESORIOS, CON MANO DE OBRA INCLUIDA, PARA LOS EQUIPOS: PROCESADOR DE TEJIDOS SHANDON PATHCENTRE Y CENTRAL DE INCLUSIÓN SHANDON HISTOCENTRE, PROPIEDAD DE LA SUBRED INTEGRADA DE SERVICIOS DE SALUD SUR E.S.E.</t>
  </si>
  <si>
    <t>CO-DC-11025</t>
  </si>
  <si>
    <t>PRESTAR EL SERVICIO DE MANTENIMIENTO PREVENTIVO, CORRECTIVO Y SUMINISTRO DE REPUESTOS Y/O ACCESORIOS, PARA EL FUNCIONAMIENTO DE LOS EQUIPOS MEDICOS DE LA SUBRED INTEGRADA DE SERVICIOS DE SALUD SUR E.S.E.</t>
  </si>
  <si>
    <t>CO-DC-11029</t>
  </si>
  <si>
    <t>PRESTAR EL SERVICIO DE MANTENIMIENTO PREVENTIVO, CORRECTIVO Y SUMINISTRO DE LOS REPUESTOS Y/O ACCESORIOS DE LOS VENTILADORES NORTHERN MEDICAL CRIUS V6 PROPIEDAD DE LA SUBRED INTEGRADA DE SERVICIOS DE SALUD SUR E.S.E.</t>
  </si>
  <si>
    <t>CO-DC-11035</t>
  </si>
  <si>
    <t>PRESTAR EL SERVICIO DE MANTENIMIENTO PREVENTIVO, CORRECTIVO Y SUMINISTRO DE LOS REPUESTOS Y/O ACCESORIOS DE EQUIPOS DE IMAGENILOGIA SHIMADZU PROPIEDAD DE LA SUBRED INTEGRADA DE SERVICIOS DE SALUD SUR E.S.E.</t>
  </si>
  <si>
    <t>CO-DC-11036</t>
  </si>
  <si>
    <t>PRESTAR EL SERVICIO DE MANTENIMIENTO PREVENTIVO, CORRECTIVO Y SUMINISTRO DE LOS REPUESTOS Y/O ACCESORIOS DEL RAYOS X DR. GEM TOPAZ PROPIEDAD DE LA SUBRED INTEGRADA DE SERVICIOS DE SALUD SUR E.S.E.</t>
  </si>
  <si>
    <t>CO-DC-11037</t>
  </si>
  <si>
    <t>PRESTAR EL SERVICIO DE MANTENIMIENTO PREVENTIVO, CORRECTIVO Y SUMINISTRO DE LOS REPUESTOS Y/O ACCESORIOS DEL RAYOS X PORTATIL  MARCA CARESTREAM PROPIEDAD DE LA SUBRED INTEGRADA DE SERVICIOS DE SALUD SUR E.S.E.</t>
  </si>
  <si>
    <t>CO-DC-11038</t>
  </si>
  <si>
    <t>42172017;</t>
  </si>
  <si>
    <t>SUMINISTRO E INSTALACIÓN DE BATERIAS PARA LOS EQUIPOS MÉDICOS PROPIEDAD DE LA SUBRED INTEGRADA DE SERVICIOS DE SALUD SUR E.S.E.</t>
  </si>
  <si>
    <t>CO-DC-11041</t>
  </si>
  <si>
    <t>gestionambiental@subredsur.gov.co</t>
  </si>
  <si>
    <t>76121500;</t>
  </si>
  <si>
    <t>RECOLECCIÓN, TRANSPORTE, TRATAMIENTO, APROVECHAMIENTO Y DISPOSICIÓN FINAL DE LOS RESIDUOS QUÍMICOS GENERADOS EN LAS UNIDADES QUE CONFORMAN LA SUBRED INTEGRADA DE SERVICIOS DE SALUD SUR E.S.E.</t>
  </si>
  <si>
    <t>CO-DC-11045</t>
  </si>
  <si>
    <t>MANTENIMIENTO PREVENTIVO Y CORRECTIVO INCLUYENDO EL SUMINISTRO E INSTALACIÓN DE PARTES, ACCESORIOS Y REPUESTOS PARA LAS BICICLETAS DE LA ESTRATEGIA "PENSANDO EN TU BIENESTAR, EN BICI AL TRABAJO SIN EMISIONES"</t>
  </si>
  <si>
    <t>CO-DC-11047</t>
  </si>
  <si>
    <t>REALIZAR EL LEVANTAMIENTO DE LOS PLANOS HIDROSANITARIOS DE LAS SEDES ASISTENCIALES PERTENECIENTES A LA SUBRED INTEGRADA DE SERVICIOS DE SALUD SUR E.S.E.</t>
  </si>
  <si>
    <t>CO-DC-11051</t>
  </si>
  <si>
    <t>14111500;</t>
  </si>
  <si>
    <t>SUMINISTRO DE PAPEL CARTA, OFICIO, MEDIA CARTA,  Y PAPEL TERMICO PARA CUBRIR LAS NECESIDADES DE LOS SERVICIOS ASISTENCIALES Y ADMINISTRATIVOS QUE COMPONEN LA SUBRED INTEGRADA DE SERVICIOS DE SALUD SUR E.S.E</t>
  </si>
  <si>
    <t>CO-DC-11054</t>
  </si>
  <si>
    <t>gestionsuministros@subredsur.gov.co</t>
  </si>
  <si>
    <t>44122000;</t>
  </si>
  <si>
    <t>SUMINISTRO DE INSUMOS PARA OFICINA Y ESCRITORIO PARA CUBRIR LAS NECESIDADES DE LOS SERVICIOS ASISTENCIALES Y ADMINISTRATIVOS QUE COMPONEN LA SUBRED INTEGRADA DE SERVICIOS DE SALUD SUR E.S.E</t>
  </si>
  <si>
    <t>CO-DC-11055</t>
  </si>
  <si>
    <t>24111503;48101903;47121803;24111514;53131608;14111700;12352500;</t>
  </si>
  <si>
    <t>SUMINISTRO DE INSUMOS DE ASEO, DESINFECCION Y CAFETERIA REQUERIDOS POR LOS SERVICIOS ASISTENCIALES DE LA SUBRED INTEGRADA DE SERVICIOS DE SALUD SUR E.S.E</t>
  </si>
  <si>
    <t>CO-DC-11056</t>
  </si>
  <si>
    <t>47131500;</t>
  </si>
  <si>
    <t>COMPRA DE PAÑOS DE LIMPIEZA ABSORBENTES Y DESECHABLES EN ROLLO, PARA LA SUBRED INTEGRADA DE SERVICIOS DE SALUD SUR E.S.E.</t>
  </si>
  <si>
    <t>CO-DC-11058</t>
  </si>
  <si>
    <t>comprasmedicoquirurgicos@subredsur.gov.co</t>
  </si>
  <si>
    <t>54101601;</t>
  </si>
  <si>
    <t>SUMINISTRO DE MANILLA Y/O BRAZALETE DE IDENTIFICACIÓN A PACIENTE, PARA LA SUBRED INTEGRADA DE SERVICIOS DE SALUD SUR E.S.E.</t>
  </si>
  <si>
    <t>CO-DC-11059</t>
  </si>
  <si>
    <t>40141700;</t>
  </si>
  <si>
    <t xml:space="preserve">SUMINISTRO DE MATERIALES DE FERRETERIA Y ELECTRICOS  PARA LA SUBRED INTEGRADA DE SERVICIOS DE SALUD SUR E.S.E.  </t>
  </si>
  <si>
    <t>CO-DC-11060</t>
  </si>
  <si>
    <t>47131800;</t>
  </si>
  <si>
    <t>SUMINISTRO DE SISTEMA DE DRENAJE TORAXICO ADULTO PEDIATRICO Y NEONATAL REQUERIDO POR SALAS DE CIRUGIA PARA CUBRIR LAS NECESIDADES DE LOS SERVICIOS ASISTENCIALES EN LA SUBRED INTEGRADA DE SERVICIOS DE SALUD SUR E.S.E.</t>
  </si>
  <si>
    <t>CO-DC-11062</t>
  </si>
  <si>
    <t xml:space="preserve">SUMINISTRO DE INSUMOS MEDICOQUIRURGICOS Y DISPOSITIVOS MÉDICOS Y APOYO TECNOLOGICO,  REQUERIDOS EN LAS DIFERENTES UNIDADES DE LA SUBRED INTEGRADA DE SERVICIOS DE SALUD SUR E.S.E. </t>
  </si>
  <si>
    <t>CO-DC-11065</t>
  </si>
  <si>
    <t>60104604;</t>
  </si>
  <si>
    <t>LEVANTAMIENTO TOPOGRÁFICO, PLANO PLANÍMETRO, GEORREFERENCIACIÓN, VERIFICACIÓN DE CAVIDAD, INSTALACIÓN DE LOS MOJONES Y LINDEROS DEL PREDIO HOSPITAL MEISSEN EN LA LOCALIDAD DE CIUDAD BOLÍVAR, CONFORMADO POR 18 PREDIOS, ENGLOBE DE PREDIOS, PERTENECIENTES A LA SUBRED INTEGRADA DE SERVICIOS DE SALUD SUR E.S.E</t>
  </si>
  <si>
    <t>CO-DC-11068</t>
  </si>
  <si>
    <t>recursos.fisicos@subredsur.gov.co</t>
  </si>
  <si>
    <t>transporte@subredsur.gov.co</t>
  </si>
  <si>
    <t>78181701;</t>
  </si>
  <si>
    <t>SUMINISTRO DE COMBUSTIBLE PARA LOS VEHICULOS DEL PARQUE AUTOMOTOR  PLANTAS ELECTRICAS DE PROPIEDAD DE LA SUBRED INTEGRADA DE SERVICIOS DE SALUD SUR E.S.E.</t>
  </si>
  <si>
    <t>CO-DC-11070</t>
  </si>
  <si>
    <t>25172502;</t>
  </si>
  <si>
    <t>SUMINISTRO E INSTALACIÓN DE LLANTAS Y/O NEUMÁTICOS AL PARQUE AUTOMOTOR DE LA SUBRED INTEGRADA DE SERVICIOS DE SALUD SUR E.</t>
  </si>
  <si>
    <t>CO-DC-11074</t>
  </si>
  <si>
    <t>72102905;</t>
  </si>
  <si>
    <t>PRESTAR EL SERVICIO DE IMPERMEABILIZACIÓN DE LAS CUBIERTAS PARA LAS UNIDADES DIFERENTES UNIDADES Y SEDES DE LA SUBRED INTEGRADA DE SERVICIOS DE SALUD SUR E.S.E.</t>
  </si>
  <si>
    <t>CO-DC-11076</t>
  </si>
  <si>
    <t>referentes.mantenimiento@subredsur.gov.co</t>
  </si>
  <si>
    <t>72152500;</t>
  </si>
  <si>
    <t>SUMINISTRO E INSTALACIÓN DE PISO VINILICO PARA LOS DIFERENTES SERVICIOS ASISTENCIALES DE LAS UNIDADES QUE CONFORMAN  LA SUBRED INTEGRADA DE SERVICIOS DE SALUD SUR E.S.E CONFORME A LAS NECESIDADES DEL SERVICIO.</t>
  </si>
  <si>
    <t>CO-DC-11077</t>
  </si>
  <si>
    <t>43221728;</t>
  </si>
  <si>
    <t>ADQUISICIÓN E INSTALACIÓN DE DOMO Y ESTRUCTURA PARA EL AREA DE ACCESO A LOS SERVICIOS DE GASTROENTEROLOGIA Y UROLOGIA Y CAFETERIA DEL HOSPITAL TUNAL QUE HACE PARTE DE LA DE LA SUBRED INTEGRADA DE SERVICIOS DE SALUD SUR E.S.E.</t>
  </si>
  <si>
    <t>CO-DC-11078</t>
  </si>
  <si>
    <t>47131700;</t>
  </si>
  <si>
    <t>PRESTACIÓN DEL SERVICIO DE ASEO, LIMPIEZA, DESINFECCIÓN HOSPITALARIA, CAFETERÍA, MANTENIMIENTO DE JARDINES Y CESPED, INCLUIDOS INSUMOS Y MAQUINARIA NECESARIA PARA LAS SEDES ADMINISTRATIVAS Y  UNIDADADES DE SERVICIOS DE SALUD, QUE CONFORMAN LA SUBRED INTEGRADA DE SERVICIOS DE SALUD SUR E.S.E.</t>
  </si>
  <si>
    <t>CO-DC-11082</t>
  </si>
  <si>
    <t>servicios.basicos@subredsur.gov.co</t>
  </si>
  <si>
    <t>70141605; 71151316</t>
  </si>
  <si>
    <t>SERVICIO DE LAVADO Y DESINFECCIÓN DE TANQUES DE ALMACENAMIENTO DE AGUA POTABLE, TOMA DE MUESTRA  Y ANALISIS FISICOQUÍMICO MICROBIOLÓGICO DEL AGUA POSLAVADO Y DESINFECCIÓN DE TANQUES Y SERVICIO PARA EL CONTROL INTEGRADO DE PLAGAS Y PALOMAS DE LAS UNIDADES QUE CONFORMAN LA SUBRED INTEGRADA DE SERVIVIOS DE SALUD SUR ESE</t>
  </si>
  <si>
    <t>CO-DC-11085</t>
  </si>
  <si>
    <t>85121804;</t>
  </si>
  <si>
    <t xml:space="preserve">PRESTACION DEL SERVICIO PARA EL PROCESAMIENTO DE MUESTRAS DE PATOLOGIA, MARCADORES DE INMUNOHISTOQUIMICA Y COLORACIONES ESPECIALES QUE SEAN REQUERIDAS POR LA SUBRED INTEGRADA DE SERVICIOS DE SALUD SUR E.S.E. </t>
  </si>
  <si>
    <t>CO-DC-11087</t>
  </si>
  <si>
    <t>DRA. NANCY STELLA TABARES RAMÍREZ - DIRECTORA SERVICIOS COMPLEMENTARIOS</t>
  </si>
  <si>
    <t>dir.complementarios@subredsur.gov.co</t>
  </si>
  <si>
    <t>41116000;</t>
  </si>
  <si>
    <t>CONTRATAR EL SUMINISTRO DE REACTIVOS E INSUMOS DE LABORATORIO CLINICO, QUE SE REQUIEREN DESDE LA TOMA DE LA MUESTRA HASTA LA ENTREGA DEL RESULTADO INCLUYENDO EL APOYO TECNOLOGICO REQUERIDO PARA LA REALIZACIÓN DE LAS PRUEBAS</t>
  </si>
  <si>
    <t>CO-DC-11088</t>
  </si>
  <si>
    <t>51101500;51101600;51101700;51101800;51101900;51102000;51102100;51102200;51102300;51102400;51102500;51102600;51102700;73101701; 42231800;</t>
  </si>
  <si>
    <r>
      <t xml:space="preserve"> SUMINISTRO DE MEDICAMENTOS POS Y NO POS, PARA CUBIR LAS NECESIDADES DE LOS SERVICIOS ASISTENCIALES EN</t>
    </r>
    <r>
      <rPr>
        <b/>
        <sz val="10"/>
        <color indexed="8"/>
        <rFont val="Arial"/>
        <family val="2"/>
      </rPr>
      <t xml:space="preserve"> LA SUBRED INTEGRADA DE SERVICIOS DE SALUD SUR E.S.E</t>
    </r>
  </si>
  <si>
    <t>CO-DC-11091</t>
  </si>
  <si>
    <t>81112202;</t>
  </si>
  <si>
    <t>ING. DIANA CAROLINA USSA RUIZ - JEFE OFICINA SISTEMAS DE INFORMACIÓN TIC</t>
  </si>
  <si>
    <t>jefe.sistemastics@subredsur.gov.co</t>
  </si>
  <si>
    <t>ARRENDAMIENTO DE UN SISTEMA DE INFORMACION PARA EL SERVICIO DE RADIOLOGIA E IMÁGENES DIAGNOSTICAS EN LA SUBRED INTEGRADA DE SERVICIOS DE SALUD SUR ESE</t>
  </si>
  <si>
    <t>CO-DC-11124</t>
  </si>
  <si>
    <t xml:space="preserve">SERVICIO DE ALMACENAMIENTO EN LA NUBE DE ARCHIVOS PARA GARANTIIZAR LA CUSTODIA, DISPONIBILIDAD DE LA INFORMACION  INSTITUCIONAL </t>
  </si>
  <si>
    <t>CO-DC-11127</t>
  </si>
  <si>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</si>
  <si>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</si>
  <si>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CO-DC-11128</t>
  </si>
  <si>
    <t>42222309;</t>
  </si>
  <si>
    <t>SUMINISTRO UNIDADES DE CONSERVACION DE ARCHIVO PARA LA PARA LA SUBRED INTEGRADA DE SERVICIOS DE SALUD SUR E.S.E</t>
  </si>
  <si>
    <t>CO-DC-11129</t>
  </si>
  <si>
    <t>ARRENDAMIENTO BODEGA INDUSTRIALIZADA UBICADA EN LA CALLE 12 No 79- 25 ENTRADA 2 BODEGA 7 CENTRO EMPRESARIAL VILLA ALSACIA</t>
  </si>
  <si>
    <t>CO-DC-11130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</si>
</sst>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 numFmtId="169" formatCode="_-&quot;$&quot;* #,##0.00_-;\-&quot;$&quot;* #,##0.00_-;_-&quot;$&quot;* &quot;-&quot;??_-;_-@_-"/>
    <numFmt numFmtId="171" formatCode="_-&quot;$&quot;* #,##0_-;\-&quot;$&quot;* #,##0_-;_-&quot;$&quot;* &quot;-&quot;_-;_-@_-"/>
  </numFmts>
  <fonts count="19" x14ac:knownFonts="1">
    <font>
      <sz val="10"/>
      <color theme="1"/>
      <name val="Arial"/>
      <family val="2"/>
    </font>
    <font>
      <sz val="10"/>
      <color theme="1"/>
      <name val="Arial"/>
      <family val="2"/>
    </font>
    <font>
      <sz val="10"/>
      <name val="Arial"/>
      <family val="2"/>
    </font>
    <font>
      <b/>
      <sz val="12"/>
      <color theme="1"/>
      <name val="Arial"/>
      <family val="2"/>
    </font>
    <font>
      <b/>
      <sz val="10"/>
      <color theme="1"/>
      <name val="Verdana"/>
      <family val="2"/>
    </font>
    <font>
      <b/>
      <sz val="10"/>
      <color theme="1"/>
      <name val="Arial"/>
      <family val="2"/>
    </font>
    <font>
      <b/>
      <sz val="10"/>
      <name val="Verdana"/>
      <family val="2"/>
    </font>
    <font>
      <u/>
      <sz val="10"/>
      <color theme="10"/>
      <name val="Arial"/>
      <family val="2"/>
    </font>
    <font>
      <sz val="10"/>
      <color theme="1"/>
      <name val="Verdana"/>
      <family val="2"/>
    </font>
    <font>
      <u/>
      <sz val="10"/>
      <name val="Arial"/>
      <family val="2"/>
    </font>
    <font>
      <b/>
      <sz val="10"/>
      <color rgb="FF000000"/>
      <name val="Arial"/>
      <family val="2"/>
    </font>
    <font>
      <u/>
      <sz val="10"/>
      <color theme="1"/>
      <name val="Arial"/>
      <family val="2"/>
    </font>
    <font>
      <b/>
      <sz val="10"/>
      <color indexed="8"/>
      <name val="Arial"/>
      <family val="2"/>
    </font>
    <font>
      <b/>
      <sz val="10"/>
      <name val="Arial"/>
      <family val="2"/>
    </font>
    <font>
      <b/>
      <sz val="10"/>
      <color indexed="10"/>
      <name val="Arial"/>
      <family val="2"/>
    </font>
    <font>
      <b/>
      <sz val="9"/>
      <color rgb="FF000000"/>
      <name val="Tahoma"/>
      <family val="2"/>
    </font>
    <font>
      <sz val="9"/>
      <color rgb="FF000000"/>
      <name val="Tahoma"/>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auto="1"/>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0" fontId="7"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4" fillId="4" borderId="4" applyNumberFormat="0" applyProtection="0">
      <alignment horizontal="left" vertical="center" wrapText="1"/>
    </xf>
    <xf numFmtId="0" fontId="4" fillId="6" borderId="0" applyNumberFormat="0" applyBorder="0" applyProtection="0">
      <alignment horizontal="center" vertical="center"/>
    </xf>
    <xf numFmtId="167" fontId="1" fillId="0" borderId="0" applyFont="0" applyFill="0" applyBorder="0" applyAlignment="0" applyProtection="0"/>
    <xf numFmtId="49" fontId="8" fillId="0" borderId="0" applyFill="0" applyBorder="0" applyProtection="0">
      <alignment horizontal="left" vertical="center"/>
    </xf>
    <xf numFmtId="169" fontId="1" fillId="0" borderId="0" applyFont="0" applyFill="0" applyBorder="0" applyAlignment="0" applyProtection="0"/>
    <xf numFmtId="171" fontId="1" fillId="0" borderId="0" applyFont="0" applyFill="0" applyBorder="0" applyAlignment="0" applyProtection="0"/>
  </cellStyleXfs>
  <cellXfs count="83">
    <xf numFmtId="0" fontId="0" fillId="0" borderId="0" xfId="0"/>
    <xf numFmtId="0" fontId="0" fillId="2" borderId="0" xfId="0" applyFill="1" applyProtection="1">
      <protection locked="0"/>
    </xf>
    <xf numFmtId="0" fontId="0" fillId="2" borderId="0" xfId="0" applyFill="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164" fontId="1" fillId="0" borderId="0" xfId="2" applyFont="1" applyAlignment="1" applyProtection="1">
      <alignment vertical="center"/>
      <protection locked="0"/>
    </xf>
    <xf numFmtId="166" fontId="1" fillId="2" borderId="0" xfId="3" applyNumberFormat="1" applyFont="1" applyFill="1" applyAlignment="1" applyProtection="1">
      <alignment vertical="center"/>
      <protection locked="0"/>
    </xf>
    <xf numFmtId="164" fontId="1" fillId="0" borderId="0" xfId="2" applyFont="1" applyProtection="1">
      <protection locked="0"/>
    </xf>
    <xf numFmtId="0" fontId="2" fillId="0" borderId="0" xfId="0" applyFont="1" applyAlignment="1" applyProtection="1">
      <alignment horizontal="center" vertical="center"/>
      <protection locked="0"/>
    </xf>
    <xf numFmtId="0" fontId="0" fillId="2" borderId="0" xfId="0" applyFill="1"/>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2" borderId="0" xfId="4" applyFill="1" applyBorder="1" applyAlignment="1" applyProtection="1">
      <alignment vertical="center" wrapText="1"/>
    </xf>
    <xf numFmtId="0" fontId="5" fillId="5" borderId="5" xfId="4" applyFont="1" applyFill="1" applyBorder="1" applyAlignment="1" applyProtection="1">
      <alignment horizontal="center" vertical="center" wrapText="1"/>
    </xf>
    <xf numFmtId="0" fontId="5" fillId="5" borderId="6" xfId="4" applyFont="1" applyFill="1" applyBorder="1" applyAlignment="1" applyProtection="1">
      <alignment horizontal="center" vertical="center" wrapText="1"/>
    </xf>
    <xf numFmtId="0" fontId="5" fillId="5" borderId="7" xfId="4" applyFont="1" applyFill="1" applyBorder="1" applyAlignment="1" applyProtection="1">
      <alignment horizontal="center" vertical="center" wrapText="1"/>
    </xf>
    <xf numFmtId="0" fontId="5" fillId="5" borderId="8" xfId="4" applyFont="1" applyFill="1" applyBorder="1" applyAlignment="1" applyProtection="1">
      <alignment horizontal="center" vertical="center" wrapText="1"/>
    </xf>
    <xf numFmtId="0" fontId="5" fillId="5" borderId="0" xfId="4" applyFont="1" applyFill="1" applyBorder="1" applyAlignment="1" applyProtection="1">
      <alignment horizontal="center" vertical="center" wrapText="1"/>
    </xf>
    <xf numFmtId="0" fontId="5" fillId="5" borderId="9" xfId="4" applyFont="1" applyFill="1" applyBorder="1" applyAlignment="1" applyProtection="1">
      <alignment horizontal="center" vertical="center" wrapText="1"/>
    </xf>
    <xf numFmtId="0" fontId="4" fillId="2" borderId="0" xfId="5" applyFill="1" applyBorder="1" applyProtection="1">
      <alignment horizontal="center" vertical="center"/>
    </xf>
    <xf numFmtId="0" fontId="4" fillId="3" borderId="13" xfId="5" applyFill="1" applyBorder="1" applyAlignment="1" applyProtection="1">
      <alignment horizontal="center" vertical="center" wrapText="1"/>
    </xf>
    <xf numFmtId="0" fontId="4" fillId="3" borderId="14" xfId="5" applyFill="1" applyBorder="1" applyProtection="1">
      <alignment horizontal="center" vertical="center"/>
    </xf>
    <xf numFmtId="0" fontId="4" fillId="3" borderId="14" xfId="5" applyFill="1" applyBorder="1" applyAlignment="1" applyProtection="1">
      <alignment horizontal="center" vertical="center" wrapText="1"/>
    </xf>
    <xf numFmtId="166" fontId="4" fillId="3" borderId="14" xfId="3" applyNumberFormat="1" applyFont="1" applyFill="1" applyBorder="1" applyAlignment="1" applyProtection="1">
      <alignment horizontal="center" vertical="center" wrapText="1"/>
      <protection locked="0"/>
    </xf>
    <xf numFmtId="166" fontId="6" fillId="3" borderId="15" xfId="3" applyNumberFormat="1" applyFont="1" applyFill="1" applyBorder="1" applyAlignment="1" applyProtection="1">
      <alignment horizontal="center" vertical="center" wrapText="1"/>
      <protection locked="0"/>
    </xf>
    <xf numFmtId="0" fontId="0" fillId="0" borderId="16" xfId="0" applyBorder="1" applyAlignment="1" applyProtection="1">
      <alignment horizontal="center" vertical="center"/>
      <protection locked="0"/>
    </xf>
    <xf numFmtId="0" fontId="1" fillId="0" borderId="16" xfId="1" applyFont="1" applyFill="1" applyBorder="1" applyAlignment="1" applyProtection="1">
      <alignment horizontal="center" vertical="center"/>
      <protection locked="0"/>
    </xf>
    <xf numFmtId="49" fontId="1" fillId="2" borderId="16" xfId="7" applyFont="1" applyFill="1" applyBorder="1" applyAlignment="1" applyProtection="1">
      <alignment horizontal="center" vertical="center" wrapText="1"/>
      <protection locked="0"/>
    </xf>
    <xf numFmtId="49" fontId="1" fillId="0" borderId="16" xfId="7" applyFont="1" applyFill="1" applyBorder="1" applyAlignment="1" applyProtection="1">
      <alignment horizontal="center" vertical="center" wrapText="1"/>
      <protection locked="0"/>
    </xf>
    <xf numFmtId="0" fontId="9" fillId="0" borderId="17" xfId="1" applyFont="1" applyFill="1" applyBorder="1" applyAlignment="1" applyProtection="1">
      <alignment horizontal="center" vertical="center"/>
      <protection locked="0"/>
    </xf>
    <xf numFmtId="0" fontId="5" fillId="0" borderId="0" xfId="0" applyFont="1" applyAlignment="1">
      <alignment horizontal="center" vertical="center" wrapText="1"/>
    </xf>
    <xf numFmtId="0" fontId="0" fillId="2" borderId="18" xfId="0" applyFill="1" applyBorder="1" applyAlignment="1" applyProtection="1">
      <alignment horizontal="center" vertical="center"/>
      <protection locked="0"/>
    </xf>
    <xf numFmtId="0" fontId="5" fillId="2" borderId="4" xfId="0"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protection locked="0"/>
    </xf>
    <xf numFmtId="168" fontId="1" fillId="2" borderId="4" xfId="6" applyNumberFormat="1" applyFont="1" applyFill="1" applyBorder="1" applyAlignment="1" applyProtection="1">
      <alignment horizontal="center" vertical="center" wrapText="1"/>
      <protection locked="0"/>
    </xf>
    <xf numFmtId="0" fontId="0" fillId="2" borderId="16" xfId="0" applyFill="1" applyBorder="1" applyAlignment="1" applyProtection="1">
      <alignment horizontal="center" vertical="center"/>
      <protection locked="0"/>
    </xf>
    <xf numFmtId="0" fontId="9" fillId="2" borderId="17" xfId="1" applyFont="1" applyFill="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49" fontId="0" fillId="0" borderId="18" xfId="7" applyFont="1" applyFill="1" applyBorder="1" applyAlignment="1" applyProtection="1">
      <alignment horizontal="center" vertical="center" wrapText="1"/>
      <protection locked="0"/>
    </xf>
    <xf numFmtId="0" fontId="0" fillId="0" borderId="18" xfId="0" applyBorder="1" applyAlignment="1">
      <alignment horizontal="center" vertical="center" wrapText="1"/>
    </xf>
    <xf numFmtId="49" fontId="0" fillId="2" borderId="18" xfId="7" applyFont="1" applyFill="1" applyBorder="1" applyAlignment="1" applyProtection="1">
      <alignment horizontal="center" vertical="center" wrapText="1"/>
      <protection locked="0"/>
    </xf>
    <xf numFmtId="49" fontId="5" fillId="2" borderId="4" xfId="7" applyFont="1" applyFill="1" applyBorder="1" applyAlignment="1" applyProtection="1">
      <alignment horizontal="center" vertical="center" wrapText="1"/>
      <protection locked="0"/>
    </xf>
    <xf numFmtId="0" fontId="9" fillId="2" borderId="20" xfId="1" applyFont="1" applyFill="1" applyBorder="1" applyAlignment="1" applyProtection="1">
      <alignment horizontal="center" vertical="center"/>
      <protection locked="0"/>
    </xf>
    <xf numFmtId="0" fontId="0" fillId="0" borderId="18" xfId="0" applyBorder="1" applyAlignment="1" applyProtection="1">
      <alignment horizontal="center" vertical="center" wrapText="1"/>
      <protection locked="0"/>
    </xf>
    <xf numFmtId="0" fontId="9" fillId="0" borderId="20" xfId="1"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2" borderId="18" xfId="0"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protection locked="0"/>
    </xf>
    <xf numFmtId="0" fontId="10" fillId="2" borderId="4" xfId="0" applyFont="1" applyFill="1" applyBorder="1" applyAlignment="1">
      <alignment horizontal="center" vertical="center" wrapText="1"/>
    </xf>
    <xf numFmtId="0" fontId="0" fillId="0" borderId="19" xfId="0" applyBorder="1" applyAlignment="1" applyProtection="1">
      <alignment horizontal="center" vertical="center"/>
      <protection locked="0"/>
    </xf>
    <xf numFmtId="0" fontId="11" fillId="0" borderId="20" xfId="1" applyFont="1"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11" fillId="2" borderId="20" xfId="1" applyFont="1" applyFill="1" applyBorder="1" applyAlignment="1" applyProtection="1">
      <alignment horizontal="center" vertical="center"/>
      <protection locked="0"/>
    </xf>
    <xf numFmtId="0" fontId="0" fillId="0" borderId="21"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49" fontId="11" fillId="2" borderId="20" xfId="1" applyNumberFormat="1" applyFont="1" applyFill="1" applyBorder="1" applyAlignment="1" applyProtection="1">
      <alignment horizontal="center" vertical="center" wrapText="1"/>
      <protection locked="0"/>
    </xf>
    <xf numFmtId="0" fontId="11" fillId="0" borderId="20"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2" fillId="2" borderId="0" xfId="0" applyFont="1" applyFill="1" applyAlignment="1" applyProtection="1">
      <alignment horizontal="center" vertical="center"/>
      <protection locked="0"/>
    </xf>
    <xf numFmtId="166" fontId="1" fillId="0" borderId="0" xfId="3" applyNumberFormat="1" applyFont="1" applyAlignment="1" applyProtection="1">
      <alignment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1" fillId="0" borderId="23" xfId="1" applyFont="1" applyFill="1" applyBorder="1" applyAlignment="1" applyProtection="1">
      <alignment horizontal="center" vertical="center"/>
      <protection locked="0"/>
    </xf>
    <xf numFmtId="168" fontId="1" fillId="2" borderId="23" xfId="6" applyNumberFormat="1" applyFont="1" applyFill="1" applyBorder="1" applyAlignment="1" applyProtection="1">
      <alignment horizontal="center" vertical="center" wrapText="1"/>
      <protection locked="0"/>
    </xf>
    <xf numFmtId="49" fontId="1" fillId="2" borderId="23" xfId="7" applyFont="1" applyFill="1" applyBorder="1" applyAlignment="1" applyProtection="1">
      <alignment horizontal="center" vertical="center" wrapText="1"/>
      <protection locked="0"/>
    </xf>
    <xf numFmtId="49" fontId="1" fillId="0" borderId="23" xfId="7" applyFont="1" applyFill="1" applyBorder="1" applyAlignment="1" applyProtection="1">
      <alignment horizontal="center" vertical="center" wrapText="1"/>
      <protection locked="0"/>
    </xf>
    <xf numFmtId="0" fontId="9" fillId="0" borderId="24" xfId="1" applyFont="1"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1" fillId="0" borderId="27" xfId="1" applyFont="1" applyFill="1" applyBorder="1" applyAlignment="1" applyProtection="1">
      <alignment horizontal="center" vertical="center"/>
      <protection locked="0"/>
    </xf>
    <xf numFmtId="168" fontId="1" fillId="2" borderId="26" xfId="6" applyNumberFormat="1" applyFont="1" applyFill="1" applyBorder="1" applyAlignment="1" applyProtection="1">
      <alignment horizontal="center" vertical="center" wrapText="1"/>
      <protection locked="0"/>
    </xf>
    <xf numFmtId="49" fontId="1" fillId="2" borderId="27" xfId="7" applyFont="1" applyFill="1"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11" fillId="0" borderId="28" xfId="0" applyFont="1" applyBorder="1" applyAlignment="1" applyProtection="1">
      <alignment horizontal="center" vertical="center"/>
      <protection locked="0"/>
    </xf>
    <xf numFmtId="0" fontId="5" fillId="2" borderId="23" xfId="0" applyFont="1" applyFill="1" applyBorder="1" applyAlignment="1" applyProtection="1">
      <alignment horizontal="center" vertical="center" wrapText="1"/>
      <protection locked="0"/>
    </xf>
    <xf numFmtId="0" fontId="5" fillId="2" borderId="26" xfId="0" applyFont="1" applyFill="1" applyBorder="1" applyAlignment="1" applyProtection="1">
      <alignment horizontal="center" vertical="center" wrapText="1"/>
      <protection locked="0"/>
    </xf>
    <xf numFmtId="0" fontId="5" fillId="5" borderId="10" xfId="4" applyFont="1" applyFill="1" applyBorder="1" applyAlignment="1" applyProtection="1">
      <alignment horizontal="center" vertical="center" wrapText="1"/>
    </xf>
    <xf numFmtId="0" fontId="5" fillId="5" borderId="11" xfId="4" applyFont="1" applyFill="1" applyBorder="1" applyAlignment="1" applyProtection="1">
      <alignment horizontal="center" vertical="center" wrapText="1"/>
    </xf>
    <xf numFmtId="0" fontId="5" fillId="5" borderId="12" xfId="4" applyFont="1" applyFill="1" applyBorder="1" applyAlignment="1" applyProtection="1">
      <alignment horizontal="center" vertical="center" wrapText="1"/>
    </xf>
  </cellXfs>
  <cellStyles count="10">
    <cellStyle name="BodyStyle" xfId="7" xr:uid="{38081B9D-B03A-4298-829D-9089E70AF766}"/>
    <cellStyle name="Currency 2" xfId="6" xr:uid="{08E76EAB-576A-41C0-B3E7-EC95DC44DC92}"/>
    <cellStyle name="HeaderStyle 2" xfId="5" xr:uid="{C762406B-AE88-497F-A822-4AA72A3277B8}"/>
    <cellStyle name="Hipervínculo" xfId="1" builtinId="8"/>
    <cellStyle name="MainTitle" xfId="4" xr:uid="{1B32E671-DE24-4280-8F0A-7155D8529FC0}"/>
    <cellStyle name="Moneda [0] 2" xfId="2" xr:uid="{1E037EC3-9DBF-40DD-89D1-975CA02F67F0}"/>
    <cellStyle name="Moneda [0] 4" xfId="9" xr:uid="{C6EAC13D-8E57-47AC-8B99-2CD80BFE9FB9}"/>
    <cellStyle name="Moneda 10" xfId="8" xr:uid="{44335D72-3204-465F-BF89-13C1DD1FE0BE}"/>
    <cellStyle name="Moneda 2" xfId="3" xr:uid="{3EA91273-15FF-4153-BC6D-1DBEAB49E74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a:extLst>
            <a:ext uri="{FF2B5EF4-FFF2-40B4-BE49-F238E27FC236}">
              <a16:creationId xmlns:a16="http://schemas.microsoft.com/office/drawing/2014/main" id="{336E90AC-1F65-4AC7-AB1D-F562FAA25F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82956"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17</xdr:row>
      <xdr:rowOff>0</xdr:rowOff>
    </xdr:from>
    <xdr:to>
      <xdr:col>15</xdr:col>
      <xdr:colOff>304800</xdr:colOff>
      <xdr:row>17</xdr:row>
      <xdr:rowOff>309562</xdr:rowOff>
    </xdr:to>
    <xdr:sp macro="" textlink="">
      <xdr:nvSpPr>
        <xdr:cNvPr id="3" name="AutoShape 86" descr="Imagen de perfil de reyes Murillo  (Invitado).">
          <a:extLst>
            <a:ext uri="{FF2B5EF4-FFF2-40B4-BE49-F238E27FC236}">
              <a16:creationId xmlns:a16="http://schemas.microsoft.com/office/drawing/2014/main" id="{C1876D67-EB25-4427-AB44-4CF9C2993997}"/>
            </a:ext>
          </a:extLst>
        </xdr:cNvPr>
        <xdr:cNvSpPr>
          <a:spLocks noChangeAspect="1" noChangeArrowheads="1"/>
        </xdr:cNvSpPr>
      </xdr:nvSpPr>
      <xdr:spPr bwMode="auto">
        <a:xfrm>
          <a:off x="17154525" y="9058275"/>
          <a:ext cx="304800" cy="3095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supervision.recursosfisicos@subredsur.gov.co" TargetMode="External"/><Relationship Id="rId18" Type="http://schemas.openxmlformats.org/officeDocument/2006/relationships/hyperlink" Target="mailto:lider.biomedico.administrativo@subredsur.gov.co" TargetMode="External"/><Relationship Id="rId26" Type="http://schemas.openxmlformats.org/officeDocument/2006/relationships/hyperlink" Target="mailto:lider.biomedico.administrativo@subredsur.gov.co" TargetMode="External"/><Relationship Id="rId39" Type="http://schemas.openxmlformats.org/officeDocument/2006/relationships/hyperlink" Target="mailto:recursos.fisicos@subredsur.gov.co" TargetMode="External"/><Relationship Id="rId21" Type="http://schemas.openxmlformats.org/officeDocument/2006/relationships/hyperlink" Target="mailto:lider.biomedico.administrativo@subredsur.gov.co" TargetMode="External"/><Relationship Id="rId34" Type="http://schemas.openxmlformats.org/officeDocument/2006/relationships/hyperlink" Target="mailto:comprasmedicoquirurgicos@subredsur.gov.co" TargetMode="External"/><Relationship Id="rId42" Type="http://schemas.openxmlformats.org/officeDocument/2006/relationships/hyperlink" Target="mailto:referentes.mantenimiento@subredsur.gov.co" TargetMode="External"/><Relationship Id="rId47" Type="http://schemas.openxmlformats.org/officeDocument/2006/relationships/hyperlink" Target="mailto:jefe.sistemastics@subredsur.gov.co" TargetMode="External"/><Relationship Id="rId50" Type="http://schemas.openxmlformats.org/officeDocument/2006/relationships/hyperlink" Target="mailto:jefe.sistemastics@subredsur.gov.co" TargetMode="External"/><Relationship Id="rId55" Type="http://schemas.openxmlformats.org/officeDocument/2006/relationships/comments" Target="../comments1.xml"/><Relationship Id="rId7" Type="http://schemas.openxmlformats.org/officeDocument/2006/relationships/hyperlink" Target="mailto:supervision.recursosfisicos@subredsur.gov.co" TargetMode="External"/><Relationship Id="rId2" Type="http://schemas.openxmlformats.org/officeDocument/2006/relationships/hyperlink" Target="mailto:supervision.recursosfisicos@subredsur.gov.co" TargetMode="External"/><Relationship Id="rId16" Type="http://schemas.openxmlformats.org/officeDocument/2006/relationships/hyperlink" Target="mailto:lider.biomedico.administrativo@subredsur.gov.co" TargetMode="External"/><Relationship Id="rId29" Type="http://schemas.openxmlformats.org/officeDocument/2006/relationships/hyperlink" Target="mailto:lider.biomedico.administrativo@subredsur.gov.co" TargetMode="External"/><Relationship Id="rId11" Type="http://schemas.openxmlformats.org/officeDocument/2006/relationships/hyperlink" Target="mailto:supervision.recursosfisicos@subredsur.gov.co" TargetMode="External"/><Relationship Id="rId24" Type="http://schemas.openxmlformats.org/officeDocument/2006/relationships/hyperlink" Target="mailto:lider.biomedico.administrativo@subredsur.gov.co" TargetMode="External"/><Relationship Id="rId32" Type="http://schemas.openxmlformats.org/officeDocument/2006/relationships/hyperlink" Target="mailto:gestionsuministros@subredsur.gov.co" TargetMode="External"/><Relationship Id="rId37" Type="http://schemas.openxmlformats.org/officeDocument/2006/relationships/hyperlink" Target="mailto:comprasmedicoquirurgicos@subredsur.gov.co" TargetMode="External"/><Relationship Id="rId40" Type="http://schemas.openxmlformats.org/officeDocument/2006/relationships/hyperlink" Target="mailto:transporte@subredsur.gov.co" TargetMode="External"/><Relationship Id="rId45" Type="http://schemas.openxmlformats.org/officeDocument/2006/relationships/hyperlink" Target="mailto:servicios.basicos@subredsur.gov.co" TargetMode="External"/><Relationship Id="rId53" Type="http://schemas.openxmlformats.org/officeDocument/2006/relationships/drawing" Target="../drawings/drawing1.xml"/><Relationship Id="rId5" Type="http://schemas.openxmlformats.org/officeDocument/2006/relationships/hyperlink" Target="mailto:supervision.recursosfisicos@subredsur.gov.co" TargetMode="External"/><Relationship Id="rId10" Type="http://schemas.openxmlformats.org/officeDocument/2006/relationships/hyperlink" Target="mailto:supervision.recursosfisicos@subredsur.gov.co" TargetMode="External"/><Relationship Id="rId19" Type="http://schemas.openxmlformats.org/officeDocument/2006/relationships/hyperlink" Target="mailto:lider.biomedico.administrativo@subredsur.gov.co" TargetMode="External"/><Relationship Id="rId31" Type="http://schemas.openxmlformats.org/officeDocument/2006/relationships/hyperlink" Target="mailto:gestionsuministros@subredsur.gov.co" TargetMode="External"/><Relationship Id="rId44" Type="http://schemas.openxmlformats.org/officeDocument/2006/relationships/hyperlink" Target="mailto:referentes.mantenimiento@subredsur.gov.co" TargetMode="External"/><Relationship Id="rId52" Type="http://schemas.openxmlformats.org/officeDocument/2006/relationships/printerSettings" Target="../printerSettings/printerSettings1.bin"/><Relationship Id="rId4" Type="http://schemas.openxmlformats.org/officeDocument/2006/relationships/hyperlink" Target="mailto:supervision.recursosfisicos@subredsur.gov.co" TargetMode="External"/><Relationship Id="rId9" Type="http://schemas.openxmlformats.org/officeDocument/2006/relationships/hyperlink" Target="mailto:supervision.recursosfisicos@subredsur.gov.co" TargetMode="External"/><Relationship Id="rId14" Type="http://schemas.openxmlformats.org/officeDocument/2006/relationships/hyperlink" Target="mailto:supervision.recursosfisicos@subredsur.gov.co" TargetMode="External"/><Relationship Id="rId22" Type="http://schemas.openxmlformats.org/officeDocument/2006/relationships/hyperlink" Target="mailto:lider.biomedico.administrativo@subredsur.gov.co" TargetMode="External"/><Relationship Id="rId27" Type="http://schemas.openxmlformats.org/officeDocument/2006/relationships/hyperlink" Target="mailto:lider.biomedico.administrativo@subredsur.gov.co" TargetMode="External"/><Relationship Id="rId30" Type="http://schemas.openxmlformats.org/officeDocument/2006/relationships/hyperlink" Target="mailto:gestionsuministros@subredsur.gov.co" TargetMode="External"/><Relationship Id="rId35" Type="http://schemas.openxmlformats.org/officeDocument/2006/relationships/hyperlink" Target="mailto:comprasmedicoquirurgicos@subredsur.gov.co" TargetMode="External"/><Relationship Id="rId43" Type="http://schemas.openxmlformats.org/officeDocument/2006/relationships/hyperlink" Target="mailto:referentes.mantenimiento@subredsur.gov.co" TargetMode="External"/><Relationship Id="rId48" Type="http://schemas.openxmlformats.org/officeDocument/2006/relationships/hyperlink" Target="mailto:jefe.sistemastics@subredsur.gov.co" TargetMode="External"/><Relationship Id="rId8" Type="http://schemas.openxmlformats.org/officeDocument/2006/relationships/hyperlink" Target="mailto:supervision.recursosfisicos@subredsur.gov.co" TargetMode="External"/><Relationship Id="rId51" Type="http://schemas.openxmlformats.org/officeDocument/2006/relationships/hyperlink" Target="mailto:jefe.sistemastics@subredsur.gov.co" TargetMode="External"/><Relationship Id="rId3" Type="http://schemas.openxmlformats.org/officeDocument/2006/relationships/hyperlink" Target="mailto:supervision.recursosfisicos@subredsur.gov.co" TargetMode="External"/><Relationship Id="rId12" Type="http://schemas.openxmlformats.org/officeDocument/2006/relationships/hyperlink" Target="mailto:supervision.recursosfisicos@subredsur.gov.co" TargetMode="External"/><Relationship Id="rId17" Type="http://schemas.openxmlformats.org/officeDocument/2006/relationships/hyperlink" Target="mailto:lider.biomedico.administrativo@subredsur.gov.co" TargetMode="External"/><Relationship Id="rId25" Type="http://schemas.openxmlformats.org/officeDocument/2006/relationships/hyperlink" Target="mailto:lider.biomedico.administrativo@subredsur.gov.co" TargetMode="External"/><Relationship Id="rId33" Type="http://schemas.openxmlformats.org/officeDocument/2006/relationships/hyperlink" Target="mailto:gestionsuministros@subredsur.gov.co" TargetMode="External"/><Relationship Id="rId38" Type="http://schemas.openxmlformats.org/officeDocument/2006/relationships/hyperlink" Target="mailto:lider.biomedico.administrativo@subredsur.gov.co" TargetMode="External"/><Relationship Id="rId46" Type="http://schemas.openxmlformats.org/officeDocument/2006/relationships/hyperlink" Target="mailto:gestionambiental@subredsur.gov.co" TargetMode="External"/><Relationship Id="rId20" Type="http://schemas.openxmlformats.org/officeDocument/2006/relationships/hyperlink" Target="mailto:lider.biomedico.administrativo@subredsur.gov.co" TargetMode="External"/><Relationship Id="rId41" Type="http://schemas.openxmlformats.org/officeDocument/2006/relationships/hyperlink" Target="mailto:transporte@subredsur.gov.co" TargetMode="External"/><Relationship Id="rId54" Type="http://schemas.openxmlformats.org/officeDocument/2006/relationships/vmlDrawing" Target="../drawings/vmlDrawing1.vml"/><Relationship Id="rId1" Type="http://schemas.openxmlformats.org/officeDocument/2006/relationships/hyperlink" Target="mailto:supervision.recursosfisicos@subredsur.gov.co" TargetMode="External"/><Relationship Id="rId6" Type="http://schemas.openxmlformats.org/officeDocument/2006/relationships/hyperlink" Target="mailto:supervision.recursosfisicos@subredsur.gov.co" TargetMode="External"/><Relationship Id="rId15" Type="http://schemas.openxmlformats.org/officeDocument/2006/relationships/hyperlink" Target="mailto:lider.biomedico.administrativo@subredsur.gov.co" TargetMode="External"/><Relationship Id="rId23" Type="http://schemas.openxmlformats.org/officeDocument/2006/relationships/hyperlink" Target="mailto:lider.biomedico.administrativo@subredsur.gov.co" TargetMode="External"/><Relationship Id="rId28" Type="http://schemas.openxmlformats.org/officeDocument/2006/relationships/hyperlink" Target="mailto:lider.biomedico.administrativo@subredsur.gov.co" TargetMode="External"/><Relationship Id="rId36" Type="http://schemas.openxmlformats.org/officeDocument/2006/relationships/hyperlink" Target="mailto:comprasmedicoquirurgicos@subredsur.gov.co" TargetMode="External"/><Relationship Id="rId49" Type="http://schemas.openxmlformats.org/officeDocument/2006/relationships/hyperlink" Target="mailto:jefe.sistemastics@subredsu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AE970-6702-4929-8441-7E88D134AAA7}">
  <sheetPr>
    <pageSetUpPr fitToPage="1"/>
  </sheetPr>
  <dimension ref="A1:U1630"/>
  <sheetViews>
    <sheetView tabSelected="1" zoomScale="80" zoomScaleNormal="80" workbookViewId="0">
      <pane xSplit="3" ySplit="6" topLeftCell="D7" activePane="bottomRight" state="frozen"/>
      <selection pane="topRight" activeCell="D1" sqref="D1"/>
      <selection pane="bottomLeft" activeCell="A7" sqref="A7"/>
      <selection pane="bottomRight" activeCell="B2" sqref="B2:Q2"/>
    </sheetView>
  </sheetViews>
  <sheetFormatPr baseColWidth="10" defaultColWidth="9.140625" defaultRowHeight="12.75" x14ac:dyDescent="0.2"/>
  <cols>
    <col min="1" max="1" width="2.7109375" style="1" customWidth="1"/>
    <col min="2" max="2" width="23.42578125" style="2" customWidth="1"/>
    <col min="3" max="3" width="69.85546875" style="3" customWidth="1"/>
    <col min="4" max="4" width="24.42578125" style="4" customWidth="1"/>
    <col min="5" max="5" width="25.140625" style="4" customWidth="1"/>
    <col min="6" max="6" width="25.42578125" style="1" customWidth="1"/>
    <col min="7" max="7" width="30.28515625" style="4" customWidth="1"/>
    <col min="8" max="8" width="32.28515625" style="4" customWidth="1"/>
    <col min="9" max="9" width="26.42578125" style="62" customWidth="1"/>
    <col min="10" max="10" width="29.140625" style="6" customWidth="1"/>
    <col min="11" max="11" width="27.28515625" style="4" customWidth="1"/>
    <col min="12" max="12" width="28.85546875" style="4" customWidth="1"/>
    <col min="13" max="13" width="30" style="4" customWidth="1"/>
    <col min="14" max="14" width="18" style="4" customWidth="1"/>
    <col min="15" max="15" width="30.7109375" style="4" customWidth="1"/>
    <col min="16" max="16" width="29.42578125" style="4" customWidth="1"/>
    <col min="17" max="17" width="42.85546875" style="8" customWidth="1"/>
  </cols>
  <sheetData>
    <row r="1" spans="1:21" ht="13.5" thickBot="1" x14ac:dyDescent="0.25">
      <c r="I1" s="5"/>
      <c r="O1" s="7"/>
    </row>
    <row r="2" spans="1:21" ht="60" customHeight="1" thickBot="1" x14ac:dyDescent="0.25">
      <c r="A2" s="9"/>
      <c r="B2" s="10" t="s">
        <v>0</v>
      </c>
      <c r="C2" s="11"/>
      <c r="D2" s="11"/>
      <c r="E2" s="11"/>
      <c r="F2" s="12"/>
      <c r="G2" s="11"/>
      <c r="H2" s="11"/>
      <c r="I2" s="10"/>
      <c r="J2" s="12"/>
      <c r="K2" s="11"/>
      <c r="L2" s="11"/>
      <c r="M2" s="11"/>
      <c r="N2" s="11"/>
      <c r="O2" s="10"/>
      <c r="P2" s="11"/>
      <c r="Q2" s="12"/>
    </row>
    <row r="3" spans="1:21" ht="12.75" customHeight="1" x14ac:dyDescent="0.2">
      <c r="A3" s="13"/>
      <c r="B3" s="14" t="s">
        <v>1</v>
      </c>
      <c r="C3" s="15"/>
      <c r="D3" s="15"/>
      <c r="E3" s="15"/>
      <c r="F3" s="16"/>
      <c r="G3" s="15"/>
      <c r="H3" s="15"/>
      <c r="I3" s="14"/>
      <c r="J3" s="16"/>
      <c r="K3" s="15"/>
      <c r="L3" s="15"/>
      <c r="M3" s="15"/>
      <c r="N3" s="15"/>
      <c r="O3" s="14"/>
      <c r="P3" s="15"/>
      <c r="Q3" s="16"/>
    </row>
    <row r="4" spans="1:21" x14ac:dyDescent="0.2">
      <c r="B4" s="17"/>
      <c r="C4" s="18"/>
      <c r="D4" s="18"/>
      <c r="E4" s="18"/>
      <c r="F4" s="19"/>
      <c r="G4" s="18"/>
      <c r="H4" s="18"/>
      <c r="I4" s="17"/>
      <c r="J4" s="19"/>
      <c r="K4" s="18"/>
      <c r="L4" s="18"/>
      <c r="M4" s="18"/>
      <c r="N4" s="18"/>
      <c r="O4" s="17"/>
      <c r="P4" s="18"/>
      <c r="Q4" s="19"/>
    </row>
    <row r="5" spans="1:21" ht="15" customHeight="1" thickBot="1" x14ac:dyDescent="0.25">
      <c r="B5" s="80"/>
      <c r="C5" s="81"/>
      <c r="D5" s="81"/>
      <c r="E5" s="81"/>
      <c r="F5" s="82"/>
      <c r="G5" s="81"/>
      <c r="H5" s="81"/>
      <c r="I5" s="80"/>
      <c r="J5" s="82"/>
      <c r="K5" s="81"/>
      <c r="L5" s="81"/>
      <c r="M5" s="81"/>
      <c r="N5" s="81"/>
      <c r="O5" s="80"/>
      <c r="P5" s="81"/>
      <c r="Q5" s="82"/>
    </row>
    <row r="6" spans="1:21" ht="42.75" customHeight="1" thickBot="1" x14ac:dyDescent="0.25">
      <c r="A6" s="20"/>
      <c r="B6" s="21" t="s">
        <v>2</v>
      </c>
      <c r="C6" s="22" t="s">
        <v>3</v>
      </c>
      <c r="D6" s="23" t="s">
        <v>4</v>
      </c>
      <c r="E6" s="23" t="s">
        <v>5</v>
      </c>
      <c r="F6" s="23" t="s">
        <v>6</v>
      </c>
      <c r="G6" s="23" t="s">
        <v>7</v>
      </c>
      <c r="H6" s="23" t="s">
        <v>8</v>
      </c>
      <c r="I6" s="24" t="s">
        <v>9</v>
      </c>
      <c r="J6" s="24" t="s">
        <v>10</v>
      </c>
      <c r="K6" s="23" t="s">
        <v>11</v>
      </c>
      <c r="L6" s="23" t="s">
        <v>12</v>
      </c>
      <c r="M6" s="23" t="s">
        <v>13</v>
      </c>
      <c r="N6" s="23" t="s">
        <v>14</v>
      </c>
      <c r="O6" s="23" t="s">
        <v>15</v>
      </c>
      <c r="P6" s="22" t="s">
        <v>16</v>
      </c>
      <c r="Q6" s="25" t="s">
        <v>17</v>
      </c>
    </row>
    <row r="7" spans="1:21" s="31" customFormat="1" ht="59.25" customHeight="1" x14ac:dyDescent="0.2">
      <c r="A7" s="4"/>
      <c r="B7" s="63" t="s">
        <v>18</v>
      </c>
      <c r="C7" s="78" t="s">
        <v>19</v>
      </c>
      <c r="D7" s="64">
        <v>3</v>
      </c>
      <c r="E7" s="64">
        <v>4</v>
      </c>
      <c r="F7" s="64">
        <v>4</v>
      </c>
      <c r="G7" s="64">
        <v>1</v>
      </c>
      <c r="H7" s="65">
        <v>0</v>
      </c>
      <c r="I7" s="66">
        <f>10300000*4</f>
        <v>41200000</v>
      </c>
      <c r="J7" s="66">
        <v>41200000</v>
      </c>
      <c r="K7" s="65">
        <v>0</v>
      </c>
      <c r="L7" s="65">
        <v>0</v>
      </c>
      <c r="M7" s="67" t="s">
        <v>20</v>
      </c>
      <c r="N7" s="67" t="s">
        <v>21</v>
      </c>
      <c r="O7" s="68" t="s">
        <v>22</v>
      </c>
      <c r="P7" s="64">
        <v>3006589235</v>
      </c>
      <c r="Q7" s="69" t="s">
        <v>23</v>
      </c>
      <c r="R7"/>
      <c r="S7"/>
      <c r="T7"/>
      <c r="U7"/>
    </row>
    <row r="8" spans="1:21" s="31" customFormat="1" ht="51" x14ac:dyDescent="0.2">
      <c r="A8" s="1"/>
      <c r="B8" s="32" t="s">
        <v>18</v>
      </c>
      <c r="C8" s="33" t="s">
        <v>24</v>
      </c>
      <c r="D8" s="34">
        <v>1</v>
      </c>
      <c r="E8" s="34">
        <v>1</v>
      </c>
      <c r="F8" s="34">
        <v>6</v>
      </c>
      <c r="G8" s="34">
        <v>1</v>
      </c>
      <c r="H8" s="27">
        <v>0</v>
      </c>
      <c r="I8" s="35">
        <f>3000000*6</f>
        <v>18000000</v>
      </c>
      <c r="J8" s="35">
        <v>18000000</v>
      </c>
      <c r="K8" s="27">
        <v>0</v>
      </c>
      <c r="L8" s="27">
        <v>0</v>
      </c>
      <c r="M8" s="28" t="s">
        <v>20</v>
      </c>
      <c r="N8" s="28" t="s">
        <v>21</v>
      </c>
      <c r="O8" s="29" t="s">
        <v>22</v>
      </c>
      <c r="P8" s="36">
        <v>3006589235</v>
      </c>
      <c r="Q8" s="37" t="s">
        <v>23</v>
      </c>
      <c r="R8"/>
      <c r="S8"/>
      <c r="T8"/>
      <c r="U8"/>
    </row>
    <row r="9" spans="1:21" s="31" customFormat="1" ht="51" x14ac:dyDescent="0.2">
      <c r="A9" s="1"/>
      <c r="B9" s="38" t="s">
        <v>25</v>
      </c>
      <c r="C9" s="33" t="s">
        <v>26</v>
      </c>
      <c r="D9" s="39">
        <v>3</v>
      </c>
      <c r="E9" s="39">
        <v>4</v>
      </c>
      <c r="F9" s="39">
        <v>4</v>
      </c>
      <c r="G9" s="39">
        <v>1</v>
      </c>
      <c r="H9" s="27">
        <v>0</v>
      </c>
      <c r="I9" s="35">
        <f>5200000*4</f>
        <v>20800000</v>
      </c>
      <c r="J9" s="35">
        <v>20800000</v>
      </c>
      <c r="K9" s="27">
        <v>0</v>
      </c>
      <c r="L9" s="27">
        <v>0</v>
      </c>
      <c r="M9" s="28" t="s">
        <v>20</v>
      </c>
      <c r="N9" s="28" t="s">
        <v>27</v>
      </c>
      <c r="O9" s="29" t="s">
        <v>22</v>
      </c>
      <c r="P9" s="26">
        <v>3006589235</v>
      </c>
      <c r="Q9" s="30" t="s">
        <v>23</v>
      </c>
      <c r="R9"/>
      <c r="S9"/>
      <c r="T9"/>
      <c r="U9"/>
    </row>
    <row r="10" spans="1:21" s="31" customFormat="1" ht="63.75" x14ac:dyDescent="0.2">
      <c r="A10" s="1"/>
      <c r="B10" s="38" t="s">
        <v>28</v>
      </c>
      <c r="C10" s="33" t="s">
        <v>29</v>
      </c>
      <c r="D10" s="39">
        <v>1</v>
      </c>
      <c r="E10" s="39">
        <v>2</v>
      </c>
      <c r="F10" s="39">
        <v>5</v>
      </c>
      <c r="G10" s="39">
        <v>1</v>
      </c>
      <c r="H10" s="27">
        <v>0</v>
      </c>
      <c r="I10" s="35">
        <f>15000000*5</f>
        <v>75000000</v>
      </c>
      <c r="J10" s="35">
        <v>75000000</v>
      </c>
      <c r="K10" s="27">
        <v>0</v>
      </c>
      <c r="L10" s="27">
        <v>0</v>
      </c>
      <c r="M10" s="28" t="s">
        <v>20</v>
      </c>
      <c r="N10" s="28" t="s">
        <v>30</v>
      </c>
      <c r="O10" s="29" t="s">
        <v>22</v>
      </c>
      <c r="P10" s="26">
        <v>3006589235</v>
      </c>
      <c r="Q10" s="30" t="s">
        <v>23</v>
      </c>
      <c r="R10"/>
      <c r="S10"/>
      <c r="T10"/>
      <c r="U10"/>
    </row>
    <row r="11" spans="1:21" s="31" customFormat="1" ht="51" x14ac:dyDescent="0.2">
      <c r="A11" s="1"/>
      <c r="B11" s="38" t="s">
        <v>31</v>
      </c>
      <c r="C11" s="33" t="s">
        <v>32</v>
      </c>
      <c r="D11" s="39">
        <v>4</v>
      </c>
      <c r="E11" s="39">
        <v>5</v>
      </c>
      <c r="F11" s="39">
        <v>3</v>
      </c>
      <c r="G11" s="39">
        <v>1</v>
      </c>
      <c r="H11" s="27">
        <v>0</v>
      </c>
      <c r="I11" s="35">
        <v>30000000</v>
      </c>
      <c r="J11" s="35">
        <v>30000000</v>
      </c>
      <c r="K11" s="27">
        <v>0</v>
      </c>
      <c r="L11" s="27">
        <v>0</v>
      </c>
      <c r="M11" s="28" t="s">
        <v>20</v>
      </c>
      <c r="N11" s="28" t="s">
        <v>33</v>
      </c>
      <c r="O11" s="29" t="s">
        <v>22</v>
      </c>
      <c r="P11" s="26">
        <v>3006589235</v>
      </c>
      <c r="Q11" s="30" t="s">
        <v>23</v>
      </c>
      <c r="R11"/>
      <c r="S11"/>
      <c r="T11"/>
      <c r="U11"/>
    </row>
    <row r="12" spans="1:21" s="31" customFormat="1" ht="51" x14ac:dyDescent="0.2">
      <c r="A12" s="1"/>
      <c r="B12" s="38" t="s">
        <v>25</v>
      </c>
      <c r="C12" s="33" t="s">
        <v>34</v>
      </c>
      <c r="D12" s="39">
        <v>8</v>
      </c>
      <c r="E12" s="39">
        <v>9</v>
      </c>
      <c r="F12" s="39">
        <v>3</v>
      </c>
      <c r="G12" s="39">
        <v>1</v>
      </c>
      <c r="H12" s="27">
        <v>0</v>
      </c>
      <c r="I12" s="35">
        <v>30000000</v>
      </c>
      <c r="J12" s="35">
        <v>30000000</v>
      </c>
      <c r="K12" s="27">
        <v>0</v>
      </c>
      <c r="L12" s="27">
        <v>0</v>
      </c>
      <c r="M12" s="28" t="s">
        <v>20</v>
      </c>
      <c r="N12" s="28" t="s">
        <v>35</v>
      </c>
      <c r="O12" s="29" t="s">
        <v>22</v>
      </c>
      <c r="P12" s="26">
        <v>3006589235</v>
      </c>
      <c r="Q12" s="30" t="s">
        <v>23</v>
      </c>
      <c r="R12"/>
      <c r="S12"/>
      <c r="T12"/>
      <c r="U12"/>
    </row>
    <row r="13" spans="1:21" s="31" customFormat="1" ht="38.25" x14ac:dyDescent="0.2">
      <c r="A13" s="1"/>
      <c r="B13" s="40" t="s">
        <v>36</v>
      </c>
      <c r="C13" s="33" t="s">
        <v>37</v>
      </c>
      <c r="D13" s="39">
        <v>1</v>
      </c>
      <c r="E13" s="39">
        <v>2</v>
      </c>
      <c r="F13" s="39">
        <v>6</v>
      </c>
      <c r="G13" s="39">
        <v>1</v>
      </c>
      <c r="H13" s="27">
        <v>0</v>
      </c>
      <c r="I13" s="35">
        <f>3000000*6</f>
        <v>18000000</v>
      </c>
      <c r="J13" s="35">
        <f>3000000*6</f>
        <v>18000000</v>
      </c>
      <c r="K13" s="27">
        <v>0</v>
      </c>
      <c r="L13" s="27">
        <v>0</v>
      </c>
      <c r="M13" s="28" t="s">
        <v>20</v>
      </c>
      <c r="N13" s="28" t="s">
        <v>38</v>
      </c>
      <c r="O13" s="29" t="s">
        <v>22</v>
      </c>
      <c r="P13" s="26">
        <v>3006589235</v>
      </c>
      <c r="Q13" s="30" t="s">
        <v>23</v>
      </c>
      <c r="R13"/>
      <c r="S13"/>
      <c r="T13"/>
      <c r="U13"/>
    </row>
    <row r="14" spans="1:21" s="31" customFormat="1" ht="51" x14ac:dyDescent="0.2">
      <c r="A14" s="1"/>
      <c r="B14" s="41" t="s">
        <v>39</v>
      </c>
      <c r="C14" s="33" t="s">
        <v>40</v>
      </c>
      <c r="D14" s="39">
        <v>9</v>
      </c>
      <c r="E14" s="39">
        <v>10</v>
      </c>
      <c r="F14" s="39">
        <v>2</v>
      </c>
      <c r="G14" s="39">
        <v>1</v>
      </c>
      <c r="H14" s="27">
        <v>0</v>
      </c>
      <c r="I14" s="35">
        <v>10000000</v>
      </c>
      <c r="J14" s="35">
        <v>10000000</v>
      </c>
      <c r="K14" s="27">
        <v>0</v>
      </c>
      <c r="L14" s="27">
        <v>0</v>
      </c>
      <c r="M14" s="28" t="s">
        <v>20</v>
      </c>
      <c r="N14" s="28" t="s">
        <v>41</v>
      </c>
      <c r="O14" s="29" t="s">
        <v>22</v>
      </c>
      <c r="P14" s="26">
        <v>3006589235</v>
      </c>
      <c r="Q14" s="30" t="s">
        <v>23</v>
      </c>
      <c r="R14"/>
      <c r="S14"/>
      <c r="T14"/>
      <c r="U14"/>
    </row>
    <row r="15" spans="1:21" s="31" customFormat="1" ht="51" x14ac:dyDescent="0.2">
      <c r="A15" s="1"/>
      <c r="B15" s="38" t="s">
        <v>42</v>
      </c>
      <c r="C15" s="33" t="s">
        <v>43</v>
      </c>
      <c r="D15" s="39">
        <v>3</v>
      </c>
      <c r="E15" s="39">
        <v>4</v>
      </c>
      <c r="F15" s="39">
        <v>5</v>
      </c>
      <c r="G15" s="39">
        <v>1</v>
      </c>
      <c r="H15" s="27">
        <v>0</v>
      </c>
      <c r="I15" s="35">
        <f>40000000*5</f>
        <v>200000000</v>
      </c>
      <c r="J15" s="35">
        <f>40000000*5</f>
        <v>200000000</v>
      </c>
      <c r="K15" s="27">
        <v>0</v>
      </c>
      <c r="L15" s="27">
        <v>0</v>
      </c>
      <c r="M15" s="28" t="s">
        <v>20</v>
      </c>
      <c r="N15" s="28" t="s">
        <v>44</v>
      </c>
      <c r="O15" s="29" t="s">
        <v>22</v>
      </c>
      <c r="P15" s="26">
        <v>3006589235</v>
      </c>
      <c r="Q15" s="30" t="s">
        <v>23</v>
      </c>
      <c r="R15"/>
      <c r="S15"/>
      <c r="T15"/>
      <c r="U15"/>
    </row>
    <row r="16" spans="1:21" s="31" customFormat="1" ht="51" x14ac:dyDescent="0.2">
      <c r="A16" s="1"/>
      <c r="B16" s="38" t="s">
        <v>45</v>
      </c>
      <c r="C16" s="33" t="s">
        <v>46</v>
      </c>
      <c r="D16" s="39">
        <v>3</v>
      </c>
      <c r="E16" s="39">
        <v>4</v>
      </c>
      <c r="F16" s="39">
        <v>5</v>
      </c>
      <c r="G16" s="39">
        <v>1</v>
      </c>
      <c r="H16" s="27">
        <v>0</v>
      </c>
      <c r="I16" s="35">
        <f>40000000*5</f>
        <v>200000000</v>
      </c>
      <c r="J16" s="35">
        <f>40000000*5</f>
        <v>200000000</v>
      </c>
      <c r="K16" s="27">
        <v>0</v>
      </c>
      <c r="L16" s="27">
        <v>0</v>
      </c>
      <c r="M16" s="28" t="s">
        <v>20</v>
      </c>
      <c r="N16" s="28" t="s">
        <v>47</v>
      </c>
      <c r="O16" s="29" t="s">
        <v>22</v>
      </c>
      <c r="P16" s="26">
        <v>3006589235</v>
      </c>
      <c r="Q16" s="30" t="s">
        <v>23</v>
      </c>
      <c r="R16"/>
      <c r="S16"/>
      <c r="T16"/>
      <c r="U16"/>
    </row>
    <row r="17" spans="1:21" s="31" customFormat="1" ht="38.25" x14ac:dyDescent="0.2">
      <c r="A17" s="1"/>
      <c r="B17" s="38" t="s">
        <v>48</v>
      </c>
      <c r="C17" s="33" t="s">
        <v>49</v>
      </c>
      <c r="D17" s="39">
        <v>5</v>
      </c>
      <c r="E17" s="39">
        <v>6</v>
      </c>
      <c r="F17" s="39">
        <v>4</v>
      </c>
      <c r="G17" s="39">
        <v>1</v>
      </c>
      <c r="H17" s="27">
        <v>0</v>
      </c>
      <c r="I17" s="35">
        <f>2000000*4</f>
        <v>8000000</v>
      </c>
      <c r="J17" s="35">
        <f>2000000*4</f>
        <v>8000000</v>
      </c>
      <c r="K17" s="27">
        <v>0</v>
      </c>
      <c r="L17" s="27">
        <v>0</v>
      </c>
      <c r="M17" s="28" t="s">
        <v>20</v>
      </c>
      <c r="N17" s="28" t="s">
        <v>50</v>
      </c>
      <c r="O17" s="29" t="s">
        <v>22</v>
      </c>
      <c r="P17" s="26">
        <v>3006589235</v>
      </c>
      <c r="Q17" s="30" t="s">
        <v>23</v>
      </c>
      <c r="R17"/>
      <c r="S17"/>
      <c r="T17"/>
      <c r="U17"/>
    </row>
    <row r="18" spans="1:21" s="31" customFormat="1" ht="89.25" x14ac:dyDescent="0.2">
      <c r="A18" s="1"/>
      <c r="B18" s="32" t="s">
        <v>51</v>
      </c>
      <c r="C18" s="33" t="s">
        <v>52</v>
      </c>
      <c r="D18" s="34">
        <v>1</v>
      </c>
      <c r="E18" s="34">
        <v>1</v>
      </c>
      <c r="F18" s="34">
        <v>6</v>
      </c>
      <c r="G18" s="34">
        <v>1</v>
      </c>
      <c r="H18" s="27">
        <v>0</v>
      </c>
      <c r="I18" s="35">
        <f>10000000*6</f>
        <v>60000000</v>
      </c>
      <c r="J18" s="35">
        <f>10000000*6</f>
        <v>60000000</v>
      </c>
      <c r="K18" s="27">
        <v>0</v>
      </c>
      <c r="L18" s="27">
        <v>0</v>
      </c>
      <c r="M18" s="28" t="s">
        <v>20</v>
      </c>
      <c r="N18" s="28" t="s">
        <v>53</v>
      </c>
      <c r="O18" s="29" t="s">
        <v>22</v>
      </c>
      <c r="P18" s="36">
        <v>3006589235</v>
      </c>
      <c r="Q18" s="37" t="s">
        <v>23</v>
      </c>
      <c r="R18"/>
      <c r="S18"/>
      <c r="T18"/>
      <c r="U18"/>
    </row>
    <row r="19" spans="1:21" s="31" customFormat="1" ht="63.75" x14ac:dyDescent="0.2">
      <c r="A19" s="1"/>
      <c r="B19" s="32" t="s">
        <v>54</v>
      </c>
      <c r="C19" s="33" t="s">
        <v>55</v>
      </c>
      <c r="D19" s="34">
        <v>1</v>
      </c>
      <c r="E19" s="34">
        <v>1</v>
      </c>
      <c r="F19" s="34">
        <v>4</v>
      </c>
      <c r="G19" s="34">
        <v>1</v>
      </c>
      <c r="H19" s="27">
        <v>0</v>
      </c>
      <c r="I19" s="35">
        <f>22623804*4</f>
        <v>90495216</v>
      </c>
      <c r="J19" s="35">
        <f>22623804*4</f>
        <v>90495216</v>
      </c>
      <c r="K19" s="27">
        <v>0</v>
      </c>
      <c r="L19" s="27">
        <v>0</v>
      </c>
      <c r="M19" s="28" t="s">
        <v>20</v>
      </c>
      <c r="N19" s="28" t="s">
        <v>56</v>
      </c>
      <c r="O19" s="29" t="s">
        <v>22</v>
      </c>
      <c r="P19" s="36">
        <v>3006589235</v>
      </c>
      <c r="Q19" s="37" t="s">
        <v>23</v>
      </c>
      <c r="R19"/>
      <c r="S19"/>
      <c r="T19"/>
      <c r="U19"/>
    </row>
    <row r="20" spans="1:21" s="31" customFormat="1" ht="38.25" x14ac:dyDescent="0.2">
      <c r="A20" s="1"/>
      <c r="B20" s="38" t="s">
        <v>57</v>
      </c>
      <c r="C20" s="33" t="s">
        <v>58</v>
      </c>
      <c r="D20" s="39">
        <v>2</v>
      </c>
      <c r="E20" s="39">
        <v>3</v>
      </c>
      <c r="F20" s="39">
        <v>5</v>
      </c>
      <c r="G20" s="39">
        <v>1</v>
      </c>
      <c r="H20" s="27">
        <v>0</v>
      </c>
      <c r="I20" s="35">
        <f>9710400*5</f>
        <v>48552000</v>
      </c>
      <c r="J20" s="35">
        <f>9710400*5</f>
        <v>48552000</v>
      </c>
      <c r="K20" s="27">
        <v>0</v>
      </c>
      <c r="L20" s="27">
        <v>0</v>
      </c>
      <c r="M20" s="28" t="s">
        <v>20</v>
      </c>
      <c r="N20" s="28" t="s">
        <v>59</v>
      </c>
      <c r="O20" s="29" t="s">
        <v>22</v>
      </c>
      <c r="P20" s="26">
        <v>3006589235</v>
      </c>
      <c r="Q20" s="30" t="s">
        <v>23</v>
      </c>
      <c r="R20"/>
      <c r="S20"/>
      <c r="T20"/>
      <c r="U20"/>
    </row>
    <row r="21" spans="1:21" s="31" customFormat="1" ht="51" x14ac:dyDescent="0.2">
      <c r="A21" s="1"/>
      <c r="B21" s="42" t="s">
        <v>60</v>
      </c>
      <c r="C21" s="33" t="s">
        <v>61</v>
      </c>
      <c r="D21" s="34">
        <v>1</v>
      </c>
      <c r="E21" s="34">
        <v>1</v>
      </c>
      <c r="F21" s="34">
        <v>5</v>
      </c>
      <c r="G21" s="34">
        <v>1</v>
      </c>
      <c r="H21" s="27">
        <v>0</v>
      </c>
      <c r="I21" s="35">
        <f>7600000*5</f>
        <v>38000000</v>
      </c>
      <c r="J21" s="35">
        <f>7600000*5</f>
        <v>38000000</v>
      </c>
      <c r="K21" s="27">
        <v>0</v>
      </c>
      <c r="L21" s="27">
        <v>0</v>
      </c>
      <c r="M21" s="28" t="s">
        <v>20</v>
      </c>
      <c r="N21" s="28" t="s">
        <v>62</v>
      </c>
      <c r="O21" s="29" t="s">
        <v>22</v>
      </c>
      <c r="P21" s="36">
        <v>3006589235</v>
      </c>
      <c r="Q21" s="37" t="s">
        <v>23</v>
      </c>
      <c r="R21"/>
      <c r="S21"/>
      <c r="T21"/>
      <c r="U21"/>
    </row>
    <row r="22" spans="1:21" s="31" customFormat="1" ht="38.25" x14ac:dyDescent="0.2">
      <c r="A22" s="1"/>
      <c r="B22" s="32" t="s">
        <v>63</v>
      </c>
      <c r="C22" s="43" t="s">
        <v>64</v>
      </c>
      <c r="D22" s="34">
        <v>3</v>
      </c>
      <c r="E22" s="34">
        <v>4</v>
      </c>
      <c r="F22" s="34">
        <v>4</v>
      </c>
      <c r="G22" s="34">
        <v>1</v>
      </c>
      <c r="H22" s="27">
        <v>0</v>
      </c>
      <c r="I22" s="35">
        <v>32000000</v>
      </c>
      <c r="J22" s="35">
        <v>32000001</v>
      </c>
      <c r="K22" s="27">
        <v>0</v>
      </c>
      <c r="L22" s="27">
        <v>0</v>
      </c>
      <c r="M22" s="28" t="s">
        <v>20</v>
      </c>
      <c r="N22" s="28" t="s">
        <v>65</v>
      </c>
      <c r="O22" s="29" t="s">
        <v>22</v>
      </c>
      <c r="P22" s="36">
        <v>3173759698</v>
      </c>
      <c r="Q22" s="44" t="s">
        <v>66</v>
      </c>
      <c r="R22"/>
      <c r="S22"/>
      <c r="T22"/>
      <c r="U22"/>
    </row>
    <row r="23" spans="1:21" s="31" customFormat="1" ht="38.25" x14ac:dyDescent="0.2">
      <c r="A23" s="1"/>
      <c r="B23" s="32" t="s">
        <v>67</v>
      </c>
      <c r="C23" s="43" t="s">
        <v>68</v>
      </c>
      <c r="D23" s="34">
        <v>1</v>
      </c>
      <c r="E23" s="34">
        <v>1</v>
      </c>
      <c r="F23" s="34">
        <v>12</v>
      </c>
      <c r="G23" s="34">
        <v>1</v>
      </c>
      <c r="H23" s="27">
        <v>0</v>
      </c>
      <c r="I23" s="35">
        <f>63000000</f>
        <v>63000000</v>
      </c>
      <c r="J23" s="35">
        <f>63000000</f>
        <v>63000000</v>
      </c>
      <c r="K23" s="27">
        <v>0</v>
      </c>
      <c r="L23" s="27">
        <v>0</v>
      </c>
      <c r="M23" s="28" t="s">
        <v>20</v>
      </c>
      <c r="N23" s="28" t="s">
        <v>69</v>
      </c>
      <c r="O23" s="29" t="s">
        <v>22</v>
      </c>
      <c r="P23" s="36">
        <v>3173759698</v>
      </c>
      <c r="Q23" s="44" t="s">
        <v>66</v>
      </c>
      <c r="R23"/>
      <c r="S23"/>
      <c r="T23"/>
      <c r="U23"/>
    </row>
    <row r="24" spans="1:21" s="31" customFormat="1" ht="51" x14ac:dyDescent="0.2">
      <c r="A24" s="1"/>
      <c r="B24" s="45" t="s">
        <v>70</v>
      </c>
      <c r="C24" s="33" t="s">
        <v>71</v>
      </c>
      <c r="D24" s="39">
        <v>3</v>
      </c>
      <c r="E24" s="39">
        <v>4</v>
      </c>
      <c r="F24" s="39">
        <v>3</v>
      </c>
      <c r="G24" s="39">
        <v>1</v>
      </c>
      <c r="H24" s="27">
        <v>0</v>
      </c>
      <c r="I24" s="35">
        <v>120000000</v>
      </c>
      <c r="J24" s="35">
        <v>120000000</v>
      </c>
      <c r="K24" s="27">
        <v>0</v>
      </c>
      <c r="L24" s="27">
        <v>0</v>
      </c>
      <c r="M24" s="28" t="s">
        <v>20</v>
      </c>
      <c r="N24" s="28" t="s">
        <v>72</v>
      </c>
      <c r="O24" s="29" t="s">
        <v>22</v>
      </c>
      <c r="P24" s="26">
        <v>3173759698</v>
      </c>
      <c r="Q24" s="46" t="s">
        <v>66</v>
      </c>
      <c r="R24"/>
      <c r="S24"/>
      <c r="T24"/>
      <c r="U24"/>
    </row>
    <row r="25" spans="1:21" s="31" customFormat="1" ht="51" x14ac:dyDescent="0.2">
      <c r="A25" s="1"/>
      <c r="B25" s="38" t="s">
        <v>73</v>
      </c>
      <c r="C25" s="33" t="s">
        <v>74</v>
      </c>
      <c r="D25" s="39">
        <v>3</v>
      </c>
      <c r="E25" s="39">
        <v>4</v>
      </c>
      <c r="F25" s="39">
        <v>3</v>
      </c>
      <c r="G25" s="39">
        <v>1</v>
      </c>
      <c r="H25" s="27">
        <v>0</v>
      </c>
      <c r="I25" s="35">
        <v>35000000</v>
      </c>
      <c r="J25" s="35">
        <v>35000000</v>
      </c>
      <c r="K25" s="27">
        <v>0</v>
      </c>
      <c r="L25" s="27">
        <v>0</v>
      </c>
      <c r="M25" s="28" t="s">
        <v>20</v>
      </c>
      <c r="N25" s="28" t="s">
        <v>75</v>
      </c>
      <c r="O25" s="29" t="s">
        <v>22</v>
      </c>
      <c r="P25" s="26">
        <v>3173759698</v>
      </c>
      <c r="Q25" s="46" t="s">
        <v>66</v>
      </c>
      <c r="R25"/>
      <c r="S25"/>
      <c r="T25"/>
      <c r="U25"/>
    </row>
    <row r="26" spans="1:21" s="31" customFormat="1" ht="51" x14ac:dyDescent="0.2">
      <c r="A26" s="1"/>
      <c r="B26" s="47" t="s">
        <v>76</v>
      </c>
      <c r="C26" s="33" t="s">
        <v>77</v>
      </c>
      <c r="D26" s="39">
        <v>2</v>
      </c>
      <c r="E26" s="39">
        <v>3</v>
      </c>
      <c r="F26" s="39">
        <v>4</v>
      </c>
      <c r="G26" s="39">
        <v>1</v>
      </c>
      <c r="H26" s="27">
        <v>0</v>
      </c>
      <c r="I26" s="35">
        <v>80000000</v>
      </c>
      <c r="J26" s="35">
        <v>80000000</v>
      </c>
      <c r="K26" s="27">
        <v>0</v>
      </c>
      <c r="L26" s="27">
        <v>0</v>
      </c>
      <c r="M26" s="28" t="s">
        <v>20</v>
      </c>
      <c r="N26" s="28" t="s">
        <v>78</v>
      </c>
      <c r="O26" s="29" t="s">
        <v>22</v>
      </c>
      <c r="P26" s="26">
        <v>3173759698</v>
      </c>
      <c r="Q26" s="46" t="s">
        <v>66</v>
      </c>
      <c r="R26"/>
      <c r="S26"/>
      <c r="T26"/>
      <c r="U26"/>
    </row>
    <row r="27" spans="1:21" s="31" customFormat="1" ht="63.75" x14ac:dyDescent="0.2">
      <c r="A27" s="1"/>
      <c r="B27" s="47" t="s">
        <v>73</v>
      </c>
      <c r="C27" s="33" t="s">
        <v>79</v>
      </c>
      <c r="D27" s="39">
        <v>1</v>
      </c>
      <c r="E27" s="39">
        <v>2</v>
      </c>
      <c r="F27" s="39">
        <v>12</v>
      </c>
      <c r="G27" s="39">
        <v>1</v>
      </c>
      <c r="H27" s="27">
        <v>0</v>
      </c>
      <c r="I27" s="35">
        <v>60000000</v>
      </c>
      <c r="J27" s="35">
        <v>60000000</v>
      </c>
      <c r="K27" s="27">
        <v>0</v>
      </c>
      <c r="L27" s="27">
        <v>0</v>
      </c>
      <c r="M27" s="28" t="s">
        <v>20</v>
      </c>
      <c r="N27" s="28" t="s">
        <v>80</v>
      </c>
      <c r="O27" s="29" t="s">
        <v>22</v>
      </c>
      <c r="P27" s="26">
        <v>3173759698</v>
      </c>
      <c r="Q27" s="46" t="s">
        <v>66</v>
      </c>
      <c r="R27"/>
      <c r="S27"/>
      <c r="T27"/>
      <c r="U27"/>
    </row>
    <row r="28" spans="1:21" s="31" customFormat="1" ht="51" x14ac:dyDescent="0.2">
      <c r="A28" s="1"/>
      <c r="B28" s="47" t="s">
        <v>81</v>
      </c>
      <c r="C28" s="33" t="s">
        <v>82</v>
      </c>
      <c r="D28" s="39">
        <v>2</v>
      </c>
      <c r="E28" s="39">
        <v>3</v>
      </c>
      <c r="F28" s="39">
        <v>12</v>
      </c>
      <c r="G28" s="39">
        <v>1</v>
      </c>
      <c r="H28" s="27">
        <v>0</v>
      </c>
      <c r="I28" s="35">
        <v>125000000</v>
      </c>
      <c r="J28" s="35">
        <v>125000001</v>
      </c>
      <c r="K28" s="27">
        <v>0</v>
      </c>
      <c r="L28" s="27">
        <v>0</v>
      </c>
      <c r="M28" s="28" t="s">
        <v>20</v>
      </c>
      <c r="N28" s="28" t="s">
        <v>83</v>
      </c>
      <c r="O28" s="29" t="s">
        <v>22</v>
      </c>
      <c r="P28" s="26">
        <v>3173759698</v>
      </c>
      <c r="Q28" s="46" t="s">
        <v>66</v>
      </c>
      <c r="R28"/>
      <c r="S28"/>
      <c r="T28"/>
      <c r="U28"/>
    </row>
    <row r="29" spans="1:21" s="31" customFormat="1" ht="38.25" x14ac:dyDescent="0.2">
      <c r="A29" s="1"/>
      <c r="B29" s="47" t="s">
        <v>63</v>
      </c>
      <c r="C29" s="33" t="s">
        <v>84</v>
      </c>
      <c r="D29" s="39">
        <v>3</v>
      </c>
      <c r="E29" s="39">
        <v>4</v>
      </c>
      <c r="F29" s="39">
        <v>4</v>
      </c>
      <c r="G29" s="39">
        <v>1</v>
      </c>
      <c r="H29" s="27">
        <v>0</v>
      </c>
      <c r="I29" s="35">
        <f>20230000*F29</f>
        <v>80920000</v>
      </c>
      <c r="J29" s="35">
        <f>20230000*G29</f>
        <v>20230000</v>
      </c>
      <c r="K29" s="27">
        <v>0</v>
      </c>
      <c r="L29" s="27">
        <v>0</v>
      </c>
      <c r="M29" s="28" t="s">
        <v>20</v>
      </c>
      <c r="N29" s="28" t="s">
        <v>85</v>
      </c>
      <c r="O29" s="29" t="s">
        <v>22</v>
      </c>
      <c r="P29" s="26">
        <v>3173759698</v>
      </c>
      <c r="Q29" s="46" t="s">
        <v>66</v>
      </c>
      <c r="R29"/>
      <c r="S29"/>
      <c r="T29"/>
      <c r="U29"/>
    </row>
    <row r="30" spans="1:21" s="31" customFormat="1" ht="38.25" x14ac:dyDescent="0.2">
      <c r="A30" s="1"/>
      <c r="B30" s="47" t="s">
        <v>57</v>
      </c>
      <c r="C30" s="33" t="s">
        <v>86</v>
      </c>
      <c r="D30" s="39">
        <v>1</v>
      </c>
      <c r="E30" s="39">
        <v>2</v>
      </c>
      <c r="F30" s="39">
        <v>4</v>
      </c>
      <c r="G30" s="39">
        <v>1</v>
      </c>
      <c r="H30" s="27">
        <v>0</v>
      </c>
      <c r="I30" s="35">
        <f>325000000*F30</f>
        <v>1300000000</v>
      </c>
      <c r="J30" s="35">
        <f>325000000*G30</f>
        <v>325000000</v>
      </c>
      <c r="K30" s="27">
        <v>0</v>
      </c>
      <c r="L30" s="27">
        <v>0</v>
      </c>
      <c r="M30" s="28" t="s">
        <v>20</v>
      </c>
      <c r="N30" s="28" t="s">
        <v>87</v>
      </c>
      <c r="O30" s="29" t="s">
        <v>22</v>
      </c>
      <c r="P30" s="26">
        <v>3173759698</v>
      </c>
      <c r="Q30" s="46" t="s">
        <v>66</v>
      </c>
      <c r="R30"/>
      <c r="S30"/>
      <c r="T30"/>
      <c r="U30"/>
    </row>
    <row r="31" spans="1:21" s="31" customFormat="1" ht="76.5" x14ac:dyDescent="0.2">
      <c r="A31" s="1"/>
      <c r="B31" s="47" t="s">
        <v>88</v>
      </c>
      <c r="C31" s="33" t="s">
        <v>89</v>
      </c>
      <c r="D31" s="39">
        <v>1</v>
      </c>
      <c r="E31" s="39">
        <v>2</v>
      </c>
      <c r="F31" s="39">
        <v>12</v>
      </c>
      <c r="G31" s="39">
        <v>1</v>
      </c>
      <c r="H31" s="27">
        <v>0</v>
      </c>
      <c r="I31" s="35">
        <f>10700000</f>
        <v>10700000</v>
      </c>
      <c r="J31" s="35">
        <f>10700000</f>
        <v>10700000</v>
      </c>
      <c r="K31" s="27">
        <v>0</v>
      </c>
      <c r="L31" s="27">
        <v>0</v>
      </c>
      <c r="M31" s="28" t="s">
        <v>20</v>
      </c>
      <c r="N31" s="28" t="s">
        <v>90</v>
      </c>
      <c r="O31" s="29" t="s">
        <v>22</v>
      </c>
      <c r="P31" s="26">
        <v>3173759698</v>
      </c>
      <c r="Q31" s="46" t="s">
        <v>66</v>
      </c>
      <c r="R31"/>
      <c r="S31"/>
      <c r="T31"/>
      <c r="U31"/>
    </row>
    <row r="32" spans="1:21" s="31" customFormat="1" ht="51" x14ac:dyDescent="0.2">
      <c r="A32" s="1"/>
      <c r="B32" s="47" t="s">
        <v>70</v>
      </c>
      <c r="C32" s="33" t="s">
        <v>91</v>
      </c>
      <c r="D32" s="39">
        <v>1</v>
      </c>
      <c r="E32" s="39">
        <v>2</v>
      </c>
      <c r="F32" s="39">
        <v>4</v>
      </c>
      <c r="G32" s="39">
        <v>1</v>
      </c>
      <c r="H32" s="27">
        <v>0</v>
      </c>
      <c r="I32" s="35">
        <f>100000000*F32</f>
        <v>400000000</v>
      </c>
      <c r="J32" s="35">
        <f>100000000*G32</f>
        <v>100000000</v>
      </c>
      <c r="K32" s="27">
        <v>0</v>
      </c>
      <c r="L32" s="27">
        <v>0</v>
      </c>
      <c r="M32" s="28" t="s">
        <v>20</v>
      </c>
      <c r="N32" s="28" t="s">
        <v>92</v>
      </c>
      <c r="O32" s="29" t="s">
        <v>22</v>
      </c>
      <c r="P32" s="26">
        <v>3173759698</v>
      </c>
      <c r="Q32" s="46" t="s">
        <v>66</v>
      </c>
      <c r="R32"/>
      <c r="S32"/>
      <c r="T32"/>
      <c r="U32"/>
    </row>
    <row r="33" spans="1:21" s="31" customFormat="1" ht="51" x14ac:dyDescent="0.2">
      <c r="A33" s="1"/>
      <c r="B33" s="48" t="s">
        <v>70</v>
      </c>
      <c r="C33" s="33" t="s">
        <v>93</v>
      </c>
      <c r="D33" s="34">
        <v>1</v>
      </c>
      <c r="E33" s="34">
        <v>1</v>
      </c>
      <c r="F33" s="34">
        <v>12</v>
      </c>
      <c r="G33" s="34">
        <v>1</v>
      </c>
      <c r="H33" s="27">
        <v>0</v>
      </c>
      <c r="I33" s="35">
        <v>322000000</v>
      </c>
      <c r="J33" s="35">
        <v>322000000</v>
      </c>
      <c r="K33" s="27">
        <v>0</v>
      </c>
      <c r="L33" s="27">
        <v>0</v>
      </c>
      <c r="M33" s="28" t="s">
        <v>20</v>
      </c>
      <c r="N33" s="28" t="s">
        <v>94</v>
      </c>
      <c r="O33" s="29" t="s">
        <v>22</v>
      </c>
      <c r="P33" s="36">
        <v>3173759698</v>
      </c>
      <c r="Q33" s="44" t="s">
        <v>66</v>
      </c>
      <c r="R33"/>
      <c r="S33"/>
      <c r="T33"/>
      <c r="U33"/>
    </row>
    <row r="34" spans="1:21" s="31" customFormat="1" ht="51" x14ac:dyDescent="0.2">
      <c r="A34" s="1"/>
      <c r="B34" s="49" t="s">
        <v>70</v>
      </c>
      <c r="C34" s="33" t="s">
        <v>95</v>
      </c>
      <c r="D34" s="34">
        <v>1</v>
      </c>
      <c r="E34" s="34">
        <v>2</v>
      </c>
      <c r="F34" s="34">
        <v>12</v>
      </c>
      <c r="G34" s="34">
        <v>1</v>
      </c>
      <c r="H34" s="27">
        <v>0</v>
      </c>
      <c r="I34" s="35">
        <v>60000000</v>
      </c>
      <c r="J34" s="35">
        <v>60000000</v>
      </c>
      <c r="K34" s="27">
        <v>0</v>
      </c>
      <c r="L34" s="27">
        <v>0</v>
      </c>
      <c r="M34" s="28" t="s">
        <v>20</v>
      </c>
      <c r="N34" s="28" t="s">
        <v>96</v>
      </c>
      <c r="O34" s="29" t="s">
        <v>22</v>
      </c>
      <c r="P34" s="36">
        <v>3173759698</v>
      </c>
      <c r="Q34" s="44" t="s">
        <v>66</v>
      </c>
      <c r="R34"/>
      <c r="S34"/>
      <c r="T34"/>
      <c r="U34"/>
    </row>
    <row r="35" spans="1:21" s="31" customFormat="1" ht="51" x14ac:dyDescent="0.2">
      <c r="A35" s="1"/>
      <c r="B35" s="48">
        <v>73152103</v>
      </c>
      <c r="C35" s="33" t="s">
        <v>97</v>
      </c>
      <c r="D35" s="34">
        <v>1</v>
      </c>
      <c r="E35" s="34">
        <v>1</v>
      </c>
      <c r="F35" s="34">
        <v>12</v>
      </c>
      <c r="G35" s="34">
        <v>1</v>
      </c>
      <c r="H35" s="27">
        <v>0</v>
      </c>
      <c r="I35" s="35">
        <f>25000000*1.13</f>
        <v>28249999.999999996</v>
      </c>
      <c r="J35" s="35">
        <f>25000000*1.13</f>
        <v>28249999.999999996</v>
      </c>
      <c r="K35" s="27">
        <v>0</v>
      </c>
      <c r="L35" s="27">
        <v>0</v>
      </c>
      <c r="M35" s="28" t="s">
        <v>20</v>
      </c>
      <c r="N35" s="28" t="s">
        <v>98</v>
      </c>
      <c r="O35" s="29" t="s">
        <v>22</v>
      </c>
      <c r="P35" s="50">
        <v>3173759698</v>
      </c>
      <c r="Q35" s="44" t="s">
        <v>66</v>
      </c>
      <c r="R35"/>
      <c r="S35"/>
      <c r="T35"/>
      <c r="U35"/>
    </row>
    <row r="36" spans="1:21" s="31" customFormat="1" ht="51" x14ac:dyDescent="0.2">
      <c r="A36" s="1"/>
      <c r="B36" s="48">
        <v>73152103</v>
      </c>
      <c r="C36" s="33" t="s">
        <v>99</v>
      </c>
      <c r="D36" s="34">
        <v>1</v>
      </c>
      <c r="E36" s="34">
        <v>1</v>
      </c>
      <c r="F36" s="34">
        <v>12</v>
      </c>
      <c r="G36" s="34">
        <v>1</v>
      </c>
      <c r="H36" s="27">
        <v>0</v>
      </c>
      <c r="I36" s="35">
        <f>30000000*1.3</f>
        <v>39000000</v>
      </c>
      <c r="J36" s="35">
        <f>30000000*1.3</f>
        <v>39000000</v>
      </c>
      <c r="K36" s="27">
        <v>0</v>
      </c>
      <c r="L36" s="27">
        <v>0</v>
      </c>
      <c r="M36" s="28" t="s">
        <v>20</v>
      </c>
      <c r="N36" s="28" t="s">
        <v>100</v>
      </c>
      <c r="O36" s="29" t="s">
        <v>22</v>
      </c>
      <c r="P36" s="36">
        <v>3173759698</v>
      </c>
      <c r="Q36" s="44" t="s">
        <v>66</v>
      </c>
      <c r="R36"/>
      <c r="S36"/>
      <c r="T36"/>
      <c r="U36"/>
    </row>
    <row r="37" spans="1:21" s="31" customFormat="1" ht="38.25" x14ac:dyDescent="0.2">
      <c r="A37" s="1"/>
      <c r="B37" s="38" t="s">
        <v>101</v>
      </c>
      <c r="C37" s="51" t="s">
        <v>102</v>
      </c>
      <c r="D37" s="52">
        <v>1</v>
      </c>
      <c r="E37" s="39">
        <v>2</v>
      </c>
      <c r="F37" s="39">
        <v>4</v>
      </c>
      <c r="G37" s="39">
        <v>1</v>
      </c>
      <c r="H37" s="27">
        <v>0</v>
      </c>
      <c r="I37" s="35">
        <v>250000000</v>
      </c>
      <c r="J37" s="35">
        <v>250000000</v>
      </c>
      <c r="K37" s="27">
        <v>0</v>
      </c>
      <c r="L37" s="27">
        <v>0</v>
      </c>
      <c r="M37" s="28" t="s">
        <v>20</v>
      </c>
      <c r="N37" s="28" t="s">
        <v>103</v>
      </c>
      <c r="O37" s="29" t="s">
        <v>22</v>
      </c>
      <c r="P37" s="26">
        <v>3173759698</v>
      </c>
      <c r="Q37" s="46" t="s">
        <v>66</v>
      </c>
      <c r="R37"/>
      <c r="S37"/>
      <c r="T37"/>
      <c r="U37"/>
    </row>
    <row r="38" spans="1:21" s="31" customFormat="1" ht="51" x14ac:dyDescent="0.2">
      <c r="A38" s="1"/>
      <c r="B38" s="38" t="s">
        <v>105</v>
      </c>
      <c r="C38" s="51" t="s">
        <v>106</v>
      </c>
      <c r="D38" s="52">
        <v>1</v>
      </c>
      <c r="E38" s="39">
        <v>2</v>
      </c>
      <c r="F38" s="39">
        <v>4</v>
      </c>
      <c r="G38" s="39">
        <v>1</v>
      </c>
      <c r="H38" s="27">
        <v>0</v>
      </c>
      <c r="I38" s="35">
        <f>14000000*4</f>
        <v>56000000</v>
      </c>
      <c r="J38" s="35">
        <f>14000000*4</f>
        <v>56000000</v>
      </c>
      <c r="K38" s="27">
        <v>0</v>
      </c>
      <c r="L38" s="27">
        <v>0</v>
      </c>
      <c r="M38" s="28" t="s">
        <v>20</v>
      </c>
      <c r="N38" s="28" t="s">
        <v>107</v>
      </c>
      <c r="O38" s="29" t="s">
        <v>22</v>
      </c>
      <c r="P38" s="39">
        <v>3212151095</v>
      </c>
      <c r="Q38" s="53" t="s">
        <v>104</v>
      </c>
      <c r="R38"/>
      <c r="S38"/>
      <c r="T38"/>
      <c r="U38"/>
    </row>
    <row r="39" spans="1:21" s="31" customFormat="1" ht="51" x14ac:dyDescent="0.2">
      <c r="A39" s="1"/>
      <c r="B39" s="47">
        <v>73161606</v>
      </c>
      <c r="C39" s="51" t="s">
        <v>108</v>
      </c>
      <c r="D39" s="52">
        <v>1</v>
      </c>
      <c r="E39" s="39">
        <v>2</v>
      </c>
      <c r="F39" s="39">
        <v>4</v>
      </c>
      <c r="G39" s="39">
        <v>1</v>
      </c>
      <c r="H39" s="27">
        <v>0</v>
      </c>
      <c r="I39" s="35">
        <v>4500000</v>
      </c>
      <c r="J39" s="35">
        <v>4500000</v>
      </c>
      <c r="K39" s="27">
        <v>0</v>
      </c>
      <c r="L39" s="27">
        <v>0</v>
      </c>
      <c r="M39" s="28" t="s">
        <v>20</v>
      </c>
      <c r="N39" s="28" t="s">
        <v>109</v>
      </c>
      <c r="O39" s="29" t="s">
        <v>22</v>
      </c>
      <c r="P39" s="39">
        <v>3212151095</v>
      </c>
      <c r="Q39" s="53" t="s">
        <v>104</v>
      </c>
      <c r="R39"/>
      <c r="S39"/>
      <c r="T39"/>
      <c r="U39"/>
    </row>
    <row r="40" spans="1:21" s="31" customFormat="1" ht="38.25" x14ac:dyDescent="0.2">
      <c r="A40" s="1"/>
      <c r="B40" s="47">
        <v>94101605</v>
      </c>
      <c r="C40" s="51" t="s">
        <v>110</v>
      </c>
      <c r="D40" s="52">
        <v>1</v>
      </c>
      <c r="E40" s="39">
        <v>2</v>
      </c>
      <c r="F40" s="39">
        <v>4</v>
      </c>
      <c r="G40" s="39">
        <v>1</v>
      </c>
      <c r="H40" s="27">
        <v>0</v>
      </c>
      <c r="I40" s="35">
        <v>90000000</v>
      </c>
      <c r="J40" s="35">
        <v>90000001</v>
      </c>
      <c r="K40" s="27">
        <v>0</v>
      </c>
      <c r="L40" s="27">
        <v>0</v>
      </c>
      <c r="M40" s="28" t="s">
        <v>20</v>
      </c>
      <c r="N40" s="28" t="s">
        <v>111</v>
      </c>
      <c r="O40" s="29" t="s">
        <v>22</v>
      </c>
      <c r="P40" s="39">
        <v>3212151095</v>
      </c>
      <c r="Q40" s="53" t="s">
        <v>104</v>
      </c>
      <c r="R40"/>
      <c r="S40"/>
      <c r="T40"/>
      <c r="U40"/>
    </row>
    <row r="41" spans="1:21" s="31" customFormat="1" ht="51" x14ac:dyDescent="0.2">
      <c r="A41" s="1"/>
      <c r="B41" s="47" t="s">
        <v>112</v>
      </c>
      <c r="C41" s="51" t="s">
        <v>113</v>
      </c>
      <c r="D41" s="52">
        <v>1</v>
      </c>
      <c r="E41" s="39">
        <v>2</v>
      </c>
      <c r="F41" s="39">
        <v>4</v>
      </c>
      <c r="G41" s="39">
        <v>1</v>
      </c>
      <c r="H41" s="27">
        <v>0</v>
      </c>
      <c r="I41" s="35">
        <f>38399950*4</f>
        <v>153599800</v>
      </c>
      <c r="J41" s="35">
        <f>38399950*4</f>
        <v>153599800</v>
      </c>
      <c r="K41" s="27">
        <v>0</v>
      </c>
      <c r="L41" s="27">
        <v>0</v>
      </c>
      <c r="M41" s="28" t="s">
        <v>20</v>
      </c>
      <c r="N41" s="28" t="s">
        <v>114</v>
      </c>
      <c r="O41" s="29" t="s">
        <v>22</v>
      </c>
      <c r="P41" s="39">
        <v>3043426182</v>
      </c>
      <c r="Q41" s="53" t="s">
        <v>115</v>
      </c>
      <c r="R41"/>
      <c r="S41"/>
      <c r="T41"/>
      <c r="U41"/>
    </row>
    <row r="42" spans="1:21" s="31" customFormat="1" ht="51" x14ac:dyDescent="0.2">
      <c r="A42" s="1"/>
      <c r="B42" s="48" t="s">
        <v>116</v>
      </c>
      <c r="C42" s="51" t="s">
        <v>117</v>
      </c>
      <c r="D42" s="54">
        <v>1</v>
      </c>
      <c r="E42" s="34">
        <v>1</v>
      </c>
      <c r="F42" s="34">
        <v>4</v>
      </c>
      <c r="G42" s="34">
        <v>1</v>
      </c>
      <c r="H42" s="27">
        <v>0</v>
      </c>
      <c r="I42" s="35">
        <v>32000000</v>
      </c>
      <c r="J42" s="35">
        <v>32000000</v>
      </c>
      <c r="K42" s="27">
        <v>0</v>
      </c>
      <c r="L42" s="27">
        <v>0</v>
      </c>
      <c r="M42" s="28" t="s">
        <v>20</v>
      </c>
      <c r="N42" s="28" t="s">
        <v>118</v>
      </c>
      <c r="O42" s="29" t="s">
        <v>22</v>
      </c>
      <c r="P42" s="34">
        <v>3043426182</v>
      </c>
      <c r="Q42" s="55" t="s">
        <v>115</v>
      </c>
      <c r="R42"/>
      <c r="S42"/>
      <c r="T42"/>
      <c r="U42"/>
    </row>
    <row r="43" spans="1:21" s="31" customFormat="1" ht="38.25" x14ac:dyDescent="0.2">
      <c r="A43" s="1"/>
      <c r="B43" s="49" t="s">
        <v>119</v>
      </c>
      <c r="C43" s="51" t="s">
        <v>120</v>
      </c>
      <c r="D43" s="54">
        <v>1</v>
      </c>
      <c r="E43" s="34">
        <v>2</v>
      </c>
      <c r="F43" s="34">
        <v>4</v>
      </c>
      <c r="G43" s="34">
        <v>1</v>
      </c>
      <c r="H43" s="27">
        <v>0</v>
      </c>
      <c r="I43" s="35">
        <v>20000000</v>
      </c>
      <c r="J43" s="35">
        <v>20000000</v>
      </c>
      <c r="K43" s="27">
        <v>0</v>
      </c>
      <c r="L43" s="27">
        <v>0</v>
      </c>
      <c r="M43" s="28" t="s">
        <v>20</v>
      </c>
      <c r="N43" s="28" t="s">
        <v>121</v>
      </c>
      <c r="O43" s="29" t="s">
        <v>22</v>
      </c>
      <c r="P43" s="34">
        <v>3043426182</v>
      </c>
      <c r="Q43" s="55" t="s">
        <v>115</v>
      </c>
      <c r="R43"/>
      <c r="S43"/>
      <c r="T43"/>
      <c r="U43"/>
    </row>
    <row r="44" spans="1:21" s="31" customFormat="1" ht="38.25" x14ac:dyDescent="0.2">
      <c r="A44" s="1"/>
      <c r="B44" s="49" t="s">
        <v>122</v>
      </c>
      <c r="C44" s="51" t="s">
        <v>123</v>
      </c>
      <c r="D44" s="54">
        <v>1</v>
      </c>
      <c r="E44" s="34">
        <v>2</v>
      </c>
      <c r="F44" s="34">
        <v>4</v>
      </c>
      <c r="G44" s="34">
        <v>1</v>
      </c>
      <c r="H44" s="27">
        <v>0</v>
      </c>
      <c r="I44" s="35">
        <f>18850000*4</f>
        <v>75400000</v>
      </c>
      <c r="J44" s="35">
        <f t="shared" ref="J44" si="0">18850000*4</f>
        <v>75400000</v>
      </c>
      <c r="K44" s="27">
        <v>0</v>
      </c>
      <c r="L44" s="27">
        <v>0</v>
      </c>
      <c r="M44" s="28" t="s">
        <v>20</v>
      </c>
      <c r="N44" s="28" t="s">
        <v>124</v>
      </c>
      <c r="O44" s="29" t="s">
        <v>22</v>
      </c>
      <c r="P44" s="34">
        <v>3006593051</v>
      </c>
      <c r="Q44" s="44" t="s">
        <v>125</v>
      </c>
      <c r="R44"/>
      <c r="S44"/>
      <c r="T44"/>
      <c r="U44"/>
    </row>
    <row r="45" spans="1:21" s="31" customFormat="1" ht="38.25" x14ac:dyDescent="0.2">
      <c r="A45" s="1"/>
      <c r="B45" s="48" t="s">
        <v>126</v>
      </c>
      <c r="C45" s="51" t="s">
        <v>127</v>
      </c>
      <c r="D45" s="54">
        <v>1</v>
      </c>
      <c r="E45" s="34">
        <v>2</v>
      </c>
      <c r="F45" s="34">
        <v>4</v>
      </c>
      <c r="G45" s="34">
        <v>1</v>
      </c>
      <c r="H45" s="27">
        <v>0</v>
      </c>
      <c r="I45" s="35">
        <f>2500000*4</f>
        <v>10000000</v>
      </c>
      <c r="J45" s="35">
        <f t="shared" ref="J45" si="1">2500000*4</f>
        <v>10000000</v>
      </c>
      <c r="K45" s="27">
        <v>0</v>
      </c>
      <c r="L45" s="27">
        <v>0</v>
      </c>
      <c r="M45" s="28" t="s">
        <v>20</v>
      </c>
      <c r="N45" s="28" t="s">
        <v>128</v>
      </c>
      <c r="O45" s="29" t="s">
        <v>22</v>
      </c>
      <c r="P45" s="34">
        <v>3006593051</v>
      </c>
      <c r="Q45" s="44" t="s">
        <v>125</v>
      </c>
      <c r="R45"/>
      <c r="S45"/>
      <c r="T45"/>
      <c r="U45"/>
    </row>
    <row r="46" spans="1:21" s="31" customFormat="1" ht="38.25" x14ac:dyDescent="0.2">
      <c r="A46" s="1"/>
      <c r="B46" s="48" t="s">
        <v>129</v>
      </c>
      <c r="C46" s="51" t="s">
        <v>130</v>
      </c>
      <c r="D46" s="54">
        <v>1</v>
      </c>
      <c r="E46" s="34">
        <v>2</v>
      </c>
      <c r="F46" s="34">
        <v>4</v>
      </c>
      <c r="G46" s="34">
        <v>1</v>
      </c>
      <c r="H46" s="27">
        <v>0</v>
      </c>
      <c r="I46" s="35">
        <f>200000000*4</f>
        <v>800000000</v>
      </c>
      <c r="J46" s="35">
        <f t="shared" ref="J46" si="2">200000000*4</f>
        <v>800000000</v>
      </c>
      <c r="K46" s="27">
        <v>0</v>
      </c>
      <c r="L46" s="27">
        <v>0</v>
      </c>
      <c r="M46" s="28" t="s">
        <v>20</v>
      </c>
      <c r="N46" s="28" t="s">
        <v>131</v>
      </c>
      <c r="O46" s="29" t="s">
        <v>22</v>
      </c>
      <c r="P46" s="34">
        <v>3043426182</v>
      </c>
      <c r="Q46" s="55" t="s">
        <v>115</v>
      </c>
      <c r="R46"/>
      <c r="S46"/>
      <c r="T46"/>
      <c r="U46"/>
    </row>
    <row r="47" spans="1:21" s="31" customFormat="1" ht="51" x14ac:dyDescent="0.2">
      <c r="A47" s="1"/>
      <c r="B47" s="48">
        <v>42295112</v>
      </c>
      <c r="C47" s="51" t="s">
        <v>133</v>
      </c>
      <c r="D47" s="54">
        <v>1</v>
      </c>
      <c r="E47" s="34">
        <v>1</v>
      </c>
      <c r="F47" s="34">
        <v>5</v>
      </c>
      <c r="G47" s="34">
        <v>1</v>
      </c>
      <c r="H47" s="27">
        <v>0</v>
      </c>
      <c r="I47" s="35">
        <f>12000000*5</f>
        <v>60000000</v>
      </c>
      <c r="J47" s="35">
        <f t="shared" ref="J47" si="3">12000000*5</f>
        <v>60000000</v>
      </c>
      <c r="K47" s="27">
        <v>0</v>
      </c>
      <c r="L47" s="27">
        <v>0</v>
      </c>
      <c r="M47" s="28" t="s">
        <v>20</v>
      </c>
      <c r="N47" s="28" t="s">
        <v>134</v>
      </c>
      <c r="O47" s="29" t="s">
        <v>22</v>
      </c>
      <c r="P47" s="34">
        <v>3006593051</v>
      </c>
      <c r="Q47" s="44" t="s">
        <v>125</v>
      </c>
      <c r="R47"/>
      <c r="S47"/>
      <c r="T47"/>
      <c r="U47"/>
    </row>
    <row r="48" spans="1:21" s="31" customFormat="1" ht="51" x14ac:dyDescent="0.2">
      <c r="A48" s="1"/>
      <c r="B48" s="56" t="s">
        <v>132</v>
      </c>
      <c r="C48" s="51" t="s">
        <v>135</v>
      </c>
      <c r="D48" s="52">
        <v>1</v>
      </c>
      <c r="E48" s="39">
        <v>2</v>
      </c>
      <c r="F48" s="39">
        <v>4</v>
      </c>
      <c r="G48" s="39">
        <v>1</v>
      </c>
      <c r="H48" s="27">
        <v>0</v>
      </c>
      <c r="I48" s="35">
        <f>1394000000*4</f>
        <v>5576000000</v>
      </c>
      <c r="J48" s="35">
        <f t="shared" ref="J48" si="4">1394000000*4</f>
        <v>5576000000</v>
      </c>
      <c r="K48" s="27">
        <v>0</v>
      </c>
      <c r="L48" s="27">
        <v>0</v>
      </c>
      <c r="M48" s="28" t="s">
        <v>20</v>
      </c>
      <c r="N48" s="28" t="s">
        <v>136</v>
      </c>
      <c r="O48" s="29" t="s">
        <v>22</v>
      </c>
      <c r="P48" s="39">
        <v>3006593051</v>
      </c>
      <c r="Q48" s="46" t="s">
        <v>125</v>
      </c>
      <c r="R48"/>
      <c r="S48"/>
      <c r="T48"/>
      <c r="U48"/>
    </row>
    <row r="49" spans="1:21" s="31" customFormat="1" ht="76.5" x14ac:dyDescent="0.2">
      <c r="A49" s="1"/>
      <c r="B49" s="49" t="s">
        <v>137</v>
      </c>
      <c r="C49" s="33" t="s">
        <v>138</v>
      </c>
      <c r="D49" s="54">
        <v>1</v>
      </c>
      <c r="E49" s="34">
        <v>1</v>
      </c>
      <c r="F49" s="34">
        <v>2</v>
      </c>
      <c r="G49" s="34">
        <v>1</v>
      </c>
      <c r="H49" s="27">
        <v>0</v>
      </c>
      <c r="I49" s="35">
        <v>33000000</v>
      </c>
      <c r="J49" s="35">
        <v>33000000</v>
      </c>
      <c r="K49" s="27">
        <v>0</v>
      </c>
      <c r="L49" s="27">
        <v>0</v>
      </c>
      <c r="M49" s="28" t="s">
        <v>20</v>
      </c>
      <c r="N49" s="28" t="s">
        <v>139</v>
      </c>
      <c r="O49" s="29" t="s">
        <v>22</v>
      </c>
      <c r="P49" s="34">
        <v>3002074094</v>
      </c>
      <c r="Q49" s="44" t="s">
        <v>140</v>
      </c>
      <c r="R49"/>
      <c r="S49"/>
      <c r="T49"/>
      <c r="U49"/>
    </row>
    <row r="50" spans="1:21" s="31" customFormat="1" ht="38.25" x14ac:dyDescent="0.2">
      <c r="A50" s="1"/>
      <c r="B50" s="48" t="s">
        <v>142</v>
      </c>
      <c r="C50" s="33" t="s">
        <v>143</v>
      </c>
      <c r="D50" s="54">
        <v>1</v>
      </c>
      <c r="E50" s="34">
        <v>1</v>
      </c>
      <c r="F50" s="34">
        <v>6</v>
      </c>
      <c r="G50" s="34">
        <v>1</v>
      </c>
      <c r="H50" s="27">
        <v>0</v>
      </c>
      <c r="I50" s="35">
        <f>70000000*6</f>
        <v>420000000</v>
      </c>
      <c r="J50" s="35">
        <f>70000000*6</f>
        <v>420000000</v>
      </c>
      <c r="K50" s="27">
        <v>0</v>
      </c>
      <c r="L50" s="27">
        <v>0</v>
      </c>
      <c r="M50" s="28" t="s">
        <v>20</v>
      </c>
      <c r="N50" s="28" t="s">
        <v>144</v>
      </c>
      <c r="O50" s="29" t="s">
        <v>22</v>
      </c>
      <c r="P50" s="34">
        <v>3103207214</v>
      </c>
      <c r="Q50" s="44" t="s">
        <v>141</v>
      </c>
      <c r="R50"/>
      <c r="S50"/>
      <c r="T50"/>
      <c r="U50"/>
    </row>
    <row r="51" spans="1:21" s="31" customFormat="1" ht="38.25" x14ac:dyDescent="0.2">
      <c r="A51" s="1"/>
      <c r="B51" s="48" t="s">
        <v>145</v>
      </c>
      <c r="C51" s="33" t="s">
        <v>146</v>
      </c>
      <c r="D51" s="54">
        <v>1</v>
      </c>
      <c r="E51" s="34">
        <v>2</v>
      </c>
      <c r="F51" s="34">
        <v>5</v>
      </c>
      <c r="G51" s="34">
        <v>1</v>
      </c>
      <c r="H51" s="27">
        <v>0</v>
      </c>
      <c r="I51" s="35">
        <f>15000000*5</f>
        <v>75000000</v>
      </c>
      <c r="J51" s="35">
        <f>15000000*5</f>
        <v>75000000</v>
      </c>
      <c r="K51" s="27">
        <v>0</v>
      </c>
      <c r="L51" s="27">
        <v>0</v>
      </c>
      <c r="M51" s="28" t="s">
        <v>20</v>
      </c>
      <c r="N51" s="28" t="s">
        <v>147</v>
      </c>
      <c r="O51" s="29" t="s">
        <v>22</v>
      </c>
      <c r="P51" s="34">
        <v>3103207214</v>
      </c>
      <c r="Q51" s="44" t="s">
        <v>141</v>
      </c>
      <c r="R51"/>
      <c r="S51"/>
      <c r="T51"/>
      <c r="U51"/>
    </row>
    <row r="52" spans="1:21" s="31" customFormat="1" ht="38.25" x14ac:dyDescent="0.2">
      <c r="A52" s="1"/>
      <c r="B52" s="47" t="s">
        <v>148</v>
      </c>
      <c r="C52" s="51" t="s">
        <v>149</v>
      </c>
      <c r="D52" s="52">
        <v>1</v>
      </c>
      <c r="E52" s="39">
        <v>2</v>
      </c>
      <c r="F52" s="39">
        <v>4</v>
      </c>
      <c r="G52" s="39">
        <v>1</v>
      </c>
      <c r="H52" s="27">
        <v>0</v>
      </c>
      <c r="I52" s="35">
        <v>160000000</v>
      </c>
      <c r="J52" s="35">
        <v>160000000</v>
      </c>
      <c r="K52" s="27">
        <v>0</v>
      </c>
      <c r="L52" s="27">
        <v>0</v>
      </c>
      <c r="M52" s="28" t="s">
        <v>20</v>
      </c>
      <c r="N52" s="28" t="s">
        <v>150</v>
      </c>
      <c r="O52" s="29" t="s">
        <v>22</v>
      </c>
      <c r="P52" s="39">
        <v>3208792738</v>
      </c>
      <c r="Q52" s="46" t="s">
        <v>151</v>
      </c>
      <c r="R52"/>
      <c r="S52"/>
      <c r="T52"/>
      <c r="U52"/>
    </row>
    <row r="53" spans="1:21" s="31" customFormat="1" ht="51" x14ac:dyDescent="0.2">
      <c r="A53" s="1"/>
      <c r="B53" s="48" t="s">
        <v>152</v>
      </c>
      <c r="C53" s="51" t="s">
        <v>153</v>
      </c>
      <c r="D53" s="54">
        <v>1</v>
      </c>
      <c r="E53" s="34">
        <v>1</v>
      </c>
      <c r="F53" s="34">
        <v>4</v>
      </c>
      <c r="G53" s="34">
        <v>1</v>
      </c>
      <c r="H53" s="27">
        <v>0</v>
      </c>
      <c r="I53" s="35">
        <v>50000000</v>
      </c>
      <c r="J53" s="35">
        <v>50000000</v>
      </c>
      <c r="K53" s="27">
        <v>0</v>
      </c>
      <c r="L53" s="27">
        <v>0</v>
      </c>
      <c r="M53" s="28" t="s">
        <v>20</v>
      </c>
      <c r="N53" s="28" t="s">
        <v>154</v>
      </c>
      <c r="O53" s="29" t="s">
        <v>22</v>
      </c>
      <c r="P53" s="34">
        <v>3208792738</v>
      </c>
      <c r="Q53" s="44" t="s">
        <v>151</v>
      </c>
      <c r="R53"/>
      <c r="S53"/>
      <c r="T53"/>
      <c r="U53"/>
    </row>
    <row r="54" spans="1:21" s="31" customFormat="1" ht="51" x14ac:dyDescent="0.2">
      <c r="A54" s="1"/>
      <c r="B54" s="48" t="s">
        <v>155</v>
      </c>
      <c r="C54" s="51" t="s">
        <v>156</v>
      </c>
      <c r="D54" s="54">
        <v>1</v>
      </c>
      <c r="E54" s="34">
        <v>1</v>
      </c>
      <c r="F54" s="34">
        <v>2</v>
      </c>
      <c r="G54" s="34">
        <v>1</v>
      </c>
      <c r="H54" s="27">
        <v>0</v>
      </c>
      <c r="I54" s="35">
        <v>120000000</v>
      </c>
      <c r="J54" s="35">
        <v>120000000</v>
      </c>
      <c r="K54" s="27">
        <v>0</v>
      </c>
      <c r="L54" s="27">
        <v>0</v>
      </c>
      <c r="M54" s="28" t="s">
        <v>20</v>
      </c>
      <c r="N54" s="28" t="s">
        <v>157</v>
      </c>
      <c r="O54" s="29" t="s">
        <v>22</v>
      </c>
      <c r="P54" s="34">
        <v>3208792738</v>
      </c>
      <c r="Q54" s="44" t="s">
        <v>151</v>
      </c>
      <c r="R54"/>
      <c r="S54"/>
      <c r="T54"/>
      <c r="U54"/>
    </row>
    <row r="55" spans="1:21" s="31" customFormat="1" ht="76.5" x14ac:dyDescent="0.2">
      <c r="A55" s="1"/>
      <c r="B55" s="32" t="s">
        <v>158</v>
      </c>
      <c r="C55" s="33" t="s">
        <v>159</v>
      </c>
      <c r="D55" s="54">
        <v>1</v>
      </c>
      <c r="E55" s="34">
        <v>1</v>
      </c>
      <c r="F55" s="34">
        <v>3</v>
      </c>
      <c r="G55" s="34">
        <v>1</v>
      </c>
      <c r="H55" s="27">
        <v>0</v>
      </c>
      <c r="I55" s="35">
        <f>800000000*F55</f>
        <v>2400000000</v>
      </c>
      <c r="J55" s="35">
        <f>800000000*G55</f>
        <v>800000000</v>
      </c>
      <c r="K55" s="27">
        <v>0</v>
      </c>
      <c r="L55" s="27">
        <v>0</v>
      </c>
      <c r="M55" s="28" t="s">
        <v>20</v>
      </c>
      <c r="N55" s="28" t="s">
        <v>160</v>
      </c>
      <c r="O55" s="29" t="s">
        <v>22</v>
      </c>
      <c r="P55" s="34">
        <v>3202352178</v>
      </c>
      <c r="Q55" s="44" t="s">
        <v>161</v>
      </c>
      <c r="R55"/>
      <c r="S55"/>
      <c r="T55"/>
      <c r="U55"/>
    </row>
    <row r="56" spans="1:21" s="31" customFormat="1" ht="76.5" x14ac:dyDescent="0.2">
      <c r="A56" s="1"/>
      <c r="B56" s="32" t="s">
        <v>162</v>
      </c>
      <c r="C56" s="33" t="s">
        <v>163</v>
      </c>
      <c r="D56" s="54">
        <v>1</v>
      </c>
      <c r="E56" s="34">
        <v>1</v>
      </c>
      <c r="F56" s="34">
        <v>4</v>
      </c>
      <c r="G56" s="34">
        <v>1</v>
      </c>
      <c r="H56" s="27">
        <v>0</v>
      </c>
      <c r="I56" s="35">
        <v>135400000</v>
      </c>
      <c r="J56" s="35">
        <v>135400000</v>
      </c>
      <c r="K56" s="27">
        <v>0</v>
      </c>
      <c r="L56" s="27">
        <v>0</v>
      </c>
      <c r="M56" s="28" t="s">
        <v>20</v>
      </c>
      <c r="N56" s="28" t="s">
        <v>164</v>
      </c>
      <c r="O56" s="29" t="s">
        <v>22</v>
      </c>
      <c r="P56" s="34">
        <v>3202352178</v>
      </c>
      <c r="Q56" s="44" t="s">
        <v>104</v>
      </c>
      <c r="R56"/>
      <c r="S56"/>
      <c r="T56"/>
      <c r="U56"/>
    </row>
    <row r="57" spans="1:21" s="31" customFormat="1" ht="51" x14ac:dyDescent="0.2">
      <c r="A57" s="1"/>
      <c r="B57" s="32" t="s">
        <v>165</v>
      </c>
      <c r="C57" s="51" t="s">
        <v>166</v>
      </c>
      <c r="D57" s="34">
        <v>1</v>
      </c>
      <c r="E57" s="34">
        <v>2</v>
      </c>
      <c r="F57" s="34">
        <v>4</v>
      </c>
      <c r="G57" s="39">
        <v>1</v>
      </c>
      <c r="H57" s="27">
        <v>0</v>
      </c>
      <c r="I57" s="35">
        <f>F57*60000000</f>
        <v>240000000</v>
      </c>
      <c r="J57" s="35">
        <v>240000000</v>
      </c>
      <c r="K57" s="27">
        <v>0</v>
      </c>
      <c r="L57" s="27">
        <v>0</v>
      </c>
      <c r="M57" s="28" t="s">
        <v>20</v>
      </c>
      <c r="N57" s="28" t="s">
        <v>167</v>
      </c>
      <c r="O57" s="57" t="s">
        <v>168</v>
      </c>
      <c r="P57" s="39">
        <v>3132628447</v>
      </c>
      <c r="Q57" s="58" t="s">
        <v>169</v>
      </c>
      <c r="R57"/>
      <c r="S57"/>
      <c r="T57"/>
      <c r="U57"/>
    </row>
    <row r="58" spans="1:21" s="31" customFormat="1" ht="51" x14ac:dyDescent="0.2">
      <c r="A58" s="1"/>
      <c r="B58" s="49" t="s">
        <v>170</v>
      </c>
      <c r="C58" s="33" t="s">
        <v>171</v>
      </c>
      <c r="D58" s="34">
        <v>1</v>
      </c>
      <c r="E58" s="34">
        <v>2</v>
      </c>
      <c r="F58" s="34">
        <v>4</v>
      </c>
      <c r="G58" s="39">
        <v>1</v>
      </c>
      <c r="H58" s="27">
        <v>0</v>
      </c>
      <c r="I58" s="35">
        <f>F58*770000000</f>
        <v>3080000000</v>
      </c>
      <c r="J58" s="35">
        <v>3080000000</v>
      </c>
      <c r="K58" s="27">
        <v>0</v>
      </c>
      <c r="L58" s="27">
        <v>0</v>
      </c>
      <c r="M58" s="28" t="s">
        <v>20</v>
      </c>
      <c r="N58" s="28" t="s">
        <v>172</v>
      </c>
      <c r="O58" s="57" t="s">
        <v>168</v>
      </c>
      <c r="P58" s="39">
        <v>3132628447</v>
      </c>
      <c r="Q58" s="58" t="s">
        <v>169</v>
      </c>
      <c r="R58"/>
      <c r="S58"/>
      <c r="T58"/>
      <c r="U58"/>
    </row>
    <row r="59" spans="1:21" s="31" customFormat="1" ht="76.5" x14ac:dyDescent="0.2">
      <c r="A59" s="1"/>
      <c r="B59" s="49" t="s">
        <v>173</v>
      </c>
      <c r="C59" s="33" t="s">
        <v>174</v>
      </c>
      <c r="D59" s="34">
        <v>1</v>
      </c>
      <c r="E59" s="34">
        <v>2</v>
      </c>
      <c r="F59" s="34">
        <v>3</v>
      </c>
      <c r="G59" s="39">
        <v>1</v>
      </c>
      <c r="H59" s="27">
        <v>0</v>
      </c>
      <c r="I59" s="35">
        <f>1900000000*F59</f>
        <v>5700000000</v>
      </c>
      <c r="J59" s="35">
        <v>5700000000</v>
      </c>
      <c r="K59" s="27">
        <v>0</v>
      </c>
      <c r="L59" s="27">
        <v>0</v>
      </c>
      <c r="M59" s="28" t="s">
        <v>20</v>
      </c>
      <c r="N59" s="28" t="s">
        <v>175</v>
      </c>
      <c r="O59" s="57" t="s">
        <v>168</v>
      </c>
      <c r="P59" s="39">
        <v>3132628450</v>
      </c>
      <c r="Q59" s="58" t="s">
        <v>169</v>
      </c>
      <c r="R59"/>
      <c r="S59"/>
      <c r="T59"/>
      <c r="U59"/>
    </row>
    <row r="60" spans="1:21" s="31" customFormat="1" ht="54.75" customHeight="1" x14ac:dyDescent="0.2">
      <c r="A60" s="1"/>
      <c r="B60" s="38" t="s">
        <v>176</v>
      </c>
      <c r="C60" s="33" t="s">
        <v>179</v>
      </c>
      <c r="D60" s="39">
        <v>1</v>
      </c>
      <c r="E60" s="39">
        <v>2</v>
      </c>
      <c r="F60" s="34">
        <v>4</v>
      </c>
      <c r="G60" s="39">
        <v>1</v>
      </c>
      <c r="H60" s="27">
        <v>0</v>
      </c>
      <c r="I60" s="35">
        <v>156000000</v>
      </c>
      <c r="J60" s="35">
        <v>156000000</v>
      </c>
      <c r="K60" s="27">
        <v>0</v>
      </c>
      <c r="L60" s="27">
        <v>0</v>
      </c>
      <c r="M60" s="28" t="s">
        <v>20</v>
      </c>
      <c r="N60" s="28" t="s">
        <v>180</v>
      </c>
      <c r="O60" s="57" t="s">
        <v>177</v>
      </c>
      <c r="P60" s="39">
        <v>3228159899</v>
      </c>
      <c r="Q60" s="59" t="s">
        <v>178</v>
      </c>
      <c r="R60"/>
      <c r="S60"/>
      <c r="T60"/>
      <c r="U60"/>
    </row>
    <row r="61" spans="1:21" s="31" customFormat="1" ht="45.75" customHeight="1" x14ac:dyDescent="0.2">
      <c r="A61" s="1"/>
      <c r="B61" s="38">
        <v>81112006</v>
      </c>
      <c r="C61" s="33" t="s">
        <v>181</v>
      </c>
      <c r="D61" s="39">
        <v>1</v>
      </c>
      <c r="E61" s="39">
        <v>2</v>
      </c>
      <c r="F61" s="39">
        <v>12</v>
      </c>
      <c r="G61" s="39">
        <v>1</v>
      </c>
      <c r="H61" s="27">
        <v>0</v>
      </c>
      <c r="I61" s="35">
        <f>6350000*F61</f>
        <v>76200000</v>
      </c>
      <c r="J61" s="35">
        <f>6350000*G61</f>
        <v>6350000</v>
      </c>
      <c r="K61" s="27">
        <v>0</v>
      </c>
      <c r="L61" s="27">
        <v>0</v>
      </c>
      <c r="M61" s="28" t="s">
        <v>20</v>
      </c>
      <c r="N61" s="28" t="s">
        <v>182</v>
      </c>
      <c r="O61" s="57" t="s">
        <v>177</v>
      </c>
      <c r="P61" s="39">
        <v>3228159900</v>
      </c>
      <c r="Q61" s="59" t="s">
        <v>178</v>
      </c>
      <c r="R61"/>
      <c r="S61"/>
      <c r="T61"/>
      <c r="U61"/>
    </row>
    <row r="62" spans="1:21" s="31" customFormat="1" ht="37.5" customHeight="1" x14ac:dyDescent="0.2">
      <c r="A62" s="1"/>
      <c r="B62" s="38" t="s">
        <v>183</v>
      </c>
      <c r="C62" s="33" t="s">
        <v>184</v>
      </c>
      <c r="D62" s="34">
        <v>1</v>
      </c>
      <c r="E62" s="34">
        <v>1</v>
      </c>
      <c r="F62" s="34">
        <v>3</v>
      </c>
      <c r="G62" s="39">
        <v>1</v>
      </c>
      <c r="H62" s="27">
        <v>0</v>
      </c>
      <c r="I62" s="35">
        <v>8458982</v>
      </c>
      <c r="J62" s="35">
        <v>8458982</v>
      </c>
      <c r="K62" s="27">
        <v>0</v>
      </c>
      <c r="L62" s="27">
        <v>0</v>
      </c>
      <c r="M62" s="28" t="s">
        <v>20</v>
      </c>
      <c r="N62" s="28" t="s">
        <v>185</v>
      </c>
      <c r="O62" s="57" t="s">
        <v>177</v>
      </c>
      <c r="P62" s="39">
        <v>3228159900</v>
      </c>
      <c r="Q62" s="59" t="s">
        <v>178</v>
      </c>
      <c r="R62"/>
      <c r="S62"/>
      <c r="T62"/>
      <c r="U62"/>
    </row>
    <row r="63" spans="1:21" s="31" customFormat="1" ht="37.5" customHeight="1" x14ac:dyDescent="0.2">
      <c r="A63" s="1"/>
      <c r="B63" s="38" t="s">
        <v>186</v>
      </c>
      <c r="C63" s="33" t="s">
        <v>187</v>
      </c>
      <c r="D63" s="39">
        <v>1</v>
      </c>
      <c r="E63" s="34">
        <v>2</v>
      </c>
      <c r="F63" s="39">
        <v>3</v>
      </c>
      <c r="G63" s="39">
        <v>1</v>
      </c>
      <c r="H63" s="27">
        <v>0</v>
      </c>
      <c r="I63" s="35">
        <v>14166666</v>
      </c>
      <c r="J63" s="35">
        <v>14166666</v>
      </c>
      <c r="K63" s="27">
        <v>0</v>
      </c>
      <c r="L63" s="27">
        <v>0</v>
      </c>
      <c r="M63" s="28" t="s">
        <v>20</v>
      </c>
      <c r="N63" s="28" t="s">
        <v>188</v>
      </c>
      <c r="O63" s="57" t="s">
        <v>177</v>
      </c>
      <c r="P63" s="39">
        <v>3228159900</v>
      </c>
      <c r="Q63" s="59" t="s">
        <v>178</v>
      </c>
      <c r="R63"/>
      <c r="S63"/>
      <c r="T63"/>
      <c r="U63"/>
    </row>
    <row r="64" spans="1:21" s="31" customFormat="1" ht="37.5" customHeight="1" thickBot="1" x14ac:dyDescent="0.25">
      <c r="A64" s="1"/>
      <c r="B64" s="70" t="s">
        <v>54</v>
      </c>
      <c r="C64" s="79" t="s">
        <v>189</v>
      </c>
      <c r="D64" s="71">
        <v>1</v>
      </c>
      <c r="E64" s="72">
        <v>2</v>
      </c>
      <c r="F64" s="71">
        <v>4</v>
      </c>
      <c r="G64" s="71">
        <v>1</v>
      </c>
      <c r="H64" s="73">
        <v>0</v>
      </c>
      <c r="I64" s="74">
        <f>81705400*F64</f>
        <v>326821600</v>
      </c>
      <c r="J64" s="74">
        <f>81705400*G64</f>
        <v>81705400</v>
      </c>
      <c r="K64" s="73">
        <v>0</v>
      </c>
      <c r="L64" s="73">
        <v>0</v>
      </c>
      <c r="M64" s="75" t="s">
        <v>20</v>
      </c>
      <c r="N64" s="75" t="s">
        <v>190</v>
      </c>
      <c r="O64" s="76" t="s">
        <v>177</v>
      </c>
      <c r="P64" s="71">
        <v>3228159900</v>
      </c>
      <c r="Q64" s="77" t="s">
        <v>178</v>
      </c>
      <c r="R64"/>
      <c r="S64"/>
      <c r="T64"/>
      <c r="U64"/>
    </row>
    <row r="65" spans="1:21" s="31" customFormat="1" x14ac:dyDescent="0.2">
      <c r="A65" s="1"/>
      <c r="B65" s="60"/>
      <c r="C65" s="3"/>
      <c r="D65" s="4"/>
      <c r="E65" s="4"/>
      <c r="F65" s="3"/>
      <c r="G65" s="4"/>
      <c r="H65" s="4"/>
      <c r="I65" s="3"/>
      <c r="J65" s="1"/>
      <c r="K65" s="3"/>
      <c r="L65" s="4"/>
      <c r="M65" s="3"/>
      <c r="N65" s="4"/>
      <c r="O65" s="3"/>
      <c r="P65" s="4"/>
      <c r="Q65" s="8"/>
      <c r="R65"/>
      <c r="S65"/>
      <c r="T65"/>
      <c r="U65"/>
    </row>
    <row r="66" spans="1:21" s="31" customFormat="1" x14ac:dyDescent="0.2">
      <c r="A66" s="1"/>
      <c r="B66" s="60"/>
      <c r="C66" s="3"/>
      <c r="D66" s="4"/>
      <c r="E66" s="4"/>
      <c r="F66" s="3"/>
      <c r="G66" s="3"/>
      <c r="H66" s="3"/>
      <c r="I66" s="3"/>
      <c r="J66" s="3"/>
      <c r="K66" s="3"/>
      <c r="L66" s="4"/>
      <c r="M66" s="3"/>
      <c r="N66" s="4"/>
      <c r="O66" s="3"/>
      <c r="P66" s="4"/>
      <c r="Q66" s="8"/>
      <c r="R66"/>
      <c r="S66"/>
      <c r="T66"/>
      <c r="U66"/>
    </row>
    <row r="67" spans="1:21" s="31" customFormat="1" x14ac:dyDescent="0.2">
      <c r="A67" s="1"/>
      <c r="B67" s="60"/>
      <c r="C67" s="3"/>
      <c r="D67" s="4"/>
      <c r="E67" s="4"/>
      <c r="F67" s="3"/>
      <c r="G67" s="3"/>
      <c r="H67" s="3"/>
      <c r="I67" s="3"/>
      <c r="J67" s="3"/>
      <c r="K67" s="3"/>
      <c r="L67" s="4"/>
      <c r="M67" s="3"/>
      <c r="N67" s="4"/>
      <c r="O67" s="3"/>
      <c r="P67" s="4"/>
      <c r="Q67" s="8"/>
      <c r="R67"/>
      <c r="S67"/>
      <c r="T67"/>
      <c r="U67"/>
    </row>
    <row r="68" spans="1:21" s="31" customFormat="1" x14ac:dyDescent="0.2">
      <c r="A68" s="1"/>
      <c r="B68" s="60"/>
      <c r="C68" s="3"/>
      <c r="D68" s="4"/>
      <c r="E68" s="4"/>
      <c r="F68" s="3"/>
      <c r="G68" s="3"/>
      <c r="H68" s="3"/>
      <c r="I68" s="3"/>
      <c r="J68" s="3"/>
      <c r="K68" s="3"/>
      <c r="L68" s="4"/>
      <c r="M68" s="3"/>
      <c r="N68" s="4"/>
      <c r="O68" s="3"/>
      <c r="P68" s="4"/>
      <c r="Q68" s="8"/>
      <c r="R68"/>
      <c r="S68"/>
      <c r="T68"/>
      <c r="U68"/>
    </row>
    <row r="69" spans="1:21" s="31" customFormat="1" x14ac:dyDescent="0.2">
      <c r="A69" s="1"/>
      <c r="B69" s="60"/>
      <c r="C69" s="3"/>
      <c r="D69" s="4"/>
      <c r="E69" s="4"/>
      <c r="F69" s="3"/>
      <c r="G69" s="3"/>
      <c r="H69" s="3"/>
      <c r="I69" s="3"/>
      <c r="J69" s="3"/>
      <c r="K69" s="3"/>
      <c r="L69" s="4"/>
      <c r="M69" s="3"/>
      <c r="N69" s="4"/>
      <c r="O69" s="3"/>
      <c r="P69" s="4"/>
      <c r="Q69" s="8"/>
      <c r="R69"/>
      <c r="S69"/>
      <c r="T69"/>
      <c r="U69"/>
    </row>
    <row r="70" spans="1:21" s="31" customFormat="1" x14ac:dyDescent="0.2">
      <c r="A70" s="1"/>
      <c r="B70" s="60"/>
      <c r="C70" s="3"/>
      <c r="D70" s="4"/>
      <c r="E70" s="4"/>
      <c r="F70" s="3"/>
      <c r="G70" s="3"/>
      <c r="H70" s="3"/>
      <c r="I70" s="3"/>
      <c r="J70" s="3"/>
      <c r="K70" s="3"/>
      <c r="L70" s="4"/>
      <c r="M70" s="3"/>
      <c r="N70" s="4"/>
      <c r="O70" s="3"/>
      <c r="P70" s="4"/>
      <c r="Q70" s="8"/>
      <c r="R70"/>
      <c r="S70"/>
      <c r="T70"/>
      <c r="U70"/>
    </row>
    <row r="71" spans="1:21" s="31" customFormat="1" x14ac:dyDescent="0.2">
      <c r="A71" s="1"/>
      <c r="B71" s="60"/>
      <c r="C71" s="3"/>
      <c r="D71" s="4"/>
      <c r="E71" s="4"/>
      <c r="F71" s="3"/>
      <c r="G71" s="3"/>
      <c r="H71" s="3"/>
      <c r="I71" s="3"/>
      <c r="J71" s="3"/>
      <c r="K71" s="3"/>
      <c r="L71" s="4"/>
      <c r="M71" s="3"/>
      <c r="N71" s="4"/>
      <c r="O71" s="3"/>
      <c r="P71" s="4"/>
      <c r="Q71" s="8"/>
      <c r="R71"/>
      <c r="S71"/>
      <c r="T71"/>
      <c r="U71"/>
    </row>
    <row r="72" spans="1:21" s="31" customFormat="1" x14ac:dyDescent="0.2">
      <c r="A72" s="1"/>
      <c r="B72" s="60"/>
      <c r="C72" s="3"/>
      <c r="D72" s="4"/>
      <c r="E72" s="4"/>
      <c r="F72" s="3"/>
      <c r="G72" s="3"/>
      <c r="H72" s="3"/>
      <c r="I72" s="3"/>
      <c r="J72" s="3"/>
      <c r="K72" s="3"/>
      <c r="L72" s="4"/>
      <c r="M72" s="3"/>
      <c r="N72" s="4"/>
      <c r="O72" s="3"/>
      <c r="P72" s="4"/>
      <c r="Q72" s="8"/>
      <c r="R72"/>
      <c r="S72"/>
      <c r="T72"/>
      <c r="U72"/>
    </row>
    <row r="73" spans="1:21" s="31" customFormat="1" x14ac:dyDescent="0.2">
      <c r="A73" s="1"/>
      <c r="B73" s="60"/>
      <c r="C73" s="3"/>
      <c r="D73" s="4"/>
      <c r="E73" s="4"/>
      <c r="F73" s="3"/>
      <c r="G73" s="3"/>
      <c r="H73" s="3"/>
      <c r="I73" s="3"/>
      <c r="J73" s="3"/>
      <c r="K73" s="3"/>
      <c r="L73" s="4"/>
      <c r="M73" s="3"/>
      <c r="N73" s="4"/>
      <c r="O73" s="3"/>
      <c r="P73" s="4"/>
      <c r="Q73" s="8"/>
      <c r="R73"/>
      <c r="S73"/>
      <c r="T73"/>
      <c r="U73"/>
    </row>
    <row r="74" spans="1:21" s="31" customFormat="1" x14ac:dyDescent="0.2">
      <c r="A74" s="1"/>
      <c r="B74" s="60"/>
      <c r="C74" s="3"/>
      <c r="D74" s="4"/>
      <c r="E74" s="4"/>
      <c r="F74" s="3"/>
      <c r="G74" s="3"/>
      <c r="H74" s="3"/>
      <c r="I74" s="3"/>
      <c r="J74" s="3"/>
      <c r="K74" s="3"/>
      <c r="L74" s="4"/>
      <c r="M74" s="3"/>
      <c r="N74" s="4"/>
      <c r="O74" s="3"/>
      <c r="P74" s="4"/>
      <c r="Q74" s="8"/>
      <c r="R74"/>
      <c r="S74"/>
      <c r="T74"/>
      <c r="U74"/>
    </row>
    <row r="75" spans="1:21" s="31" customFormat="1" x14ac:dyDescent="0.2">
      <c r="A75" s="1"/>
      <c r="B75" s="60"/>
      <c r="C75" s="3"/>
      <c r="D75" s="4"/>
      <c r="E75" s="4"/>
      <c r="F75" s="3"/>
      <c r="G75" s="3"/>
      <c r="H75" s="3"/>
      <c r="I75" s="3"/>
      <c r="J75" s="3"/>
      <c r="K75" s="3"/>
      <c r="L75" s="4"/>
      <c r="M75" s="3"/>
      <c r="N75" s="4"/>
      <c r="O75" s="3"/>
      <c r="P75" s="4"/>
      <c r="Q75" s="8"/>
      <c r="R75"/>
      <c r="S75"/>
      <c r="T75"/>
      <c r="U75"/>
    </row>
    <row r="76" spans="1:21" s="31" customFormat="1" x14ac:dyDescent="0.2">
      <c r="A76" s="1"/>
      <c r="B76" s="60"/>
      <c r="C76" s="3"/>
      <c r="D76" s="4"/>
      <c r="E76" s="4"/>
      <c r="F76" s="3"/>
      <c r="G76" s="3"/>
      <c r="H76" s="3"/>
      <c r="I76" s="3"/>
      <c r="J76" s="3"/>
      <c r="K76" s="3"/>
      <c r="L76" s="4"/>
      <c r="M76" s="3"/>
      <c r="N76" s="4"/>
      <c r="O76" s="3"/>
      <c r="P76" s="4"/>
      <c r="Q76" s="8"/>
      <c r="R76"/>
      <c r="S76"/>
      <c r="T76"/>
      <c r="U76"/>
    </row>
    <row r="77" spans="1:21" s="31" customFormat="1" x14ac:dyDescent="0.2">
      <c r="A77" s="1"/>
      <c r="B77" s="60"/>
      <c r="C77" s="3"/>
      <c r="D77" s="4"/>
      <c r="E77" s="4"/>
      <c r="F77" s="3"/>
      <c r="G77" s="3"/>
      <c r="H77" s="3"/>
      <c r="I77" s="3"/>
      <c r="J77" s="3"/>
      <c r="K77" s="3"/>
      <c r="L77" s="4"/>
      <c r="M77" s="3"/>
      <c r="N77" s="4"/>
      <c r="O77" s="3"/>
      <c r="P77" s="4"/>
      <c r="Q77" s="8"/>
      <c r="R77"/>
      <c r="S77"/>
      <c r="T77"/>
      <c r="U77"/>
    </row>
    <row r="78" spans="1:21" s="31" customFormat="1" x14ac:dyDescent="0.2">
      <c r="A78" s="1"/>
      <c r="B78" s="60"/>
      <c r="C78" s="3"/>
      <c r="D78" s="4"/>
      <c r="E78" s="4"/>
      <c r="F78" s="3"/>
      <c r="G78" s="3"/>
      <c r="H78" s="3"/>
      <c r="I78" s="3"/>
      <c r="J78" s="3"/>
      <c r="K78" s="3"/>
      <c r="L78" s="4"/>
      <c r="M78" s="3"/>
      <c r="N78" s="4"/>
      <c r="O78" s="3"/>
      <c r="P78" s="4"/>
      <c r="Q78" s="8"/>
      <c r="R78"/>
      <c r="S78"/>
      <c r="T78"/>
      <c r="U78"/>
    </row>
    <row r="79" spans="1:21" s="31" customFormat="1" x14ac:dyDescent="0.2">
      <c r="A79" s="1"/>
      <c r="B79" s="60"/>
      <c r="C79" s="3"/>
      <c r="D79" s="4"/>
      <c r="E79" s="4"/>
      <c r="F79" s="3"/>
      <c r="G79" s="3"/>
      <c r="H79" s="3"/>
      <c r="I79" s="3"/>
      <c r="J79" s="3"/>
      <c r="K79" s="3"/>
      <c r="L79" s="4"/>
      <c r="M79" s="3"/>
      <c r="N79" s="4"/>
      <c r="O79" s="3"/>
      <c r="P79" s="4"/>
      <c r="Q79" s="8"/>
      <c r="R79"/>
      <c r="S79"/>
      <c r="T79"/>
      <c r="U79"/>
    </row>
    <row r="80" spans="1:21" s="31" customFormat="1" x14ac:dyDescent="0.2">
      <c r="A80" s="1"/>
      <c r="B80" s="60"/>
      <c r="C80" s="3"/>
      <c r="D80" s="4"/>
      <c r="E80" s="4"/>
      <c r="F80" s="3"/>
      <c r="G80" s="3"/>
      <c r="H80" s="3"/>
      <c r="I80" s="3"/>
      <c r="J80" s="3"/>
      <c r="K80" s="3"/>
      <c r="L80" s="4"/>
      <c r="M80" s="3"/>
      <c r="N80" s="4"/>
      <c r="O80" s="3"/>
      <c r="P80" s="4"/>
      <c r="Q80" s="8"/>
      <c r="R80"/>
      <c r="S80"/>
      <c r="T80"/>
      <c r="U80"/>
    </row>
    <row r="81" spans="1:21" s="31" customFormat="1" x14ac:dyDescent="0.2">
      <c r="A81" s="1"/>
      <c r="B81" s="60"/>
      <c r="C81" s="3"/>
      <c r="D81" s="4"/>
      <c r="E81" s="4"/>
      <c r="F81" s="3"/>
      <c r="G81" s="3"/>
      <c r="H81" s="3"/>
      <c r="I81" s="3"/>
      <c r="J81" s="3"/>
      <c r="K81" s="3"/>
      <c r="L81" s="4"/>
      <c r="M81" s="3"/>
      <c r="N81" s="4"/>
      <c r="O81" s="3"/>
      <c r="P81" s="4"/>
      <c r="Q81" s="8"/>
      <c r="R81"/>
      <c r="S81"/>
      <c r="T81"/>
      <c r="U81"/>
    </row>
    <row r="82" spans="1:21" s="31" customFormat="1" x14ac:dyDescent="0.2">
      <c r="A82" s="1"/>
      <c r="B82" s="60"/>
      <c r="C82" s="3"/>
      <c r="D82" s="4"/>
      <c r="E82" s="4"/>
      <c r="F82" s="3"/>
      <c r="G82" s="3"/>
      <c r="H82" s="3"/>
      <c r="I82" s="3"/>
      <c r="J82" s="3"/>
      <c r="K82" s="3"/>
      <c r="L82" s="4"/>
      <c r="M82" s="3"/>
      <c r="N82" s="4"/>
      <c r="O82" s="3"/>
      <c r="P82" s="4"/>
      <c r="Q82" s="8"/>
      <c r="R82"/>
      <c r="S82"/>
      <c r="T82"/>
      <c r="U82"/>
    </row>
    <row r="83" spans="1:21" s="31" customFormat="1" x14ac:dyDescent="0.2">
      <c r="A83" s="1"/>
      <c r="B83" s="60"/>
      <c r="C83" s="3"/>
      <c r="D83" s="4"/>
      <c r="E83" s="4"/>
      <c r="F83" s="3"/>
      <c r="G83" s="3"/>
      <c r="H83" s="3"/>
      <c r="I83" s="3"/>
      <c r="J83" s="3"/>
      <c r="K83" s="3"/>
      <c r="L83" s="4"/>
      <c r="M83" s="3"/>
      <c r="N83" s="4"/>
      <c r="O83" s="3"/>
      <c r="P83" s="4"/>
      <c r="Q83" s="8"/>
      <c r="R83"/>
      <c r="S83"/>
      <c r="T83"/>
      <c r="U83"/>
    </row>
    <row r="84" spans="1:21" s="31" customFormat="1" x14ac:dyDescent="0.2">
      <c r="A84" s="1"/>
      <c r="B84" s="60"/>
      <c r="C84" s="3"/>
      <c r="D84" s="4"/>
      <c r="E84" s="4"/>
      <c r="F84" s="3"/>
      <c r="G84" s="3"/>
      <c r="H84" s="3"/>
      <c r="I84" s="3"/>
      <c r="J84" s="3"/>
      <c r="K84" s="3"/>
      <c r="L84" s="4"/>
      <c r="M84" s="3"/>
      <c r="N84" s="4"/>
      <c r="O84" s="3"/>
      <c r="P84" s="4"/>
      <c r="Q84" s="8"/>
      <c r="R84"/>
      <c r="S84"/>
      <c r="T84"/>
      <c r="U84"/>
    </row>
    <row r="85" spans="1:21" s="31" customFormat="1" x14ac:dyDescent="0.2">
      <c r="A85" s="1"/>
      <c r="B85" s="60"/>
      <c r="C85" s="3"/>
      <c r="D85" s="4"/>
      <c r="E85" s="4"/>
      <c r="F85" s="3"/>
      <c r="G85" s="3"/>
      <c r="H85" s="3"/>
      <c r="I85" s="3"/>
      <c r="J85" s="3"/>
      <c r="K85" s="3"/>
      <c r="L85" s="4"/>
      <c r="M85" s="3"/>
      <c r="N85" s="4"/>
      <c r="O85" s="3"/>
      <c r="P85" s="4"/>
      <c r="Q85" s="8"/>
      <c r="R85"/>
      <c r="S85"/>
      <c r="T85"/>
      <c r="U85"/>
    </row>
    <row r="86" spans="1:21" s="31" customFormat="1" x14ac:dyDescent="0.2">
      <c r="A86" s="1"/>
      <c r="B86" s="60"/>
      <c r="C86" s="3"/>
      <c r="D86" s="4"/>
      <c r="E86" s="4"/>
      <c r="F86" s="3"/>
      <c r="G86" s="3"/>
      <c r="H86" s="3"/>
      <c r="I86" s="3"/>
      <c r="J86" s="3"/>
      <c r="K86" s="3"/>
      <c r="L86" s="4"/>
      <c r="M86" s="3"/>
      <c r="N86" s="4"/>
      <c r="O86" s="3"/>
      <c r="P86" s="4"/>
      <c r="Q86" s="8"/>
      <c r="R86"/>
      <c r="S86"/>
      <c r="T86"/>
      <c r="U86"/>
    </row>
    <row r="87" spans="1:21" s="31" customFormat="1" x14ac:dyDescent="0.2">
      <c r="A87" s="1"/>
      <c r="B87" s="60"/>
      <c r="C87" s="3"/>
      <c r="D87" s="4"/>
      <c r="E87" s="4"/>
      <c r="F87" s="3"/>
      <c r="G87" s="3"/>
      <c r="H87" s="3"/>
      <c r="I87" s="3"/>
      <c r="J87" s="3"/>
      <c r="K87" s="3"/>
      <c r="L87" s="4"/>
      <c r="M87" s="3"/>
      <c r="N87" s="4"/>
      <c r="O87" s="3"/>
      <c r="P87" s="4"/>
      <c r="Q87" s="8"/>
      <c r="R87"/>
      <c r="S87"/>
      <c r="T87"/>
      <c r="U87"/>
    </row>
    <row r="88" spans="1:21" s="31" customFormat="1" x14ac:dyDescent="0.2">
      <c r="A88" s="1"/>
      <c r="B88" s="60"/>
      <c r="C88" s="3"/>
      <c r="D88" s="4"/>
      <c r="E88" s="4"/>
      <c r="F88" s="3"/>
      <c r="G88" s="3"/>
      <c r="H88" s="3"/>
      <c r="I88" s="3"/>
      <c r="J88" s="3"/>
      <c r="K88" s="3"/>
      <c r="L88" s="4"/>
      <c r="M88" s="3"/>
      <c r="N88" s="4"/>
      <c r="O88" s="3"/>
      <c r="P88" s="4"/>
      <c r="Q88" s="8"/>
      <c r="R88"/>
      <c r="S88"/>
      <c r="T88"/>
      <c r="U88"/>
    </row>
    <row r="89" spans="1:21" s="31" customFormat="1" x14ac:dyDescent="0.2">
      <c r="A89" s="1"/>
      <c r="B89" s="60"/>
      <c r="C89" s="3"/>
      <c r="D89" s="4"/>
      <c r="E89" s="4"/>
      <c r="F89" s="3"/>
      <c r="G89" s="3"/>
      <c r="H89" s="3"/>
      <c r="I89" s="3"/>
      <c r="J89" s="3"/>
      <c r="K89" s="3"/>
      <c r="L89" s="4"/>
      <c r="M89" s="3"/>
      <c r="N89" s="4"/>
      <c r="O89" s="3"/>
      <c r="P89" s="4"/>
      <c r="Q89" s="8"/>
      <c r="R89"/>
      <c r="S89"/>
      <c r="T89"/>
      <c r="U89"/>
    </row>
    <row r="90" spans="1:21" s="31" customFormat="1" x14ac:dyDescent="0.2">
      <c r="A90" s="1"/>
      <c r="B90" s="60"/>
      <c r="C90" s="3"/>
      <c r="D90" s="4"/>
      <c r="E90" s="4"/>
      <c r="F90" s="3"/>
      <c r="G90" s="3"/>
      <c r="H90" s="3"/>
      <c r="I90" s="3"/>
      <c r="J90" s="3"/>
      <c r="K90" s="3"/>
      <c r="L90" s="4"/>
      <c r="M90" s="3"/>
      <c r="N90" s="4"/>
      <c r="O90" s="3"/>
      <c r="P90" s="4"/>
      <c r="Q90" s="8"/>
      <c r="R90"/>
      <c r="S90"/>
      <c r="T90"/>
      <c r="U90"/>
    </row>
    <row r="91" spans="1:21" s="31" customFormat="1" x14ac:dyDescent="0.2">
      <c r="A91" s="1"/>
      <c r="B91" s="60"/>
      <c r="C91" s="3"/>
      <c r="D91" s="4"/>
      <c r="E91" s="4"/>
      <c r="F91" s="3"/>
      <c r="G91" s="3"/>
      <c r="H91" s="3"/>
      <c r="I91" s="3"/>
      <c r="J91" s="3"/>
      <c r="K91" s="3"/>
      <c r="L91" s="4"/>
      <c r="M91" s="3"/>
      <c r="N91" s="4"/>
      <c r="O91" s="3"/>
      <c r="P91" s="4"/>
      <c r="Q91" s="8"/>
      <c r="R91"/>
      <c r="S91"/>
      <c r="T91"/>
      <c r="U91"/>
    </row>
    <row r="92" spans="1:21" s="31" customFormat="1" x14ac:dyDescent="0.2">
      <c r="A92" s="1"/>
      <c r="B92" s="60"/>
      <c r="C92" s="3"/>
      <c r="D92" s="4"/>
      <c r="E92" s="4"/>
      <c r="F92" s="3"/>
      <c r="G92" s="3"/>
      <c r="H92" s="3"/>
      <c r="I92" s="3"/>
      <c r="J92" s="3"/>
      <c r="K92" s="3"/>
      <c r="L92" s="4"/>
      <c r="M92" s="3"/>
      <c r="N92" s="4"/>
      <c r="O92" s="3"/>
      <c r="P92" s="4"/>
      <c r="Q92" s="8"/>
      <c r="R92"/>
      <c r="S92"/>
      <c r="T92"/>
      <c r="U92"/>
    </row>
    <row r="93" spans="1:21" s="31" customFormat="1" x14ac:dyDescent="0.2">
      <c r="A93" s="1"/>
      <c r="B93" s="60"/>
      <c r="C93" s="3"/>
      <c r="D93" s="4"/>
      <c r="E93" s="4"/>
      <c r="F93" s="3"/>
      <c r="G93" s="3"/>
      <c r="H93" s="3"/>
      <c r="I93" s="3"/>
      <c r="J93" s="3"/>
      <c r="K93" s="3"/>
      <c r="L93" s="4"/>
      <c r="M93" s="3"/>
      <c r="N93" s="4"/>
      <c r="O93" s="3"/>
      <c r="P93" s="4"/>
      <c r="Q93" s="8"/>
      <c r="R93"/>
      <c r="S93"/>
      <c r="T93"/>
      <c r="U93"/>
    </row>
    <row r="94" spans="1:21" s="31" customFormat="1" x14ac:dyDescent="0.2">
      <c r="A94" s="1"/>
      <c r="B94" s="60"/>
      <c r="C94" s="3"/>
      <c r="D94" s="4"/>
      <c r="E94" s="4"/>
      <c r="F94" s="3"/>
      <c r="G94" s="3"/>
      <c r="H94" s="3"/>
      <c r="I94" s="3"/>
      <c r="J94" s="3"/>
      <c r="K94" s="3"/>
      <c r="L94" s="4"/>
      <c r="M94" s="3"/>
      <c r="N94" s="4"/>
      <c r="O94" s="3"/>
      <c r="P94" s="4"/>
      <c r="Q94" s="8"/>
      <c r="R94"/>
      <c r="S94"/>
      <c r="T94"/>
      <c r="U94"/>
    </row>
    <row r="95" spans="1:21" s="31" customFormat="1" x14ac:dyDescent="0.2">
      <c r="A95" s="1"/>
      <c r="B95" s="60"/>
      <c r="C95" s="3"/>
      <c r="D95" s="4"/>
      <c r="E95" s="4"/>
      <c r="F95" s="3"/>
      <c r="G95" s="3"/>
      <c r="H95" s="3"/>
      <c r="I95" s="3"/>
      <c r="J95" s="3"/>
      <c r="K95" s="3"/>
      <c r="L95" s="4"/>
      <c r="M95" s="3"/>
      <c r="N95" s="4"/>
      <c r="O95" s="3"/>
      <c r="P95" s="4"/>
      <c r="Q95" s="8"/>
      <c r="R95"/>
      <c r="S95"/>
      <c r="T95"/>
      <c r="U95"/>
    </row>
    <row r="96" spans="1:21" s="31" customFormat="1" x14ac:dyDescent="0.2">
      <c r="A96" s="1"/>
      <c r="B96" s="60"/>
      <c r="C96" s="3"/>
      <c r="D96" s="4"/>
      <c r="E96" s="4"/>
      <c r="F96" s="3"/>
      <c r="G96" s="3"/>
      <c r="H96" s="3"/>
      <c r="I96" s="3"/>
      <c r="J96" s="3"/>
      <c r="K96" s="3"/>
      <c r="L96" s="4"/>
      <c r="M96" s="3"/>
      <c r="N96" s="4"/>
      <c r="O96" s="3"/>
      <c r="P96" s="4"/>
      <c r="Q96" s="8"/>
      <c r="R96"/>
      <c r="S96"/>
      <c r="T96"/>
      <c r="U96"/>
    </row>
    <row r="97" spans="1:21" s="31" customFormat="1" x14ac:dyDescent="0.2">
      <c r="A97" s="1"/>
      <c r="B97" s="60"/>
      <c r="C97" s="3"/>
      <c r="D97" s="4"/>
      <c r="E97" s="4"/>
      <c r="F97" s="3"/>
      <c r="G97" s="3"/>
      <c r="H97" s="3"/>
      <c r="I97" s="3"/>
      <c r="J97" s="3"/>
      <c r="K97" s="3"/>
      <c r="L97" s="4"/>
      <c r="M97" s="3"/>
      <c r="N97" s="4"/>
      <c r="O97" s="3"/>
      <c r="P97" s="4"/>
      <c r="Q97" s="8"/>
      <c r="R97"/>
      <c r="S97"/>
      <c r="T97"/>
      <c r="U97"/>
    </row>
    <row r="98" spans="1:21" s="31" customFormat="1" x14ac:dyDescent="0.2">
      <c r="A98" s="1"/>
      <c r="B98" s="60"/>
      <c r="C98" s="3"/>
      <c r="D98" s="4"/>
      <c r="E98" s="4"/>
      <c r="F98" s="3"/>
      <c r="G98" s="3"/>
      <c r="H98" s="3"/>
      <c r="I98" s="3"/>
      <c r="J98" s="3"/>
      <c r="K98" s="3"/>
      <c r="L98" s="4"/>
      <c r="M98" s="3"/>
      <c r="N98" s="4"/>
      <c r="O98" s="3"/>
      <c r="P98" s="4"/>
      <c r="Q98" s="8"/>
      <c r="R98"/>
      <c r="S98"/>
      <c r="T98"/>
      <c r="U98"/>
    </row>
    <row r="99" spans="1:21" s="31" customFormat="1" x14ac:dyDescent="0.2">
      <c r="A99" s="1"/>
      <c r="B99" s="60"/>
      <c r="C99" s="3"/>
      <c r="D99" s="4"/>
      <c r="E99" s="4"/>
      <c r="F99" s="3"/>
      <c r="G99" s="3"/>
      <c r="H99" s="3"/>
      <c r="I99" s="3"/>
      <c r="J99" s="3"/>
      <c r="K99" s="3"/>
      <c r="L99" s="4"/>
      <c r="M99" s="3"/>
      <c r="N99" s="4"/>
      <c r="O99" s="3"/>
      <c r="P99" s="4"/>
      <c r="Q99" s="8"/>
      <c r="R99"/>
      <c r="S99"/>
      <c r="T99"/>
      <c r="U99"/>
    </row>
    <row r="100" spans="1:21" s="31" customFormat="1" x14ac:dyDescent="0.2">
      <c r="A100" s="1"/>
      <c r="B100" s="60"/>
      <c r="C100" s="3"/>
      <c r="D100" s="4"/>
      <c r="E100" s="4"/>
      <c r="F100" s="3"/>
      <c r="G100" s="3"/>
      <c r="H100" s="3"/>
      <c r="I100" s="3"/>
      <c r="J100" s="3"/>
      <c r="K100" s="3"/>
      <c r="L100" s="4"/>
      <c r="M100" s="3"/>
      <c r="N100" s="4"/>
      <c r="O100" s="3"/>
      <c r="P100" s="4"/>
      <c r="Q100" s="8"/>
      <c r="R100"/>
      <c r="S100"/>
      <c r="T100"/>
      <c r="U100"/>
    </row>
    <row r="101" spans="1:21" s="31" customFormat="1" x14ac:dyDescent="0.2">
      <c r="A101" s="1"/>
      <c r="B101" s="60"/>
      <c r="C101" s="3"/>
      <c r="D101" s="4"/>
      <c r="E101" s="4"/>
      <c r="F101" s="3"/>
      <c r="G101" s="3"/>
      <c r="H101" s="3"/>
      <c r="I101" s="3"/>
      <c r="J101" s="3"/>
      <c r="K101" s="3"/>
      <c r="L101" s="4"/>
      <c r="M101" s="3"/>
      <c r="N101" s="4"/>
      <c r="O101" s="3"/>
      <c r="P101" s="4"/>
      <c r="Q101" s="8"/>
      <c r="R101"/>
      <c r="S101"/>
      <c r="T101"/>
      <c r="U101"/>
    </row>
    <row r="102" spans="1:21" s="31" customFormat="1" x14ac:dyDescent="0.2">
      <c r="A102" s="1"/>
      <c r="B102" s="60"/>
      <c r="C102" s="3"/>
      <c r="D102" s="4"/>
      <c r="E102" s="4"/>
      <c r="F102" s="3"/>
      <c r="G102" s="3"/>
      <c r="H102" s="3"/>
      <c r="I102" s="3"/>
      <c r="J102" s="3"/>
      <c r="K102" s="3"/>
      <c r="L102" s="4"/>
      <c r="M102" s="3"/>
      <c r="N102" s="4"/>
      <c r="O102" s="3"/>
      <c r="P102" s="4"/>
      <c r="Q102" s="8"/>
      <c r="R102"/>
      <c r="S102"/>
      <c r="T102"/>
      <c r="U102"/>
    </row>
    <row r="103" spans="1:21" s="31" customFormat="1" x14ac:dyDescent="0.2">
      <c r="A103" s="1"/>
      <c r="B103" s="60"/>
      <c r="C103" s="3"/>
      <c r="D103" s="4"/>
      <c r="E103" s="4"/>
      <c r="F103" s="3"/>
      <c r="G103" s="3"/>
      <c r="H103" s="3"/>
      <c r="I103" s="3"/>
      <c r="J103" s="3"/>
      <c r="K103" s="3"/>
      <c r="L103" s="4"/>
      <c r="M103" s="3"/>
      <c r="N103" s="4"/>
      <c r="O103" s="3"/>
      <c r="P103" s="4"/>
      <c r="Q103" s="8"/>
      <c r="R103"/>
      <c r="S103"/>
      <c r="T103"/>
      <c r="U103"/>
    </row>
    <row r="104" spans="1:21" s="31" customFormat="1" x14ac:dyDescent="0.2">
      <c r="A104" s="1"/>
      <c r="B104" s="60"/>
      <c r="C104" s="3"/>
      <c r="D104" s="4"/>
      <c r="E104" s="4"/>
      <c r="F104" s="3"/>
      <c r="G104" s="3"/>
      <c r="H104" s="3"/>
      <c r="I104" s="3"/>
      <c r="J104" s="3"/>
      <c r="K104" s="3"/>
      <c r="L104" s="4"/>
      <c r="M104" s="3"/>
      <c r="N104" s="4"/>
      <c r="O104" s="3"/>
      <c r="P104" s="4"/>
      <c r="Q104" s="8"/>
      <c r="R104"/>
      <c r="S104"/>
      <c r="T104"/>
      <c r="U104"/>
    </row>
    <row r="105" spans="1:21" s="31" customFormat="1" x14ac:dyDescent="0.2">
      <c r="A105" s="1"/>
      <c r="B105" s="60"/>
      <c r="C105" s="3"/>
      <c r="D105" s="4"/>
      <c r="E105" s="4"/>
      <c r="F105" s="3"/>
      <c r="G105" s="3"/>
      <c r="H105" s="3"/>
      <c r="I105" s="3"/>
      <c r="J105" s="3"/>
      <c r="K105" s="3"/>
      <c r="L105" s="4"/>
      <c r="M105" s="3"/>
      <c r="N105" s="4"/>
      <c r="O105" s="3"/>
      <c r="P105" s="4"/>
      <c r="Q105" s="8"/>
      <c r="R105"/>
      <c r="S105"/>
      <c r="T105"/>
      <c r="U105"/>
    </row>
    <row r="106" spans="1:21" s="31" customFormat="1" x14ac:dyDescent="0.2">
      <c r="A106" s="1"/>
      <c r="B106" s="60"/>
      <c r="C106" s="3"/>
      <c r="D106" s="4"/>
      <c r="E106" s="4"/>
      <c r="F106" s="3"/>
      <c r="G106" s="3"/>
      <c r="H106" s="3"/>
      <c r="I106" s="3"/>
      <c r="J106" s="3"/>
      <c r="K106" s="3"/>
      <c r="L106" s="4"/>
      <c r="M106" s="3"/>
      <c r="N106" s="4"/>
      <c r="O106" s="3"/>
      <c r="P106" s="4"/>
      <c r="Q106" s="8"/>
      <c r="R106"/>
      <c r="S106"/>
      <c r="T106"/>
      <c r="U106"/>
    </row>
    <row r="107" spans="1:21" s="31" customFormat="1" x14ac:dyDescent="0.2">
      <c r="A107" s="1"/>
      <c r="B107" s="60"/>
      <c r="C107" s="3"/>
      <c r="D107" s="4"/>
      <c r="E107" s="4"/>
      <c r="F107" s="3"/>
      <c r="G107" s="3"/>
      <c r="H107" s="3"/>
      <c r="I107" s="3"/>
      <c r="J107" s="3"/>
      <c r="K107" s="3"/>
      <c r="L107" s="4"/>
      <c r="M107" s="3"/>
      <c r="N107" s="4"/>
      <c r="O107" s="3"/>
      <c r="P107" s="4"/>
      <c r="Q107" s="8"/>
      <c r="R107"/>
      <c r="S107"/>
      <c r="T107"/>
      <c r="U107"/>
    </row>
    <row r="108" spans="1:21" s="31" customFormat="1" x14ac:dyDescent="0.2">
      <c r="A108" s="1"/>
      <c r="B108" s="60"/>
      <c r="C108" s="3"/>
      <c r="D108" s="4"/>
      <c r="E108" s="4"/>
      <c r="F108" s="3"/>
      <c r="G108" s="3"/>
      <c r="H108" s="3"/>
      <c r="I108" s="3"/>
      <c r="J108" s="3"/>
      <c r="K108" s="3"/>
      <c r="L108" s="4"/>
      <c r="M108" s="3"/>
      <c r="N108" s="4"/>
      <c r="O108" s="3"/>
      <c r="P108" s="4"/>
      <c r="Q108" s="8"/>
      <c r="R108"/>
      <c r="S108"/>
      <c r="T108"/>
      <c r="U108"/>
    </row>
    <row r="109" spans="1:21" s="31" customFormat="1" x14ac:dyDescent="0.2">
      <c r="A109" s="1"/>
      <c r="B109" s="60"/>
      <c r="C109" s="3"/>
      <c r="D109" s="4"/>
      <c r="E109" s="4"/>
      <c r="F109" s="3"/>
      <c r="G109" s="3"/>
      <c r="H109" s="3"/>
      <c r="I109" s="3"/>
      <c r="J109" s="3"/>
      <c r="K109" s="3"/>
      <c r="L109" s="4"/>
      <c r="M109" s="3"/>
      <c r="N109" s="4"/>
      <c r="O109" s="3"/>
      <c r="P109" s="4"/>
      <c r="Q109" s="8"/>
      <c r="R109"/>
      <c r="S109"/>
      <c r="T109"/>
      <c r="U109"/>
    </row>
    <row r="110" spans="1:21" s="31" customFormat="1" x14ac:dyDescent="0.2">
      <c r="A110" s="1"/>
      <c r="B110" s="60"/>
      <c r="C110" s="3"/>
      <c r="D110" s="4"/>
      <c r="E110" s="4"/>
      <c r="F110" s="3"/>
      <c r="G110" s="3"/>
      <c r="H110" s="3"/>
      <c r="I110" s="3"/>
      <c r="J110" s="3"/>
      <c r="K110" s="3"/>
      <c r="L110" s="4"/>
      <c r="M110" s="3"/>
      <c r="N110" s="4"/>
      <c r="O110" s="3"/>
      <c r="P110" s="4"/>
      <c r="Q110" s="8"/>
      <c r="R110"/>
      <c r="S110"/>
      <c r="T110"/>
      <c r="U110"/>
    </row>
    <row r="111" spans="1:21" s="31" customFormat="1" x14ac:dyDescent="0.2">
      <c r="A111" s="1"/>
      <c r="B111" s="60"/>
      <c r="C111" s="3"/>
      <c r="D111" s="4"/>
      <c r="E111" s="4"/>
      <c r="F111" s="3"/>
      <c r="G111" s="3"/>
      <c r="H111" s="3"/>
      <c r="I111" s="3"/>
      <c r="J111" s="3"/>
      <c r="K111" s="3"/>
      <c r="L111" s="4"/>
      <c r="M111" s="3"/>
      <c r="N111" s="4"/>
      <c r="O111" s="3"/>
      <c r="P111" s="4"/>
      <c r="Q111" s="8"/>
      <c r="R111"/>
      <c r="S111"/>
      <c r="T111"/>
      <c r="U111"/>
    </row>
    <row r="112" spans="1:21" s="31" customFormat="1" x14ac:dyDescent="0.2">
      <c r="A112" s="1"/>
      <c r="B112" s="60"/>
      <c r="C112" s="3"/>
      <c r="D112" s="4"/>
      <c r="E112" s="4"/>
      <c r="F112" s="3"/>
      <c r="G112" s="3"/>
      <c r="H112" s="3"/>
      <c r="I112" s="3"/>
      <c r="J112" s="3"/>
      <c r="K112" s="3"/>
      <c r="L112" s="4"/>
      <c r="M112" s="3"/>
      <c r="N112" s="4"/>
      <c r="O112" s="3"/>
      <c r="P112" s="4"/>
      <c r="Q112" s="8"/>
      <c r="R112"/>
      <c r="S112"/>
      <c r="T112"/>
      <c r="U112"/>
    </row>
    <row r="113" spans="1:21" s="31" customFormat="1" x14ac:dyDescent="0.2">
      <c r="A113" s="1"/>
      <c r="B113" s="60"/>
      <c r="C113" s="3"/>
      <c r="D113" s="4"/>
      <c r="E113" s="4"/>
      <c r="F113" s="3"/>
      <c r="G113" s="3"/>
      <c r="H113" s="3"/>
      <c r="I113" s="3"/>
      <c r="J113" s="3"/>
      <c r="K113" s="3"/>
      <c r="L113" s="4"/>
      <c r="M113" s="3"/>
      <c r="N113" s="4"/>
      <c r="O113" s="3"/>
      <c r="P113" s="4"/>
      <c r="Q113" s="8"/>
      <c r="R113"/>
      <c r="S113"/>
      <c r="T113"/>
      <c r="U113"/>
    </row>
    <row r="114" spans="1:21" s="31" customFormat="1" x14ac:dyDescent="0.2">
      <c r="A114" s="1"/>
      <c r="B114" s="60"/>
      <c r="C114" s="3"/>
      <c r="D114" s="4"/>
      <c r="E114" s="4"/>
      <c r="F114" s="3"/>
      <c r="G114" s="3"/>
      <c r="H114" s="3"/>
      <c r="I114" s="3"/>
      <c r="J114" s="3"/>
      <c r="K114" s="3"/>
      <c r="L114" s="4"/>
      <c r="M114" s="3"/>
      <c r="N114" s="4"/>
      <c r="O114" s="3"/>
      <c r="P114" s="4"/>
      <c r="Q114" s="8"/>
      <c r="R114"/>
      <c r="S114"/>
      <c r="T114"/>
      <c r="U114"/>
    </row>
    <row r="115" spans="1:21" s="31" customFormat="1" x14ac:dyDescent="0.2">
      <c r="A115" s="1"/>
      <c r="B115" s="60"/>
      <c r="C115" s="3"/>
      <c r="D115" s="4"/>
      <c r="E115" s="4"/>
      <c r="F115" s="3"/>
      <c r="G115" s="3"/>
      <c r="H115" s="3"/>
      <c r="I115" s="3"/>
      <c r="J115" s="3"/>
      <c r="K115" s="3"/>
      <c r="L115" s="4"/>
      <c r="M115" s="3"/>
      <c r="N115" s="4"/>
      <c r="O115" s="3"/>
      <c r="P115" s="4"/>
      <c r="Q115" s="8"/>
      <c r="R115"/>
      <c r="S115"/>
      <c r="T115"/>
      <c r="U115"/>
    </row>
    <row r="116" spans="1:21" s="31" customFormat="1" x14ac:dyDescent="0.2">
      <c r="A116" s="1"/>
      <c r="B116" s="60"/>
      <c r="C116" s="3"/>
      <c r="D116" s="4"/>
      <c r="E116" s="4"/>
      <c r="F116" s="3"/>
      <c r="G116" s="3"/>
      <c r="H116" s="3"/>
      <c r="I116" s="3"/>
      <c r="J116" s="3"/>
      <c r="K116" s="3"/>
      <c r="L116" s="4"/>
      <c r="M116" s="3"/>
      <c r="N116" s="4"/>
      <c r="O116" s="3"/>
      <c r="P116" s="4"/>
      <c r="Q116" s="8"/>
      <c r="R116"/>
      <c r="S116"/>
      <c r="T116"/>
      <c r="U116"/>
    </row>
    <row r="117" spans="1:21" s="31" customFormat="1" x14ac:dyDescent="0.2">
      <c r="A117" s="1"/>
      <c r="B117" s="60"/>
      <c r="C117" s="3"/>
      <c r="D117" s="4"/>
      <c r="E117" s="4"/>
      <c r="F117" s="3"/>
      <c r="G117" s="3"/>
      <c r="H117" s="3"/>
      <c r="I117" s="3"/>
      <c r="J117" s="3"/>
      <c r="K117" s="3"/>
      <c r="L117" s="4"/>
      <c r="M117" s="3"/>
      <c r="N117" s="4"/>
      <c r="O117" s="3"/>
      <c r="P117" s="4"/>
      <c r="Q117" s="8"/>
      <c r="R117"/>
      <c r="S117"/>
      <c r="T117"/>
      <c r="U117"/>
    </row>
    <row r="118" spans="1:21" s="31" customFormat="1" x14ac:dyDescent="0.2">
      <c r="A118" s="1"/>
      <c r="B118" s="60"/>
      <c r="C118" s="3"/>
      <c r="D118" s="4"/>
      <c r="E118" s="4"/>
      <c r="F118" s="3"/>
      <c r="G118" s="3"/>
      <c r="H118" s="3"/>
      <c r="I118" s="3"/>
      <c r="J118" s="3"/>
      <c r="K118" s="3"/>
      <c r="L118" s="4"/>
      <c r="M118" s="3"/>
      <c r="N118" s="4"/>
      <c r="O118" s="3"/>
      <c r="P118" s="4"/>
      <c r="Q118" s="8"/>
      <c r="R118"/>
      <c r="S118"/>
      <c r="T118"/>
      <c r="U118"/>
    </row>
    <row r="119" spans="1:21" s="31" customFormat="1" x14ac:dyDescent="0.2">
      <c r="A119" s="1"/>
      <c r="B119" s="60"/>
      <c r="C119" s="3"/>
      <c r="D119" s="4"/>
      <c r="E119" s="4"/>
      <c r="F119" s="3"/>
      <c r="G119" s="3"/>
      <c r="H119" s="3"/>
      <c r="I119" s="3"/>
      <c r="J119" s="3"/>
      <c r="K119" s="3"/>
      <c r="L119" s="4"/>
      <c r="M119" s="3"/>
      <c r="N119" s="4"/>
      <c r="O119" s="3"/>
      <c r="P119" s="4"/>
      <c r="Q119" s="8"/>
      <c r="R119"/>
      <c r="S119"/>
      <c r="T119"/>
      <c r="U119"/>
    </row>
    <row r="120" spans="1:21" s="31" customFormat="1" x14ac:dyDescent="0.2">
      <c r="A120" s="1"/>
      <c r="B120" s="60"/>
      <c r="C120" s="3"/>
      <c r="D120" s="4"/>
      <c r="E120" s="4"/>
      <c r="F120" s="3"/>
      <c r="G120" s="3"/>
      <c r="H120" s="3"/>
      <c r="I120" s="3"/>
      <c r="J120" s="3"/>
      <c r="K120" s="3"/>
      <c r="L120" s="4"/>
      <c r="M120" s="3"/>
      <c r="N120" s="4"/>
      <c r="O120" s="3"/>
      <c r="P120" s="4"/>
      <c r="Q120" s="8"/>
      <c r="R120"/>
      <c r="S120"/>
      <c r="T120"/>
      <c r="U120"/>
    </row>
    <row r="121" spans="1:21" s="31" customFormat="1" x14ac:dyDescent="0.2">
      <c r="A121" s="1"/>
      <c r="B121" s="60"/>
      <c r="C121" s="3"/>
      <c r="D121" s="4"/>
      <c r="E121" s="4"/>
      <c r="F121" s="3"/>
      <c r="G121" s="3"/>
      <c r="H121" s="3"/>
      <c r="I121" s="3"/>
      <c r="J121" s="3"/>
      <c r="K121" s="3"/>
      <c r="L121" s="4"/>
      <c r="M121" s="3"/>
      <c r="N121" s="4"/>
      <c r="O121" s="3"/>
      <c r="P121" s="4"/>
      <c r="Q121" s="8"/>
      <c r="R121"/>
      <c r="S121"/>
      <c r="T121"/>
      <c r="U121"/>
    </row>
    <row r="122" spans="1:21" s="31" customFormat="1" x14ac:dyDescent="0.2">
      <c r="A122" s="1"/>
      <c r="B122" s="60"/>
      <c r="C122" s="3"/>
      <c r="D122" s="4"/>
      <c r="E122" s="4"/>
      <c r="F122" s="3"/>
      <c r="G122" s="3"/>
      <c r="H122" s="3"/>
      <c r="I122" s="3"/>
      <c r="J122" s="3"/>
      <c r="K122" s="3"/>
      <c r="L122" s="4"/>
      <c r="M122" s="3"/>
      <c r="N122" s="4"/>
      <c r="O122" s="3"/>
      <c r="P122" s="4"/>
      <c r="Q122" s="8"/>
      <c r="R122"/>
      <c r="S122"/>
      <c r="T122"/>
      <c r="U122"/>
    </row>
    <row r="123" spans="1:21" s="31" customFormat="1" x14ac:dyDescent="0.2">
      <c r="A123" s="1"/>
      <c r="B123" s="60"/>
      <c r="C123" s="3"/>
      <c r="D123" s="4"/>
      <c r="E123" s="4"/>
      <c r="F123" s="3"/>
      <c r="G123" s="3"/>
      <c r="H123" s="3"/>
      <c r="I123" s="3"/>
      <c r="J123" s="3"/>
      <c r="K123" s="3"/>
      <c r="L123" s="4"/>
      <c r="M123" s="3"/>
      <c r="N123" s="4"/>
      <c r="O123" s="3"/>
      <c r="P123" s="4"/>
      <c r="Q123" s="8"/>
      <c r="R123"/>
      <c r="S123"/>
      <c r="T123"/>
      <c r="U123"/>
    </row>
    <row r="124" spans="1:21" s="31" customFormat="1" x14ac:dyDescent="0.2">
      <c r="A124" s="1"/>
      <c r="B124" s="60"/>
      <c r="C124" s="3"/>
      <c r="D124" s="4"/>
      <c r="E124" s="4"/>
      <c r="F124" s="3"/>
      <c r="G124" s="3"/>
      <c r="H124" s="3"/>
      <c r="I124" s="3"/>
      <c r="J124" s="3"/>
      <c r="K124" s="3"/>
      <c r="L124" s="4"/>
      <c r="M124" s="3"/>
      <c r="N124" s="4"/>
      <c r="O124" s="3"/>
      <c r="P124" s="4"/>
      <c r="Q124" s="8"/>
      <c r="R124"/>
      <c r="S124"/>
      <c r="T124"/>
      <c r="U124"/>
    </row>
    <row r="125" spans="1:21" s="31" customFormat="1" x14ac:dyDescent="0.2">
      <c r="A125" s="1"/>
      <c r="B125" s="60"/>
      <c r="C125" s="3"/>
      <c r="D125" s="4"/>
      <c r="E125" s="4"/>
      <c r="F125" s="3"/>
      <c r="G125" s="3"/>
      <c r="H125" s="3"/>
      <c r="I125" s="3"/>
      <c r="J125" s="3"/>
      <c r="K125" s="3"/>
      <c r="L125" s="4"/>
      <c r="M125" s="3"/>
      <c r="N125" s="4"/>
      <c r="O125" s="3"/>
      <c r="P125" s="4"/>
      <c r="Q125" s="8"/>
      <c r="R125"/>
      <c r="S125"/>
      <c r="T125"/>
      <c r="U125"/>
    </row>
    <row r="126" spans="1:21" s="31" customFormat="1" x14ac:dyDescent="0.2">
      <c r="A126" s="1"/>
      <c r="B126" s="60"/>
      <c r="C126" s="3"/>
      <c r="D126" s="4"/>
      <c r="E126" s="4"/>
      <c r="F126" s="3"/>
      <c r="G126" s="3"/>
      <c r="H126" s="3"/>
      <c r="I126" s="3"/>
      <c r="J126" s="3"/>
      <c r="K126" s="3"/>
      <c r="L126" s="4"/>
      <c r="M126" s="3"/>
      <c r="N126" s="4"/>
      <c r="O126" s="3"/>
      <c r="P126" s="4"/>
      <c r="Q126" s="8"/>
      <c r="R126"/>
      <c r="S126"/>
      <c r="T126"/>
      <c r="U126"/>
    </row>
    <row r="127" spans="1:21" s="31" customFormat="1" x14ac:dyDescent="0.2">
      <c r="A127" s="1"/>
      <c r="B127" s="60"/>
      <c r="C127" s="3"/>
      <c r="D127" s="4"/>
      <c r="E127" s="4"/>
      <c r="F127" s="3"/>
      <c r="G127" s="3"/>
      <c r="H127" s="3"/>
      <c r="I127" s="3"/>
      <c r="J127" s="3"/>
      <c r="K127" s="3"/>
      <c r="L127" s="4"/>
      <c r="M127" s="3"/>
      <c r="N127" s="4"/>
      <c r="O127" s="3"/>
      <c r="P127" s="4"/>
      <c r="Q127" s="8"/>
      <c r="R127"/>
      <c r="S127"/>
      <c r="T127"/>
      <c r="U127"/>
    </row>
    <row r="128" spans="1:21" s="31" customFormat="1" x14ac:dyDescent="0.2">
      <c r="A128" s="1"/>
      <c r="B128" s="60"/>
      <c r="C128" s="3"/>
      <c r="D128" s="4"/>
      <c r="E128" s="4"/>
      <c r="F128" s="3"/>
      <c r="G128" s="3"/>
      <c r="H128" s="3"/>
      <c r="I128" s="3"/>
      <c r="J128" s="3"/>
      <c r="K128" s="3"/>
      <c r="L128" s="4"/>
      <c r="M128" s="3"/>
      <c r="N128" s="4"/>
      <c r="O128" s="3"/>
      <c r="P128" s="4"/>
      <c r="Q128" s="8"/>
      <c r="R128"/>
      <c r="S128"/>
      <c r="T128"/>
      <c r="U128"/>
    </row>
    <row r="129" spans="1:21" s="31" customFormat="1" x14ac:dyDescent="0.2">
      <c r="A129" s="1"/>
      <c r="B129" s="60"/>
      <c r="C129" s="3"/>
      <c r="D129" s="4"/>
      <c r="E129" s="4"/>
      <c r="F129" s="3"/>
      <c r="G129" s="3"/>
      <c r="H129" s="3"/>
      <c r="I129" s="3"/>
      <c r="J129" s="3"/>
      <c r="K129" s="3"/>
      <c r="L129" s="4"/>
      <c r="M129" s="3"/>
      <c r="N129" s="4"/>
      <c r="O129" s="3"/>
      <c r="P129" s="4"/>
      <c r="Q129" s="8"/>
      <c r="R129"/>
      <c r="S129"/>
      <c r="T129"/>
      <c r="U129"/>
    </row>
    <row r="130" spans="1:21" s="31" customFormat="1" x14ac:dyDescent="0.2">
      <c r="A130" s="1"/>
      <c r="B130" s="60"/>
      <c r="C130" s="3"/>
      <c r="D130" s="4"/>
      <c r="E130" s="4"/>
      <c r="F130" s="3"/>
      <c r="G130" s="3"/>
      <c r="H130" s="3"/>
      <c r="I130" s="3"/>
      <c r="J130" s="3"/>
      <c r="K130" s="3"/>
      <c r="L130" s="4"/>
      <c r="M130" s="3"/>
      <c r="N130" s="4"/>
      <c r="O130" s="3"/>
      <c r="P130" s="4"/>
      <c r="Q130" s="8"/>
      <c r="R130"/>
      <c r="S130"/>
      <c r="T130"/>
      <c r="U130"/>
    </row>
    <row r="131" spans="1:21" s="31" customFormat="1" x14ac:dyDescent="0.2">
      <c r="A131" s="1"/>
      <c r="B131" s="60"/>
      <c r="C131" s="3"/>
      <c r="D131" s="4"/>
      <c r="E131" s="4"/>
      <c r="F131" s="3"/>
      <c r="G131" s="3"/>
      <c r="H131" s="3"/>
      <c r="I131" s="3"/>
      <c r="J131" s="3"/>
      <c r="K131" s="3"/>
      <c r="L131" s="4"/>
      <c r="M131" s="3"/>
      <c r="N131" s="4"/>
      <c r="O131" s="3"/>
      <c r="P131" s="4"/>
      <c r="Q131" s="8"/>
      <c r="R131"/>
      <c r="S131"/>
      <c r="T131"/>
      <c r="U131"/>
    </row>
    <row r="132" spans="1:21" s="31" customFormat="1" x14ac:dyDescent="0.2">
      <c r="A132" s="1"/>
      <c r="B132" s="60"/>
      <c r="C132" s="3"/>
      <c r="D132" s="4"/>
      <c r="E132" s="4"/>
      <c r="F132" s="3"/>
      <c r="G132" s="3"/>
      <c r="H132" s="3"/>
      <c r="I132" s="3"/>
      <c r="J132" s="3"/>
      <c r="K132" s="3"/>
      <c r="L132" s="4"/>
      <c r="M132" s="3"/>
      <c r="N132" s="4"/>
      <c r="O132" s="3"/>
      <c r="P132" s="4"/>
      <c r="Q132" s="8"/>
      <c r="R132"/>
      <c r="S132"/>
      <c r="T132"/>
      <c r="U132"/>
    </row>
    <row r="133" spans="1:21" s="31" customFormat="1" x14ac:dyDescent="0.2">
      <c r="A133" s="1"/>
      <c r="B133" s="60"/>
      <c r="C133" s="3"/>
      <c r="D133" s="4"/>
      <c r="E133" s="4"/>
      <c r="F133" s="3"/>
      <c r="G133" s="3"/>
      <c r="H133" s="3"/>
      <c r="I133" s="3"/>
      <c r="J133" s="3"/>
      <c r="K133" s="3"/>
      <c r="L133" s="4"/>
      <c r="M133" s="3"/>
      <c r="N133" s="4"/>
      <c r="O133" s="3"/>
      <c r="P133" s="4"/>
      <c r="Q133" s="8"/>
      <c r="R133"/>
      <c r="S133"/>
      <c r="T133"/>
      <c r="U133"/>
    </row>
    <row r="134" spans="1:21" s="31" customFormat="1" x14ac:dyDescent="0.2">
      <c r="A134" s="1"/>
      <c r="B134" s="60"/>
      <c r="C134" s="3"/>
      <c r="D134" s="4"/>
      <c r="E134" s="4"/>
      <c r="F134" s="3"/>
      <c r="G134" s="3"/>
      <c r="H134" s="3"/>
      <c r="I134" s="3"/>
      <c r="J134" s="3"/>
      <c r="K134" s="3"/>
      <c r="L134" s="4"/>
      <c r="M134" s="3"/>
      <c r="N134" s="4"/>
      <c r="O134" s="3"/>
      <c r="P134" s="4"/>
      <c r="Q134" s="8"/>
      <c r="R134"/>
      <c r="S134"/>
      <c r="T134"/>
      <c r="U134"/>
    </row>
    <row r="135" spans="1:21" s="31" customFormat="1" x14ac:dyDescent="0.2">
      <c r="A135" s="1"/>
      <c r="B135" s="60"/>
      <c r="C135" s="3"/>
      <c r="D135" s="4"/>
      <c r="E135" s="4"/>
      <c r="F135" s="3"/>
      <c r="G135" s="3"/>
      <c r="H135" s="3"/>
      <c r="I135" s="3"/>
      <c r="J135" s="3"/>
      <c r="K135" s="3"/>
      <c r="L135" s="4"/>
      <c r="M135" s="3"/>
      <c r="N135" s="4"/>
      <c r="O135" s="3"/>
      <c r="P135" s="4"/>
      <c r="Q135" s="8"/>
      <c r="R135"/>
      <c r="S135"/>
      <c r="T135"/>
      <c r="U135"/>
    </row>
    <row r="136" spans="1:21" s="31" customFormat="1" x14ac:dyDescent="0.2">
      <c r="A136" s="1"/>
      <c r="B136" s="60"/>
      <c r="C136" s="3"/>
      <c r="D136" s="4"/>
      <c r="E136" s="4"/>
      <c r="F136" s="3"/>
      <c r="G136" s="3"/>
      <c r="H136" s="3"/>
      <c r="I136" s="3"/>
      <c r="J136" s="3"/>
      <c r="K136" s="3"/>
      <c r="L136" s="4"/>
      <c r="M136" s="3"/>
      <c r="N136" s="4"/>
      <c r="O136" s="3"/>
      <c r="P136" s="4"/>
      <c r="Q136" s="8"/>
      <c r="R136"/>
      <c r="S136"/>
      <c r="T136"/>
      <c r="U136"/>
    </row>
    <row r="137" spans="1:21" s="31" customFormat="1" x14ac:dyDescent="0.2">
      <c r="A137" s="1"/>
      <c r="B137" s="60"/>
      <c r="C137" s="3"/>
      <c r="D137" s="4"/>
      <c r="E137" s="4"/>
      <c r="F137" s="3"/>
      <c r="G137" s="3"/>
      <c r="H137" s="3"/>
      <c r="I137" s="3"/>
      <c r="J137" s="3"/>
      <c r="K137" s="3"/>
      <c r="L137" s="4"/>
      <c r="M137" s="3"/>
      <c r="N137" s="4"/>
      <c r="O137" s="3"/>
      <c r="P137" s="4"/>
      <c r="Q137" s="8"/>
      <c r="R137"/>
      <c r="S137"/>
      <c r="T137"/>
      <c r="U137"/>
    </row>
    <row r="138" spans="1:21" s="31" customFormat="1" x14ac:dyDescent="0.2">
      <c r="A138" s="1"/>
      <c r="B138" s="60"/>
      <c r="C138" s="3"/>
      <c r="D138" s="4"/>
      <c r="E138" s="4"/>
      <c r="F138" s="3"/>
      <c r="G138" s="3"/>
      <c r="H138" s="3"/>
      <c r="I138" s="3"/>
      <c r="J138" s="3"/>
      <c r="K138" s="3"/>
      <c r="L138" s="4"/>
      <c r="M138" s="3"/>
      <c r="N138" s="4"/>
      <c r="O138" s="3"/>
      <c r="P138" s="4"/>
      <c r="Q138" s="8"/>
      <c r="R138"/>
      <c r="S138"/>
      <c r="T138"/>
      <c r="U138"/>
    </row>
    <row r="139" spans="1:21" s="31" customFormat="1" x14ac:dyDescent="0.2">
      <c r="A139" s="1"/>
      <c r="B139" s="60"/>
      <c r="C139" s="3"/>
      <c r="D139" s="4"/>
      <c r="E139" s="4"/>
      <c r="F139" s="3"/>
      <c r="G139" s="3"/>
      <c r="H139" s="3"/>
      <c r="I139" s="3"/>
      <c r="J139" s="3"/>
      <c r="K139" s="3"/>
      <c r="L139" s="4"/>
      <c r="M139" s="3"/>
      <c r="N139" s="4"/>
      <c r="O139" s="3"/>
      <c r="P139" s="4"/>
      <c r="Q139" s="8"/>
      <c r="R139"/>
      <c r="S139"/>
      <c r="T139"/>
      <c r="U139"/>
    </row>
    <row r="140" spans="1:21" s="31" customFormat="1" x14ac:dyDescent="0.2">
      <c r="A140" s="1"/>
      <c r="B140" s="60"/>
      <c r="C140" s="3"/>
      <c r="D140" s="4"/>
      <c r="E140" s="4"/>
      <c r="F140" s="3"/>
      <c r="G140" s="3"/>
      <c r="H140" s="3"/>
      <c r="I140" s="3"/>
      <c r="J140" s="3"/>
      <c r="K140" s="3"/>
      <c r="L140" s="4"/>
      <c r="M140" s="3"/>
      <c r="N140" s="4"/>
      <c r="O140" s="3"/>
      <c r="P140" s="4"/>
      <c r="Q140" s="8"/>
      <c r="R140"/>
      <c r="S140"/>
      <c r="T140"/>
      <c r="U140"/>
    </row>
    <row r="141" spans="1:21" s="31" customFormat="1" x14ac:dyDescent="0.2">
      <c r="A141" s="1"/>
      <c r="B141" s="60"/>
      <c r="C141" s="3"/>
      <c r="D141" s="4"/>
      <c r="E141" s="4"/>
      <c r="F141" s="3"/>
      <c r="G141" s="3"/>
      <c r="H141" s="3"/>
      <c r="I141" s="3"/>
      <c r="J141" s="3"/>
      <c r="K141" s="3"/>
      <c r="L141" s="4"/>
      <c r="M141" s="3"/>
      <c r="N141" s="4"/>
      <c r="O141" s="3"/>
      <c r="P141" s="4"/>
      <c r="Q141" s="8"/>
      <c r="R141"/>
      <c r="S141"/>
      <c r="T141"/>
      <c r="U141"/>
    </row>
    <row r="142" spans="1:21" s="31" customFormat="1" x14ac:dyDescent="0.2">
      <c r="A142" s="1"/>
      <c r="B142" s="60"/>
      <c r="C142" s="3"/>
      <c r="D142" s="4"/>
      <c r="E142" s="4"/>
      <c r="F142" s="3"/>
      <c r="G142" s="3"/>
      <c r="H142" s="3"/>
      <c r="I142" s="3"/>
      <c r="J142" s="3"/>
      <c r="K142" s="3"/>
      <c r="L142" s="4"/>
      <c r="M142" s="3"/>
      <c r="N142" s="4"/>
      <c r="O142" s="3"/>
      <c r="P142" s="4"/>
      <c r="Q142" s="8"/>
      <c r="R142"/>
      <c r="S142"/>
      <c r="T142"/>
      <c r="U142"/>
    </row>
    <row r="143" spans="1:21" s="31" customFormat="1" x14ac:dyDescent="0.2">
      <c r="A143" s="1"/>
      <c r="B143" s="60"/>
      <c r="C143" s="3"/>
      <c r="D143" s="4"/>
      <c r="E143" s="4"/>
      <c r="F143" s="3"/>
      <c r="G143" s="3"/>
      <c r="H143" s="3"/>
      <c r="I143" s="3"/>
      <c r="J143" s="3"/>
      <c r="K143" s="3"/>
      <c r="L143" s="4"/>
      <c r="M143" s="3"/>
      <c r="N143" s="4"/>
      <c r="O143" s="3"/>
      <c r="P143" s="4"/>
      <c r="Q143" s="8"/>
      <c r="R143"/>
      <c r="S143"/>
      <c r="T143"/>
      <c r="U143"/>
    </row>
    <row r="144" spans="1:21" s="31" customFormat="1" x14ac:dyDescent="0.2">
      <c r="A144" s="1"/>
      <c r="B144" s="60"/>
      <c r="C144" s="3"/>
      <c r="D144" s="4"/>
      <c r="E144" s="4"/>
      <c r="F144" s="3"/>
      <c r="G144" s="3"/>
      <c r="H144" s="3"/>
      <c r="I144" s="3"/>
      <c r="J144" s="3"/>
      <c r="K144" s="3"/>
      <c r="L144" s="4"/>
      <c r="M144" s="3"/>
      <c r="N144" s="4"/>
      <c r="O144" s="3"/>
      <c r="P144" s="4"/>
      <c r="Q144" s="8"/>
      <c r="R144"/>
      <c r="S144"/>
      <c r="T144"/>
      <c r="U144"/>
    </row>
    <row r="145" spans="1:21" s="31" customFormat="1" x14ac:dyDescent="0.2">
      <c r="A145" s="1"/>
      <c r="B145" s="60"/>
      <c r="C145" s="3"/>
      <c r="D145" s="4"/>
      <c r="E145" s="4"/>
      <c r="F145" s="3"/>
      <c r="G145" s="3"/>
      <c r="H145" s="3"/>
      <c r="I145" s="3"/>
      <c r="J145" s="3"/>
      <c r="K145" s="3"/>
      <c r="L145" s="4"/>
      <c r="M145" s="3"/>
      <c r="N145" s="4"/>
      <c r="O145" s="3"/>
      <c r="P145" s="4"/>
      <c r="Q145" s="8"/>
      <c r="R145"/>
      <c r="S145"/>
      <c r="T145"/>
      <c r="U145"/>
    </row>
    <row r="146" spans="1:21" s="31" customFormat="1" x14ac:dyDescent="0.2">
      <c r="A146" s="1"/>
      <c r="B146" s="60"/>
      <c r="C146" s="3"/>
      <c r="D146" s="4"/>
      <c r="E146" s="4"/>
      <c r="F146" s="3"/>
      <c r="G146" s="3"/>
      <c r="H146" s="3"/>
      <c r="I146" s="3"/>
      <c r="J146" s="3"/>
      <c r="K146" s="3"/>
      <c r="L146" s="4"/>
      <c r="M146" s="3"/>
      <c r="N146" s="4"/>
      <c r="O146" s="3"/>
      <c r="P146" s="4"/>
      <c r="Q146" s="8"/>
      <c r="R146"/>
      <c r="S146"/>
      <c r="T146"/>
      <c r="U146"/>
    </row>
    <row r="147" spans="1:21" s="31" customFormat="1" x14ac:dyDescent="0.2">
      <c r="A147" s="1"/>
      <c r="B147" s="60"/>
      <c r="C147" s="3"/>
      <c r="D147" s="4"/>
      <c r="E147" s="4"/>
      <c r="F147" s="3"/>
      <c r="G147" s="3"/>
      <c r="H147" s="3"/>
      <c r="I147" s="3"/>
      <c r="J147" s="3"/>
      <c r="K147" s="3"/>
      <c r="L147" s="4"/>
      <c r="M147" s="3"/>
      <c r="N147" s="4"/>
      <c r="O147" s="3"/>
      <c r="P147" s="4"/>
      <c r="Q147" s="8"/>
      <c r="R147"/>
      <c r="S147"/>
      <c r="T147"/>
      <c r="U147"/>
    </row>
    <row r="148" spans="1:21" s="31" customFormat="1" x14ac:dyDescent="0.2">
      <c r="A148" s="1"/>
      <c r="B148" s="60"/>
      <c r="C148" s="3"/>
      <c r="D148" s="4"/>
      <c r="E148" s="4"/>
      <c r="F148" s="3"/>
      <c r="G148" s="3"/>
      <c r="H148" s="3"/>
      <c r="I148" s="3"/>
      <c r="J148" s="3"/>
      <c r="K148" s="3"/>
      <c r="L148" s="4"/>
      <c r="M148" s="3"/>
      <c r="N148" s="4"/>
      <c r="O148" s="3"/>
      <c r="P148" s="4"/>
      <c r="Q148" s="8"/>
      <c r="R148"/>
      <c r="S148"/>
      <c r="T148"/>
      <c r="U148"/>
    </row>
    <row r="149" spans="1:21" s="31" customFormat="1" x14ac:dyDescent="0.2">
      <c r="A149" s="1"/>
      <c r="B149" s="60"/>
      <c r="C149" s="3"/>
      <c r="D149" s="4"/>
      <c r="E149" s="4"/>
      <c r="F149" s="3"/>
      <c r="G149" s="3"/>
      <c r="H149" s="3"/>
      <c r="I149" s="3"/>
      <c r="J149" s="3"/>
      <c r="K149" s="3"/>
      <c r="L149" s="4"/>
      <c r="M149" s="3"/>
      <c r="N149" s="4"/>
      <c r="O149" s="3"/>
      <c r="P149" s="4"/>
      <c r="Q149" s="8"/>
      <c r="R149"/>
      <c r="S149"/>
      <c r="T149"/>
      <c r="U149"/>
    </row>
    <row r="150" spans="1:21" s="31" customFormat="1" x14ac:dyDescent="0.2">
      <c r="A150" s="1"/>
      <c r="B150" s="60"/>
      <c r="C150" s="3"/>
      <c r="D150" s="4"/>
      <c r="E150" s="4"/>
      <c r="F150" s="3"/>
      <c r="G150" s="3"/>
      <c r="H150" s="3"/>
      <c r="I150" s="3"/>
      <c r="J150" s="3"/>
      <c r="K150" s="3"/>
      <c r="L150" s="4"/>
      <c r="M150" s="3"/>
      <c r="N150" s="4"/>
      <c r="O150" s="3"/>
      <c r="P150" s="4"/>
      <c r="Q150" s="8"/>
      <c r="R150"/>
      <c r="S150"/>
      <c r="T150"/>
      <c r="U150"/>
    </row>
    <row r="151" spans="1:21" s="31" customFormat="1" x14ac:dyDescent="0.2">
      <c r="A151" s="1"/>
      <c r="B151" s="60"/>
      <c r="C151" s="3"/>
      <c r="D151" s="4"/>
      <c r="E151" s="4"/>
      <c r="F151" s="3"/>
      <c r="G151" s="3"/>
      <c r="H151" s="3"/>
      <c r="I151" s="3"/>
      <c r="J151" s="3"/>
      <c r="K151" s="3"/>
      <c r="L151" s="4"/>
      <c r="M151" s="3"/>
      <c r="N151" s="4"/>
      <c r="O151" s="3"/>
      <c r="P151" s="4"/>
      <c r="Q151" s="8"/>
      <c r="R151"/>
      <c r="S151"/>
      <c r="T151"/>
      <c r="U151"/>
    </row>
    <row r="152" spans="1:21" s="31" customFormat="1" x14ac:dyDescent="0.2">
      <c r="A152" s="1"/>
      <c r="B152" s="60"/>
      <c r="C152" s="3"/>
      <c r="D152" s="4"/>
      <c r="E152" s="4"/>
      <c r="F152" s="3"/>
      <c r="G152" s="3"/>
      <c r="H152" s="3"/>
      <c r="I152" s="3"/>
      <c r="J152" s="3"/>
      <c r="K152" s="3"/>
      <c r="L152" s="4"/>
      <c r="M152" s="3"/>
      <c r="N152" s="4"/>
      <c r="O152" s="3"/>
      <c r="P152" s="4"/>
      <c r="Q152" s="8"/>
      <c r="R152"/>
      <c r="S152"/>
      <c r="T152"/>
      <c r="U152"/>
    </row>
    <row r="153" spans="1:21" s="31" customFormat="1" x14ac:dyDescent="0.2">
      <c r="A153" s="1"/>
      <c r="B153" s="60"/>
      <c r="C153" s="3"/>
      <c r="D153" s="4"/>
      <c r="E153" s="4"/>
      <c r="F153" s="3"/>
      <c r="G153" s="3"/>
      <c r="H153" s="3"/>
      <c r="I153" s="3"/>
      <c r="J153" s="3"/>
      <c r="K153" s="3"/>
      <c r="L153" s="4"/>
      <c r="M153" s="3"/>
      <c r="N153" s="4"/>
      <c r="O153" s="3"/>
      <c r="P153" s="4"/>
      <c r="Q153" s="8"/>
      <c r="R153"/>
      <c r="S153"/>
      <c r="T153"/>
      <c r="U153"/>
    </row>
    <row r="154" spans="1:21" s="31" customFormat="1" x14ac:dyDescent="0.2">
      <c r="A154" s="1"/>
      <c r="B154" s="60"/>
      <c r="C154" s="3"/>
      <c r="D154" s="4"/>
      <c r="E154" s="4"/>
      <c r="F154" s="3"/>
      <c r="G154" s="3"/>
      <c r="H154" s="3"/>
      <c r="I154" s="3"/>
      <c r="J154" s="3"/>
      <c r="K154" s="3"/>
      <c r="L154" s="4"/>
      <c r="M154" s="3"/>
      <c r="N154" s="4"/>
      <c r="O154" s="3"/>
      <c r="P154" s="4"/>
      <c r="Q154" s="8"/>
      <c r="R154"/>
      <c r="S154"/>
      <c r="T154"/>
      <c r="U154"/>
    </row>
    <row r="155" spans="1:21" s="31" customFormat="1" x14ac:dyDescent="0.2">
      <c r="A155" s="1"/>
      <c r="B155" s="60"/>
      <c r="C155" s="3"/>
      <c r="D155" s="4"/>
      <c r="E155" s="4"/>
      <c r="F155" s="3"/>
      <c r="G155" s="3"/>
      <c r="H155" s="3"/>
      <c r="I155" s="3"/>
      <c r="J155" s="3"/>
      <c r="K155" s="3"/>
      <c r="L155" s="4"/>
      <c r="M155" s="3"/>
      <c r="N155" s="4"/>
      <c r="O155" s="3"/>
      <c r="P155" s="4"/>
      <c r="Q155" s="8"/>
      <c r="R155"/>
      <c r="S155"/>
      <c r="T155"/>
      <c r="U155"/>
    </row>
    <row r="156" spans="1:21" s="31" customFormat="1" x14ac:dyDescent="0.2">
      <c r="A156" s="1"/>
      <c r="B156" s="60"/>
      <c r="C156" s="3"/>
      <c r="D156" s="4"/>
      <c r="E156" s="4"/>
      <c r="F156" s="3"/>
      <c r="G156" s="3"/>
      <c r="H156" s="3"/>
      <c r="I156" s="3"/>
      <c r="J156" s="3"/>
      <c r="K156" s="3"/>
      <c r="L156" s="4"/>
      <c r="M156" s="3"/>
      <c r="N156" s="4"/>
      <c r="O156" s="3"/>
      <c r="P156" s="4"/>
      <c r="Q156" s="8"/>
      <c r="R156"/>
      <c r="S156"/>
      <c r="T156"/>
      <c r="U156"/>
    </row>
    <row r="157" spans="1:21" s="31" customFormat="1" x14ac:dyDescent="0.2">
      <c r="A157" s="1"/>
      <c r="B157" s="60"/>
      <c r="C157" s="3"/>
      <c r="D157" s="4"/>
      <c r="E157" s="4"/>
      <c r="F157" s="3"/>
      <c r="G157" s="3"/>
      <c r="H157" s="3"/>
      <c r="I157" s="3"/>
      <c r="J157" s="3"/>
      <c r="K157" s="3"/>
      <c r="L157" s="4"/>
      <c r="M157" s="3"/>
      <c r="N157" s="4"/>
      <c r="O157" s="3"/>
      <c r="P157" s="4"/>
      <c r="Q157" s="8"/>
      <c r="R157"/>
      <c r="S157"/>
      <c r="T157"/>
      <c r="U157"/>
    </row>
    <row r="158" spans="1:21" s="31" customFormat="1" x14ac:dyDescent="0.2">
      <c r="A158" s="1"/>
      <c r="B158" s="60"/>
      <c r="C158" s="3"/>
      <c r="D158" s="4"/>
      <c r="E158" s="4"/>
      <c r="F158" s="3"/>
      <c r="G158" s="3"/>
      <c r="H158" s="3"/>
      <c r="I158" s="3"/>
      <c r="J158" s="3"/>
      <c r="K158" s="3"/>
      <c r="L158" s="4"/>
      <c r="M158" s="3"/>
      <c r="N158" s="4"/>
      <c r="O158" s="3"/>
      <c r="P158" s="4"/>
      <c r="Q158" s="8"/>
      <c r="R158"/>
      <c r="S158"/>
      <c r="T158"/>
      <c r="U158"/>
    </row>
    <row r="159" spans="1:21" s="31" customFormat="1" x14ac:dyDescent="0.2">
      <c r="A159" s="1"/>
      <c r="B159" s="60"/>
      <c r="C159" s="3"/>
      <c r="D159" s="4"/>
      <c r="E159" s="4"/>
      <c r="F159" s="3"/>
      <c r="G159" s="3"/>
      <c r="H159" s="3"/>
      <c r="I159" s="3"/>
      <c r="J159" s="3"/>
      <c r="K159" s="3"/>
      <c r="L159" s="4"/>
      <c r="M159" s="3"/>
      <c r="N159" s="4"/>
      <c r="O159" s="3"/>
      <c r="P159" s="4"/>
      <c r="Q159" s="8"/>
      <c r="R159"/>
      <c r="S159"/>
      <c r="T159"/>
      <c r="U159"/>
    </row>
    <row r="160" spans="1:21" s="31" customFormat="1" x14ac:dyDescent="0.2">
      <c r="A160" s="1"/>
      <c r="B160" s="60"/>
      <c r="C160" s="3"/>
      <c r="D160" s="4"/>
      <c r="E160" s="4"/>
      <c r="F160" s="3"/>
      <c r="G160" s="3"/>
      <c r="H160" s="3"/>
      <c r="I160" s="3"/>
      <c r="J160" s="3"/>
      <c r="K160" s="3"/>
      <c r="L160" s="4"/>
      <c r="M160" s="3"/>
      <c r="N160" s="4"/>
      <c r="O160" s="3"/>
      <c r="P160" s="4"/>
      <c r="Q160" s="8"/>
      <c r="R160"/>
      <c r="S160"/>
      <c r="T160"/>
      <c r="U160"/>
    </row>
    <row r="161" spans="1:21" s="31" customFormat="1" x14ac:dyDescent="0.2">
      <c r="A161" s="1"/>
      <c r="B161" s="60"/>
      <c r="C161" s="3"/>
      <c r="D161" s="4"/>
      <c r="E161" s="4"/>
      <c r="F161" s="3"/>
      <c r="G161" s="3"/>
      <c r="H161" s="3"/>
      <c r="I161" s="3"/>
      <c r="J161" s="3"/>
      <c r="K161" s="3"/>
      <c r="L161" s="4"/>
      <c r="M161" s="3"/>
      <c r="N161" s="4"/>
      <c r="O161" s="3"/>
      <c r="P161" s="4"/>
      <c r="Q161" s="8"/>
      <c r="R161"/>
      <c r="S161"/>
      <c r="T161"/>
      <c r="U161"/>
    </row>
    <row r="162" spans="1:21" s="31" customFormat="1" x14ac:dyDescent="0.2">
      <c r="A162" s="1"/>
      <c r="B162" s="60"/>
      <c r="C162" s="3"/>
      <c r="D162" s="4"/>
      <c r="E162" s="4"/>
      <c r="F162" s="3"/>
      <c r="G162" s="3"/>
      <c r="H162" s="3"/>
      <c r="I162" s="3"/>
      <c r="J162" s="3"/>
      <c r="K162" s="3"/>
      <c r="L162" s="4"/>
      <c r="M162" s="3"/>
      <c r="N162" s="4"/>
      <c r="O162" s="3"/>
      <c r="P162" s="4"/>
      <c r="Q162" s="8"/>
      <c r="R162"/>
      <c r="S162"/>
      <c r="T162"/>
      <c r="U162"/>
    </row>
    <row r="163" spans="1:21" s="31" customFormat="1" x14ac:dyDescent="0.2">
      <c r="A163" s="1"/>
      <c r="B163" s="60"/>
      <c r="C163" s="3"/>
      <c r="D163" s="4"/>
      <c r="E163" s="4"/>
      <c r="F163" s="3"/>
      <c r="G163" s="3"/>
      <c r="H163" s="3"/>
      <c r="I163" s="3"/>
      <c r="J163" s="3"/>
      <c r="K163" s="3"/>
      <c r="L163" s="4"/>
      <c r="M163" s="3"/>
      <c r="N163" s="4"/>
      <c r="O163" s="3"/>
      <c r="P163" s="4"/>
      <c r="Q163" s="8"/>
      <c r="R163"/>
      <c r="S163"/>
      <c r="T163"/>
      <c r="U163"/>
    </row>
    <row r="164" spans="1:21" s="31" customFormat="1" x14ac:dyDescent="0.2">
      <c r="A164" s="1"/>
      <c r="B164" s="60"/>
      <c r="C164" s="3"/>
      <c r="D164" s="4"/>
      <c r="E164" s="4"/>
      <c r="F164" s="3"/>
      <c r="G164" s="3"/>
      <c r="H164" s="3"/>
      <c r="I164" s="3"/>
      <c r="J164" s="3"/>
      <c r="K164" s="3"/>
      <c r="L164" s="4"/>
      <c r="M164" s="3"/>
      <c r="N164" s="4"/>
      <c r="O164" s="3"/>
      <c r="P164" s="4"/>
      <c r="Q164" s="8"/>
      <c r="R164"/>
      <c r="S164"/>
      <c r="T164"/>
      <c r="U164"/>
    </row>
    <row r="165" spans="1:21" s="31" customFormat="1" x14ac:dyDescent="0.2">
      <c r="A165" s="1"/>
      <c r="B165" s="60"/>
      <c r="C165" s="3"/>
      <c r="D165" s="4"/>
      <c r="E165" s="4"/>
      <c r="F165" s="3"/>
      <c r="G165" s="3"/>
      <c r="H165" s="3"/>
      <c r="I165" s="3"/>
      <c r="J165" s="3"/>
      <c r="K165" s="3"/>
      <c r="L165" s="4"/>
      <c r="M165" s="3"/>
      <c r="N165" s="4"/>
      <c r="O165" s="3"/>
      <c r="P165" s="4"/>
      <c r="Q165" s="8"/>
      <c r="R165"/>
      <c r="S165"/>
      <c r="T165"/>
      <c r="U165"/>
    </row>
    <row r="166" spans="1:21" s="31" customFormat="1" x14ac:dyDescent="0.2">
      <c r="A166" s="1"/>
      <c r="B166" s="60"/>
      <c r="C166" s="3"/>
      <c r="D166" s="4"/>
      <c r="E166" s="4"/>
      <c r="F166" s="3"/>
      <c r="G166" s="3"/>
      <c r="H166" s="3"/>
      <c r="I166" s="3"/>
      <c r="J166" s="3"/>
      <c r="K166" s="3"/>
      <c r="L166" s="4"/>
      <c r="M166" s="3"/>
      <c r="N166" s="4"/>
      <c r="O166" s="3"/>
      <c r="P166" s="4"/>
      <c r="Q166" s="8"/>
      <c r="R166"/>
      <c r="S166"/>
      <c r="T166"/>
      <c r="U166"/>
    </row>
    <row r="167" spans="1:21" s="31" customFormat="1" x14ac:dyDescent="0.2">
      <c r="A167" s="1"/>
      <c r="B167" s="60"/>
      <c r="C167" s="3"/>
      <c r="D167" s="4"/>
      <c r="E167" s="4"/>
      <c r="F167" s="3"/>
      <c r="G167" s="3"/>
      <c r="H167" s="3"/>
      <c r="I167" s="3"/>
      <c r="J167" s="3"/>
      <c r="K167" s="3"/>
      <c r="L167" s="4"/>
      <c r="M167" s="3"/>
      <c r="N167" s="4"/>
      <c r="O167" s="3"/>
      <c r="P167" s="4"/>
      <c r="Q167" s="8"/>
      <c r="R167"/>
      <c r="S167"/>
      <c r="T167"/>
      <c r="U167"/>
    </row>
    <row r="168" spans="1:21" s="31" customFormat="1" x14ac:dyDescent="0.2">
      <c r="A168" s="1"/>
      <c r="B168" s="60"/>
      <c r="C168" s="3"/>
      <c r="D168" s="4"/>
      <c r="E168" s="4"/>
      <c r="F168" s="3"/>
      <c r="G168" s="3"/>
      <c r="H168" s="3"/>
      <c r="I168" s="3"/>
      <c r="J168" s="3"/>
      <c r="K168" s="3"/>
      <c r="L168" s="4"/>
      <c r="M168" s="3"/>
      <c r="N168" s="4"/>
      <c r="O168" s="3"/>
      <c r="P168" s="4"/>
      <c r="Q168" s="8"/>
      <c r="R168"/>
      <c r="S168"/>
      <c r="T168"/>
      <c r="U168"/>
    </row>
    <row r="169" spans="1:21" s="31" customFormat="1" x14ac:dyDescent="0.2">
      <c r="A169" s="1"/>
      <c r="B169" s="60"/>
      <c r="C169" s="3"/>
      <c r="D169" s="4"/>
      <c r="E169" s="4"/>
      <c r="F169" s="3"/>
      <c r="G169" s="3"/>
      <c r="H169" s="3"/>
      <c r="I169" s="3"/>
      <c r="J169" s="3"/>
      <c r="K169" s="3"/>
      <c r="L169" s="4"/>
      <c r="M169" s="3"/>
      <c r="N169" s="4"/>
      <c r="O169" s="3"/>
      <c r="P169" s="4"/>
      <c r="Q169" s="8"/>
      <c r="R169"/>
      <c r="S169"/>
      <c r="T169"/>
      <c r="U169"/>
    </row>
    <row r="170" spans="1:21" s="31" customFormat="1" x14ac:dyDescent="0.2">
      <c r="A170" s="1"/>
      <c r="B170" s="60"/>
      <c r="C170" s="3"/>
      <c r="D170" s="4"/>
      <c r="E170" s="4"/>
      <c r="F170" s="3"/>
      <c r="G170" s="3"/>
      <c r="H170" s="3"/>
      <c r="I170" s="3"/>
      <c r="J170" s="3"/>
      <c r="K170" s="3"/>
      <c r="L170" s="4"/>
      <c r="M170" s="3"/>
      <c r="N170" s="4"/>
      <c r="O170" s="3"/>
      <c r="P170" s="4"/>
      <c r="Q170" s="8"/>
      <c r="R170"/>
      <c r="S170"/>
      <c r="T170"/>
      <c r="U170"/>
    </row>
    <row r="171" spans="1:21" s="31" customFormat="1" x14ac:dyDescent="0.2">
      <c r="A171" s="1"/>
      <c r="B171" s="60"/>
      <c r="C171" s="3"/>
      <c r="D171" s="4"/>
      <c r="E171" s="4"/>
      <c r="F171" s="3"/>
      <c r="G171" s="3"/>
      <c r="H171" s="3"/>
      <c r="I171" s="3"/>
      <c r="J171" s="3"/>
      <c r="K171" s="3"/>
      <c r="L171" s="4"/>
      <c r="M171" s="3"/>
      <c r="N171" s="4"/>
      <c r="O171" s="3"/>
      <c r="P171" s="4"/>
      <c r="Q171" s="8"/>
      <c r="R171"/>
      <c r="S171"/>
      <c r="T171"/>
      <c r="U171"/>
    </row>
    <row r="172" spans="1:21" s="31" customFormat="1" x14ac:dyDescent="0.2">
      <c r="A172" s="1"/>
      <c r="B172" s="60"/>
      <c r="C172" s="3"/>
      <c r="D172" s="4"/>
      <c r="E172" s="4"/>
      <c r="F172" s="3"/>
      <c r="G172" s="3"/>
      <c r="H172" s="3"/>
      <c r="I172" s="3"/>
      <c r="J172" s="3"/>
      <c r="K172" s="3"/>
      <c r="L172" s="4"/>
      <c r="M172" s="3"/>
      <c r="N172" s="4"/>
      <c r="O172" s="3"/>
      <c r="P172" s="4"/>
      <c r="Q172" s="8"/>
      <c r="R172"/>
      <c r="S172"/>
      <c r="T172"/>
      <c r="U172"/>
    </row>
    <row r="173" spans="1:21" s="31" customFormat="1" x14ac:dyDescent="0.2">
      <c r="A173" s="1"/>
      <c r="B173" s="60"/>
      <c r="C173" s="3"/>
      <c r="D173" s="4"/>
      <c r="E173" s="4"/>
      <c r="F173" s="3"/>
      <c r="G173" s="3"/>
      <c r="H173" s="3"/>
      <c r="I173" s="3"/>
      <c r="J173" s="3"/>
      <c r="K173" s="3"/>
      <c r="L173" s="4"/>
      <c r="M173" s="3"/>
      <c r="N173" s="4"/>
      <c r="O173" s="3"/>
      <c r="P173" s="4"/>
      <c r="Q173" s="8"/>
      <c r="R173"/>
      <c r="S173"/>
      <c r="T173"/>
      <c r="U173"/>
    </row>
    <row r="174" spans="1:21" s="31" customFormat="1" x14ac:dyDescent="0.2">
      <c r="A174" s="1"/>
      <c r="B174" s="60"/>
      <c r="C174" s="3"/>
      <c r="D174" s="4"/>
      <c r="E174" s="4"/>
      <c r="F174" s="3"/>
      <c r="G174" s="3"/>
      <c r="H174" s="3"/>
      <c r="I174" s="3"/>
      <c r="J174" s="3"/>
      <c r="K174" s="3"/>
      <c r="L174" s="4"/>
      <c r="M174" s="3"/>
      <c r="N174" s="4"/>
      <c r="O174" s="3"/>
      <c r="P174" s="4"/>
      <c r="Q174" s="8"/>
      <c r="R174"/>
      <c r="S174"/>
      <c r="T174"/>
      <c r="U174"/>
    </row>
    <row r="175" spans="1:21" s="31" customFormat="1" x14ac:dyDescent="0.2">
      <c r="A175" s="1"/>
      <c r="B175" s="60"/>
      <c r="C175" s="3"/>
      <c r="D175" s="4"/>
      <c r="E175" s="4"/>
      <c r="F175" s="3"/>
      <c r="G175" s="3"/>
      <c r="H175" s="3"/>
      <c r="I175" s="3"/>
      <c r="J175" s="3"/>
      <c r="K175" s="3"/>
      <c r="L175" s="4"/>
      <c r="M175" s="3"/>
      <c r="N175" s="4"/>
      <c r="O175" s="3"/>
      <c r="P175" s="4"/>
      <c r="Q175" s="8"/>
      <c r="R175"/>
      <c r="S175"/>
      <c r="T175"/>
      <c r="U175"/>
    </row>
    <row r="176" spans="1:21" s="31" customFormat="1" x14ac:dyDescent="0.2">
      <c r="A176" s="1"/>
      <c r="B176" s="60"/>
      <c r="C176" s="3"/>
      <c r="D176" s="4"/>
      <c r="E176" s="4"/>
      <c r="F176" s="3"/>
      <c r="G176" s="3"/>
      <c r="H176" s="3"/>
      <c r="I176" s="3"/>
      <c r="J176" s="3"/>
      <c r="K176" s="3"/>
      <c r="L176" s="4"/>
      <c r="M176" s="3"/>
      <c r="N176" s="4"/>
      <c r="O176" s="3"/>
      <c r="P176" s="4"/>
      <c r="Q176" s="8"/>
      <c r="R176"/>
      <c r="S176"/>
      <c r="T176"/>
      <c r="U176"/>
    </row>
    <row r="177" spans="1:21" s="31" customFormat="1" x14ac:dyDescent="0.2">
      <c r="A177" s="1"/>
      <c r="B177" s="60"/>
      <c r="C177" s="3"/>
      <c r="D177" s="4"/>
      <c r="E177" s="4"/>
      <c r="F177" s="3"/>
      <c r="G177" s="3"/>
      <c r="H177" s="3"/>
      <c r="I177" s="3"/>
      <c r="J177" s="3"/>
      <c r="K177" s="3"/>
      <c r="L177" s="4"/>
      <c r="M177" s="3"/>
      <c r="N177" s="4"/>
      <c r="O177" s="3"/>
      <c r="P177" s="4"/>
      <c r="Q177" s="8"/>
      <c r="R177"/>
      <c r="S177"/>
      <c r="T177"/>
      <c r="U177"/>
    </row>
    <row r="178" spans="1:21" s="31" customFormat="1" x14ac:dyDescent="0.2">
      <c r="A178" s="1"/>
      <c r="B178" s="60"/>
      <c r="C178" s="3"/>
      <c r="D178" s="4"/>
      <c r="E178" s="4"/>
      <c r="F178" s="3"/>
      <c r="G178" s="3"/>
      <c r="H178" s="3"/>
      <c r="I178" s="3"/>
      <c r="J178" s="3"/>
      <c r="K178" s="3"/>
      <c r="L178" s="4"/>
      <c r="M178" s="3"/>
      <c r="N178" s="4"/>
      <c r="O178" s="3"/>
      <c r="P178" s="4"/>
      <c r="Q178" s="8"/>
      <c r="R178"/>
      <c r="S178"/>
      <c r="T178"/>
      <c r="U178"/>
    </row>
    <row r="179" spans="1:21" s="31" customFormat="1" x14ac:dyDescent="0.2">
      <c r="A179" s="1"/>
      <c r="B179" s="60"/>
      <c r="C179" s="3"/>
      <c r="D179" s="4"/>
      <c r="E179" s="4"/>
      <c r="F179" s="3"/>
      <c r="G179" s="3"/>
      <c r="H179" s="3"/>
      <c r="I179" s="3"/>
      <c r="J179" s="3"/>
      <c r="K179" s="3"/>
      <c r="L179" s="4"/>
      <c r="M179" s="3"/>
      <c r="N179" s="4"/>
      <c r="O179" s="3"/>
      <c r="P179" s="4"/>
      <c r="Q179" s="8"/>
      <c r="R179"/>
      <c r="S179"/>
      <c r="T179"/>
      <c r="U179"/>
    </row>
    <row r="180" spans="1:21" s="31" customFormat="1" x14ac:dyDescent="0.2">
      <c r="A180" s="1"/>
      <c r="B180" s="60"/>
      <c r="C180" s="3"/>
      <c r="D180" s="4"/>
      <c r="E180" s="4"/>
      <c r="F180" s="3"/>
      <c r="G180" s="3"/>
      <c r="H180" s="3"/>
      <c r="I180" s="3"/>
      <c r="J180" s="3"/>
      <c r="K180" s="3"/>
      <c r="L180" s="4"/>
      <c r="M180" s="3"/>
      <c r="N180" s="4"/>
      <c r="O180" s="3"/>
      <c r="P180" s="4"/>
      <c r="Q180" s="8"/>
      <c r="R180"/>
      <c r="S180"/>
      <c r="T180"/>
      <c r="U180"/>
    </row>
    <row r="181" spans="1:21" s="31" customFormat="1" x14ac:dyDescent="0.2">
      <c r="A181" s="1"/>
      <c r="B181" s="60"/>
      <c r="C181" s="3"/>
      <c r="D181" s="4"/>
      <c r="E181" s="4"/>
      <c r="F181" s="3"/>
      <c r="G181" s="3"/>
      <c r="H181" s="3"/>
      <c r="I181" s="3"/>
      <c r="J181" s="3"/>
      <c r="K181" s="3"/>
      <c r="L181" s="4"/>
      <c r="M181" s="3"/>
      <c r="N181" s="4"/>
      <c r="O181" s="3"/>
      <c r="P181" s="4"/>
      <c r="Q181" s="8"/>
      <c r="R181"/>
      <c r="S181"/>
      <c r="T181"/>
      <c r="U181"/>
    </row>
    <row r="182" spans="1:21" s="31" customFormat="1" x14ac:dyDescent="0.2">
      <c r="A182" s="1"/>
      <c r="B182" s="60"/>
      <c r="C182" s="3"/>
      <c r="D182" s="4"/>
      <c r="E182" s="4"/>
      <c r="F182" s="3"/>
      <c r="G182" s="3"/>
      <c r="H182" s="3"/>
      <c r="I182" s="3"/>
      <c r="J182" s="3"/>
      <c r="K182" s="3"/>
      <c r="L182" s="4"/>
      <c r="M182" s="3"/>
      <c r="N182" s="4"/>
      <c r="O182" s="3"/>
      <c r="P182" s="4"/>
      <c r="Q182" s="8"/>
      <c r="R182"/>
      <c r="S182"/>
      <c r="T182"/>
      <c r="U182"/>
    </row>
    <row r="183" spans="1:21" s="31" customFormat="1" x14ac:dyDescent="0.2">
      <c r="A183" s="1"/>
      <c r="B183" s="60"/>
      <c r="C183" s="3"/>
      <c r="D183" s="4"/>
      <c r="E183" s="4"/>
      <c r="F183" s="3"/>
      <c r="G183" s="3"/>
      <c r="H183" s="3"/>
      <c r="I183" s="3"/>
      <c r="J183" s="3"/>
      <c r="K183" s="3"/>
      <c r="L183" s="4"/>
      <c r="M183" s="3"/>
      <c r="N183" s="4"/>
      <c r="O183" s="3"/>
      <c r="P183" s="4"/>
      <c r="Q183" s="8"/>
      <c r="R183"/>
      <c r="S183"/>
      <c r="T183"/>
      <c r="U183"/>
    </row>
    <row r="184" spans="1:21" s="31" customFormat="1" x14ac:dyDescent="0.2">
      <c r="A184" s="1"/>
      <c r="B184" s="60"/>
      <c r="C184" s="3"/>
      <c r="D184" s="4"/>
      <c r="E184" s="4"/>
      <c r="F184" s="3"/>
      <c r="G184" s="3"/>
      <c r="H184" s="3"/>
      <c r="I184" s="3"/>
      <c r="J184" s="3"/>
      <c r="K184" s="3"/>
      <c r="L184" s="4"/>
      <c r="M184" s="3"/>
      <c r="N184" s="4"/>
      <c r="O184" s="3"/>
      <c r="P184" s="4"/>
      <c r="Q184" s="8"/>
      <c r="R184"/>
      <c r="S184"/>
      <c r="T184"/>
      <c r="U184"/>
    </row>
    <row r="185" spans="1:21" s="31" customFormat="1" x14ac:dyDescent="0.2">
      <c r="A185" s="1"/>
      <c r="B185" s="60"/>
      <c r="C185" s="3"/>
      <c r="D185" s="4"/>
      <c r="E185" s="4"/>
      <c r="F185" s="3"/>
      <c r="G185" s="3"/>
      <c r="H185" s="3"/>
      <c r="I185" s="3"/>
      <c r="J185" s="3"/>
      <c r="K185" s="3"/>
      <c r="L185" s="4"/>
      <c r="M185" s="3"/>
      <c r="N185" s="4"/>
      <c r="O185" s="3"/>
      <c r="P185" s="4"/>
      <c r="Q185" s="8"/>
      <c r="R185"/>
      <c r="S185"/>
      <c r="T185"/>
      <c r="U185"/>
    </row>
    <row r="186" spans="1:21" s="31" customFormat="1" x14ac:dyDescent="0.2">
      <c r="A186" s="1"/>
      <c r="B186" s="60"/>
      <c r="C186" s="3"/>
      <c r="D186" s="4"/>
      <c r="E186" s="4"/>
      <c r="F186" s="3"/>
      <c r="G186" s="3"/>
      <c r="H186" s="3"/>
      <c r="I186" s="3"/>
      <c r="J186" s="3"/>
      <c r="K186" s="3"/>
      <c r="L186" s="4"/>
      <c r="M186" s="3"/>
      <c r="N186" s="4"/>
      <c r="O186" s="3"/>
      <c r="P186" s="4"/>
      <c r="Q186" s="8"/>
      <c r="R186"/>
      <c r="S186"/>
      <c r="T186"/>
      <c r="U186"/>
    </row>
    <row r="187" spans="1:21" s="31" customFormat="1" x14ac:dyDescent="0.2">
      <c r="A187" s="1"/>
      <c r="B187" s="60"/>
      <c r="C187" s="3"/>
      <c r="D187" s="4"/>
      <c r="E187" s="4"/>
      <c r="F187" s="3"/>
      <c r="G187" s="3"/>
      <c r="H187" s="3"/>
      <c r="I187" s="3"/>
      <c r="J187" s="3"/>
      <c r="K187" s="3"/>
      <c r="L187" s="4"/>
      <c r="M187" s="3"/>
      <c r="N187" s="4"/>
      <c r="O187" s="3"/>
      <c r="P187" s="4"/>
      <c r="Q187" s="8"/>
      <c r="R187"/>
      <c r="S187"/>
      <c r="T187"/>
      <c r="U187"/>
    </row>
    <row r="188" spans="1:21" s="31" customFormat="1" x14ac:dyDescent="0.2">
      <c r="A188" s="1"/>
      <c r="B188" s="60"/>
      <c r="C188" s="3"/>
      <c r="D188" s="4"/>
      <c r="E188" s="4"/>
      <c r="F188" s="3"/>
      <c r="G188" s="3"/>
      <c r="H188" s="3"/>
      <c r="I188" s="3"/>
      <c r="J188" s="3"/>
      <c r="K188" s="3"/>
      <c r="L188" s="4"/>
      <c r="M188" s="3"/>
      <c r="N188" s="4"/>
      <c r="O188" s="3"/>
      <c r="P188" s="4"/>
      <c r="Q188" s="8"/>
      <c r="R188"/>
      <c r="S188"/>
      <c r="T188"/>
      <c r="U188"/>
    </row>
    <row r="189" spans="1:21" s="31" customFormat="1" x14ac:dyDescent="0.2">
      <c r="A189" s="1"/>
      <c r="B189" s="60"/>
      <c r="C189" s="3"/>
      <c r="D189" s="4"/>
      <c r="E189" s="4"/>
      <c r="F189" s="3"/>
      <c r="G189" s="3"/>
      <c r="H189" s="3"/>
      <c r="I189" s="3"/>
      <c r="J189" s="3"/>
      <c r="K189" s="3"/>
      <c r="L189" s="4"/>
      <c r="M189" s="3"/>
      <c r="N189" s="4"/>
      <c r="O189" s="3"/>
      <c r="P189" s="4"/>
      <c r="Q189" s="8"/>
      <c r="R189"/>
      <c r="S189"/>
      <c r="T189"/>
      <c r="U189"/>
    </row>
    <row r="190" spans="1:21" s="31" customFormat="1" x14ac:dyDescent="0.2">
      <c r="A190" s="1"/>
      <c r="B190" s="60"/>
      <c r="C190" s="3"/>
      <c r="D190" s="4"/>
      <c r="E190" s="4"/>
      <c r="F190" s="3"/>
      <c r="G190" s="3"/>
      <c r="H190" s="3"/>
      <c r="I190" s="3"/>
      <c r="J190" s="3"/>
      <c r="K190" s="3"/>
      <c r="L190" s="4"/>
      <c r="M190" s="3"/>
      <c r="N190" s="4"/>
      <c r="O190" s="3"/>
      <c r="P190" s="4"/>
      <c r="Q190" s="8"/>
      <c r="R190"/>
      <c r="S190"/>
      <c r="T190"/>
      <c r="U190"/>
    </row>
    <row r="191" spans="1:21" s="31" customFormat="1" x14ac:dyDescent="0.2">
      <c r="A191" s="1"/>
      <c r="B191" s="60"/>
      <c r="C191" s="3"/>
      <c r="D191" s="4"/>
      <c r="E191" s="4"/>
      <c r="F191" s="3"/>
      <c r="G191" s="3"/>
      <c r="H191" s="3"/>
      <c r="I191" s="3"/>
      <c r="J191" s="3"/>
      <c r="K191" s="3"/>
      <c r="L191" s="4"/>
      <c r="M191" s="3"/>
      <c r="N191" s="4"/>
      <c r="O191" s="3"/>
      <c r="P191" s="4"/>
      <c r="Q191" s="8"/>
      <c r="R191"/>
      <c r="S191"/>
      <c r="T191"/>
      <c r="U191"/>
    </row>
    <row r="192" spans="1:21" s="31" customFormat="1" x14ac:dyDescent="0.2">
      <c r="A192" s="1"/>
      <c r="B192" s="60"/>
      <c r="C192" s="3"/>
      <c r="D192" s="4"/>
      <c r="E192" s="4"/>
      <c r="F192" s="3"/>
      <c r="G192" s="3"/>
      <c r="H192" s="3"/>
      <c r="I192" s="3"/>
      <c r="J192" s="3"/>
      <c r="K192" s="3"/>
      <c r="L192" s="4"/>
      <c r="M192" s="3"/>
      <c r="N192" s="4"/>
      <c r="O192" s="3"/>
      <c r="P192" s="4"/>
      <c r="Q192" s="8"/>
      <c r="R192"/>
      <c r="S192"/>
      <c r="T192"/>
      <c r="U192"/>
    </row>
    <row r="193" spans="1:21" s="31" customFormat="1" x14ac:dyDescent="0.2">
      <c r="A193" s="1"/>
      <c r="B193" s="60"/>
      <c r="C193" s="3"/>
      <c r="D193" s="4"/>
      <c r="E193" s="4"/>
      <c r="F193" s="3"/>
      <c r="G193" s="3"/>
      <c r="H193" s="3"/>
      <c r="I193" s="3"/>
      <c r="J193" s="3"/>
      <c r="K193" s="3"/>
      <c r="L193" s="4"/>
      <c r="M193" s="3"/>
      <c r="N193" s="4"/>
      <c r="O193" s="3"/>
      <c r="P193" s="4"/>
      <c r="Q193" s="8"/>
      <c r="R193"/>
      <c r="S193"/>
      <c r="T193"/>
      <c r="U193"/>
    </row>
    <row r="194" spans="1:21" s="31" customFormat="1" x14ac:dyDescent="0.2">
      <c r="A194" s="1"/>
      <c r="B194" s="60"/>
      <c r="C194" s="3"/>
      <c r="D194" s="4"/>
      <c r="E194" s="4"/>
      <c r="F194" s="3"/>
      <c r="G194" s="3"/>
      <c r="H194" s="3"/>
      <c r="I194" s="3"/>
      <c r="J194" s="3"/>
      <c r="K194" s="3"/>
      <c r="L194" s="4"/>
      <c r="M194" s="3"/>
      <c r="N194" s="4"/>
      <c r="O194" s="3"/>
      <c r="P194" s="4"/>
      <c r="Q194" s="8"/>
      <c r="R194"/>
      <c r="S194"/>
      <c r="T194"/>
      <c r="U194"/>
    </row>
    <row r="195" spans="1:21" s="31" customFormat="1" x14ac:dyDescent="0.2">
      <c r="A195" s="1"/>
      <c r="B195" s="60"/>
      <c r="C195" s="3"/>
      <c r="D195" s="4"/>
      <c r="E195" s="4"/>
      <c r="F195" s="3"/>
      <c r="G195" s="3"/>
      <c r="H195" s="3"/>
      <c r="I195" s="3"/>
      <c r="J195" s="3"/>
      <c r="K195" s="3"/>
      <c r="L195" s="4"/>
      <c r="M195" s="3"/>
      <c r="N195" s="4"/>
      <c r="O195" s="3"/>
      <c r="P195" s="4"/>
      <c r="Q195" s="8"/>
      <c r="R195"/>
      <c r="S195"/>
      <c r="T195"/>
      <c r="U195"/>
    </row>
    <row r="196" spans="1:21" s="31" customFormat="1" x14ac:dyDescent="0.2">
      <c r="A196" s="1"/>
      <c r="B196" s="60"/>
      <c r="C196" s="3"/>
      <c r="D196" s="4"/>
      <c r="E196" s="4"/>
      <c r="F196" s="3"/>
      <c r="G196" s="3"/>
      <c r="H196" s="3"/>
      <c r="I196" s="3"/>
      <c r="J196" s="3"/>
      <c r="K196" s="3"/>
      <c r="L196" s="4"/>
      <c r="M196" s="3"/>
      <c r="N196" s="4"/>
      <c r="O196" s="3"/>
      <c r="P196" s="4"/>
      <c r="Q196" s="8"/>
      <c r="R196"/>
      <c r="S196"/>
      <c r="T196"/>
      <c r="U196"/>
    </row>
    <row r="197" spans="1:21" s="31" customFormat="1" x14ac:dyDescent="0.2">
      <c r="A197" s="1"/>
      <c r="B197" s="60"/>
      <c r="C197" s="3"/>
      <c r="D197" s="4"/>
      <c r="E197" s="4"/>
      <c r="F197" s="3"/>
      <c r="G197" s="3"/>
      <c r="H197" s="3"/>
      <c r="I197" s="3"/>
      <c r="J197" s="3"/>
      <c r="K197" s="3"/>
      <c r="L197" s="4"/>
      <c r="M197" s="3"/>
      <c r="N197" s="4"/>
      <c r="O197" s="3"/>
      <c r="P197" s="4"/>
      <c r="Q197" s="8"/>
      <c r="R197"/>
      <c r="S197"/>
      <c r="T197"/>
      <c r="U197"/>
    </row>
    <row r="198" spans="1:21" s="31" customFormat="1" x14ac:dyDescent="0.2">
      <c r="A198" s="1"/>
      <c r="B198" s="60"/>
      <c r="C198" s="3"/>
      <c r="D198" s="4"/>
      <c r="E198" s="4"/>
      <c r="F198" s="3"/>
      <c r="G198" s="3"/>
      <c r="H198" s="3"/>
      <c r="I198" s="3"/>
      <c r="J198" s="3"/>
      <c r="K198" s="3"/>
      <c r="L198" s="4"/>
      <c r="M198" s="3"/>
      <c r="N198" s="4"/>
      <c r="O198" s="3"/>
      <c r="P198" s="4"/>
      <c r="Q198" s="8"/>
      <c r="R198"/>
      <c r="S198"/>
      <c r="T198"/>
      <c r="U198"/>
    </row>
    <row r="199" spans="1:21" s="31" customFormat="1" x14ac:dyDescent="0.2">
      <c r="A199" s="1"/>
      <c r="B199" s="60"/>
      <c r="C199" s="3"/>
      <c r="D199" s="4"/>
      <c r="E199" s="4"/>
      <c r="F199" s="3"/>
      <c r="G199" s="3"/>
      <c r="H199" s="3"/>
      <c r="I199" s="3"/>
      <c r="J199" s="3"/>
      <c r="K199" s="3"/>
      <c r="L199" s="4"/>
      <c r="M199" s="3"/>
      <c r="N199" s="4"/>
      <c r="O199" s="3"/>
      <c r="P199" s="4"/>
      <c r="Q199" s="8"/>
      <c r="R199"/>
      <c r="S199"/>
      <c r="T199"/>
      <c r="U199"/>
    </row>
    <row r="200" spans="1:21" s="31" customFormat="1" x14ac:dyDescent="0.2">
      <c r="A200" s="1"/>
      <c r="B200" s="60"/>
      <c r="C200" s="3"/>
      <c r="D200" s="4"/>
      <c r="E200" s="4"/>
      <c r="F200" s="3"/>
      <c r="G200" s="3"/>
      <c r="H200" s="3"/>
      <c r="I200" s="3"/>
      <c r="J200" s="3"/>
      <c r="K200" s="3"/>
      <c r="L200" s="4"/>
      <c r="M200" s="3"/>
      <c r="N200" s="4"/>
      <c r="O200" s="3"/>
      <c r="P200" s="4"/>
      <c r="Q200" s="8"/>
      <c r="R200"/>
      <c r="S200"/>
      <c r="T200"/>
      <c r="U200"/>
    </row>
    <row r="201" spans="1:21" s="31" customFormat="1" x14ac:dyDescent="0.2">
      <c r="A201" s="1"/>
      <c r="B201" s="60"/>
      <c r="C201" s="3"/>
      <c r="D201" s="4"/>
      <c r="E201" s="4"/>
      <c r="F201" s="3"/>
      <c r="G201" s="3"/>
      <c r="H201" s="3"/>
      <c r="I201" s="3"/>
      <c r="J201" s="3"/>
      <c r="K201" s="3"/>
      <c r="L201" s="4"/>
      <c r="M201" s="3"/>
      <c r="N201" s="4"/>
      <c r="O201" s="3"/>
      <c r="P201" s="4"/>
      <c r="Q201" s="8"/>
      <c r="R201"/>
      <c r="S201"/>
      <c r="T201"/>
      <c r="U201"/>
    </row>
    <row r="202" spans="1:21" s="31" customFormat="1" x14ac:dyDescent="0.2">
      <c r="A202" s="1"/>
      <c r="B202" s="60"/>
      <c r="C202" s="3"/>
      <c r="D202" s="4"/>
      <c r="E202" s="4"/>
      <c r="F202" s="3"/>
      <c r="G202" s="3"/>
      <c r="H202" s="3"/>
      <c r="I202" s="3"/>
      <c r="J202" s="3"/>
      <c r="K202" s="3"/>
      <c r="L202" s="4"/>
      <c r="M202" s="3"/>
      <c r="N202" s="4"/>
      <c r="O202" s="3"/>
      <c r="P202" s="4"/>
      <c r="Q202" s="8"/>
      <c r="R202"/>
      <c r="S202"/>
      <c r="T202"/>
      <c r="U202"/>
    </row>
    <row r="203" spans="1:21" s="31" customFormat="1" x14ac:dyDescent="0.2">
      <c r="A203" s="1"/>
      <c r="B203" s="60"/>
      <c r="C203" s="3"/>
      <c r="D203" s="4"/>
      <c r="E203" s="4"/>
      <c r="F203" s="3"/>
      <c r="G203" s="3"/>
      <c r="H203" s="3"/>
      <c r="I203" s="3"/>
      <c r="J203" s="3"/>
      <c r="K203" s="3"/>
      <c r="L203" s="4"/>
      <c r="M203" s="3"/>
      <c r="N203" s="4"/>
      <c r="O203" s="3"/>
      <c r="P203" s="4"/>
      <c r="Q203" s="8"/>
      <c r="R203"/>
      <c r="S203"/>
      <c r="T203"/>
      <c r="U203"/>
    </row>
    <row r="204" spans="1:21" s="31" customFormat="1" x14ac:dyDescent="0.2">
      <c r="A204" s="1"/>
      <c r="B204" s="60"/>
      <c r="C204" s="3"/>
      <c r="D204" s="4"/>
      <c r="E204" s="4"/>
      <c r="F204" s="3"/>
      <c r="G204" s="3"/>
      <c r="H204" s="3"/>
      <c r="I204" s="3"/>
      <c r="J204" s="3"/>
      <c r="K204" s="3"/>
      <c r="L204" s="4"/>
      <c r="M204" s="3"/>
      <c r="N204" s="4"/>
      <c r="O204" s="3"/>
      <c r="P204" s="4"/>
      <c r="Q204" s="8"/>
      <c r="R204"/>
      <c r="S204"/>
      <c r="T204"/>
      <c r="U204"/>
    </row>
    <row r="205" spans="1:21" s="31" customFormat="1" x14ac:dyDescent="0.2">
      <c r="A205" s="1"/>
      <c r="B205" s="60"/>
      <c r="C205" s="3"/>
      <c r="D205" s="4"/>
      <c r="E205" s="4"/>
      <c r="F205" s="3"/>
      <c r="G205" s="3"/>
      <c r="H205" s="3"/>
      <c r="I205" s="3"/>
      <c r="J205" s="3"/>
      <c r="K205" s="3"/>
      <c r="L205" s="4"/>
      <c r="M205" s="3"/>
      <c r="N205" s="4"/>
      <c r="O205" s="3"/>
      <c r="P205" s="4"/>
      <c r="Q205" s="8"/>
      <c r="R205"/>
      <c r="S205"/>
      <c r="T205"/>
      <c r="U205"/>
    </row>
    <row r="206" spans="1:21" s="31" customFormat="1" x14ac:dyDescent="0.2">
      <c r="A206" s="1"/>
      <c r="B206" s="60"/>
      <c r="C206" s="3"/>
      <c r="D206" s="4"/>
      <c r="E206" s="4"/>
      <c r="F206" s="3"/>
      <c r="G206" s="3"/>
      <c r="H206" s="3"/>
      <c r="I206" s="3"/>
      <c r="J206" s="3"/>
      <c r="K206" s="3"/>
      <c r="L206" s="4"/>
      <c r="M206" s="3"/>
      <c r="N206" s="4"/>
      <c r="O206" s="3"/>
      <c r="P206" s="4"/>
      <c r="Q206" s="8"/>
      <c r="R206"/>
      <c r="S206"/>
      <c r="T206"/>
      <c r="U206"/>
    </row>
    <row r="207" spans="1:21" s="31" customFormat="1" x14ac:dyDescent="0.2">
      <c r="A207" s="1"/>
      <c r="B207" s="60"/>
      <c r="C207" s="3"/>
      <c r="D207" s="4"/>
      <c r="E207" s="4"/>
      <c r="F207" s="3"/>
      <c r="G207" s="3"/>
      <c r="H207" s="3"/>
      <c r="I207" s="3"/>
      <c r="J207" s="3"/>
      <c r="K207" s="3"/>
      <c r="L207" s="4"/>
      <c r="M207" s="3"/>
      <c r="N207" s="4"/>
      <c r="O207" s="3"/>
      <c r="P207" s="4"/>
      <c r="Q207" s="8"/>
      <c r="R207"/>
      <c r="S207"/>
      <c r="T207"/>
      <c r="U207"/>
    </row>
    <row r="208" spans="1:21" s="31" customFormat="1" x14ac:dyDescent="0.2">
      <c r="A208" s="1"/>
      <c r="B208" s="60"/>
      <c r="C208" s="3"/>
      <c r="D208" s="4"/>
      <c r="E208" s="4"/>
      <c r="F208" s="3"/>
      <c r="G208" s="3"/>
      <c r="H208" s="3"/>
      <c r="I208" s="3"/>
      <c r="J208" s="3"/>
      <c r="K208" s="3"/>
      <c r="L208" s="4"/>
      <c r="M208" s="3"/>
      <c r="N208" s="4"/>
      <c r="O208" s="3"/>
      <c r="P208" s="4"/>
      <c r="Q208" s="8"/>
      <c r="R208"/>
      <c r="S208"/>
      <c r="T208"/>
      <c r="U208"/>
    </row>
    <row r="209" spans="1:21" s="31" customFormat="1" x14ac:dyDescent="0.2">
      <c r="A209" s="1"/>
      <c r="B209" s="60"/>
      <c r="C209" s="3"/>
      <c r="D209" s="4"/>
      <c r="E209" s="4"/>
      <c r="F209" s="3"/>
      <c r="G209" s="3"/>
      <c r="H209" s="3"/>
      <c r="I209" s="3"/>
      <c r="J209" s="3"/>
      <c r="K209" s="3"/>
      <c r="L209" s="4"/>
      <c r="M209" s="3"/>
      <c r="N209" s="4"/>
      <c r="O209" s="3"/>
      <c r="P209" s="4"/>
      <c r="Q209" s="8"/>
      <c r="R209"/>
      <c r="S209"/>
      <c r="T209"/>
      <c r="U209"/>
    </row>
    <row r="210" spans="1:21" s="31" customFormat="1" x14ac:dyDescent="0.2">
      <c r="A210" s="1"/>
      <c r="B210" s="60"/>
      <c r="C210" s="3"/>
      <c r="D210" s="4"/>
      <c r="E210" s="4"/>
      <c r="F210" s="3"/>
      <c r="G210" s="3"/>
      <c r="H210" s="3"/>
      <c r="I210" s="3"/>
      <c r="J210" s="3"/>
      <c r="K210" s="3"/>
      <c r="L210" s="4"/>
      <c r="M210" s="3"/>
      <c r="N210" s="4"/>
      <c r="O210" s="3"/>
      <c r="P210" s="4"/>
      <c r="Q210" s="8"/>
      <c r="R210"/>
      <c r="S210"/>
      <c r="T210"/>
      <c r="U210"/>
    </row>
    <row r="211" spans="1:21" s="31" customFormat="1" x14ac:dyDescent="0.2">
      <c r="A211" s="1"/>
      <c r="B211" s="60"/>
      <c r="C211" s="3"/>
      <c r="D211" s="4"/>
      <c r="E211" s="4"/>
      <c r="F211" s="3"/>
      <c r="G211" s="3"/>
      <c r="H211" s="3"/>
      <c r="I211" s="3"/>
      <c r="J211" s="3"/>
      <c r="K211" s="3"/>
      <c r="L211" s="4"/>
      <c r="M211" s="3"/>
      <c r="N211" s="4"/>
      <c r="O211" s="3"/>
      <c r="P211" s="4"/>
      <c r="Q211" s="8"/>
      <c r="R211"/>
      <c r="S211"/>
      <c r="T211"/>
      <c r="U211"/>
    </row>
    <row r="212" spans="1:21" s="31" customFormat="1" x14ac:dyDescent="0.2">
      <c r="A212" s="1"/>
      <c r="B212" s="60"/>
      <c r="C212" s="3"/>
      <c r="D212" s="4"/>
      <c r="E212" s="4"/>
      <c r="F212" s="3"/>
      <c r="G212" s="3"/>
      <c r="H212" s="3"/>
      <c r="I212" s="3"/>
      <c r="J212" s="3"/>
      <c r="K212" s="3"/>
      <c r="L212" s="4"/>
      <c r="M212" s="3"/>
      <c r="N212" s="4"/>
      <c r="O212" s="3"/>
      <c r="P212" s="4"/>
      <c r="Q212" s="8"/>
      <c r="R212"/>
      <c r="S212"/>
      <c r="T212"/>
      <c r="U212"/>
    </row>
    <row r="213" spans="1:21" s="31" customFormat="1" x14ac:dyDescent="0.2">
      <c r="A213" s="1"/>
      <c r="B213" s="60"/>
      <c r="C213" s="3"/>
      <c r="D213" s="4"/>
      <c r="E213" s="4"/>
      <c r="F213" s="3"/>
      <c r="G213" s="3"/>
      <c r="H213" s="3"/>
      <c r="I213" s="3"/>
      <c r="J213" s="3"/>
      <c r="K213" s="3"/>
      <c r="L213" s="4"/>
      <c r="M213" s="3"/>
      <c r="N213" s="4"/>
      <c r="O213" s="3"/>
      <c r="P213" s="4"/>
      <c r="Q213" s="8"/>
      <c r="R213"/>
      <c r="S213"/>
      <c r="T213"/>
      <c r="U213"/>
    </row>
    <row r="214" spans="1:21" s="31" customFormat="1" x14ac:dyDescent="0.2">
      <c r="A214" s="1"/>
      <c r="B214" s="60"/>
      <c r="C214" s="3"/>
      <c r="D214" s="4"/>
      <c r="E214" s="4"/>
      <c r="F214" s="3"/>
      <c r="G214" s="3"/>
      <c r="H214" s="3"/>
      <c r="I214" s="3"/>
      <c r="J214" s="3"/>
      <c r="K214" s="3"/>
      <c r="L214" s="4"/>
      <c r="M214" s="3"/>
      <c r="N214" s="4"/>
      <c r="O214" s="3"/>
      <c r="P214" s="4"/>
      <c r="Q214" s="8"/>
      <c r="R214"/>
      <c r="S214"/>
      <c r="T214"/>
      <c r="U214"/>
    </row>
    <row r="215" spans="1:21" s="31" customFormat="1" x14ac:dyDescent="0.2">
      <c r="A215" s="1"/>
      <c r="B215" s="60"/>
      <c r="C215" s="3"/>
      <c r="D215" s="4"/>
      <c r="E215" s="4"/>
      <c r="F215" s="3"/>
      <c r="G215" s="3"/>
      <c r="H215" s="3"/>
      <c r="I215" s="3"/>
      <c r="J215" s="3"/>
      <c r="K215" s="3"/>
      <c r="L215" s="4"/>
      <c r="M215" s="3"/>
      <c r="N215" s="4"/>
      <c r="O215" s="3"/>
      <c r="P215" s="4"/>
      <c r="Q215" s="8"/>
      <c r="R215"/>
      <c r="S215"/>
      <c r="T215"/>
      <c r="U215"/>
    </row>
    <row r="216" spans="1:21" s="31" customFormat="1" x14ac:dyDescent="0.2">
      <c r="A216" s="1"/>
      <c r="B216" s="60"/>
      <c r="C216" s="3"/>
      <c r="D216" s="4"/>
      <c r="E216" s="4"/>
      <c r="F216" s="3"/>
      <c r="G216" s="3"/>
      <c r="H216" s="3"/>
      <c r="I216" s="3"/>
      <c r="J216" s="3"/>
      <c r="K216" s="3"/>
      <c r="L216" s="4"/>
      <c r="M216" s="3"/>
      <c r="N216" s="4"/>
      <c r="O216" s="3"/>
      <c r="P216" s="4"/>
      <c r="Q216" s="8"/>
      <c r="R216"/>
      <c r="S216"/>
      <c r="T216"/>
      <c r="U216"/>
    </row>
    <row r="217" spans="1:21" s="31" customFormat="1" x14ac:dyDescent="0.2">
      <c r="A217" s="1"/>
      <c r="B217" s="60"/>
      <c r="C217" s="3"/>
      <c r="D217" s="4"/>
      <c r="E217" s="4"/>
      <c r="F217" s="3"/>
      <c r="G217" s="3"/>
      <c r="H217" s="3"/>
      <c r="I217" s="3"/>
      <c r="J217" s="3"/>
      <c r="K217" s="3"/>
      <c r="L217" s="4"/>
      <c r="M217" s="3"/>
      <c r="N217" s="4"/>
      <c r="O217" s="3"/>
      <c r="P217" s="4"/>
      <c r="Q217" s="8"/>
      <c r="R217"/>
      <c r="S217"/>
      <c r="T217"/>
      <c r="U217"/>
    </row>
    <row r="218" spans="1:21" s="31" customFormat="1" x14ac:dyDescent="0.2">
      <c r="A218" s="1"/>
      <c r="B218" s="60"/>
      <c r="C218" s="3"/>
      <c r="D218" s="4"/>
      <c r="E218" s="4"/>
      <c r="F218" s="3"/>
      <c r="G218" s="3"/>
      <c r="H218" s="3"/>
      <c r="I218" s="3"/>
      <c r="J218" s="3"/>
      <c r="K218" s="3"/>
      <c r="L218" s="4"/>
      <c r="M218" s="3"/>
      <c r="N218" s="4"/>
      <c r="O218" s="3"/>
      <c r="P218" s="4"/>
      <c r="Q218" s="8"/>
      <c r="R218"/>
      <c r="S218"/>
      <c r="T218"/>
      <c r="U218"/>
    </row>
    <row r="219" spans="1:21" s="31" customFormat="1" x14ac:dyDescent="0.2">
      <c r="A219" s="1"/>
      <c r="B219" s="60"/>
      <c r="C219" s="3"/>
      <c r="D219" s="4"/>
      <c r="E219" s="4"/>
      <c r="F219" s="3"/>
      <c r="G219" s="3"/>
      <c r="H219" s="3"/>
      <c r="I219" s="3"/>
      <c r="J219" s="3"/>
      <c r="K219" s="3"/>
      <c r="L219" s="4"/>
      <c r="M219" s="3"/>
      <c r="N219" s="4"/>
      <c r="O219" s="3"/>
      <c r="P219" s="4"/>
      <c r="Q219" s="8"/>
      <c r="R219"/>
      <c r="S219"/>
      <c r="T219"/>
      <c r="U219"/>
    </row>
    <row r="220" spans="1:21" s="31" customFormat="1" x14ac:dyDescent="0.2">
      <c r="A220" s="1"/>
      <c r="B220" s="60"/>
      <c r="C220" s="3"/>
      <c r="D220" s="4"/>
      <c r="E220" s="4"/>
      <c r="F220" s="3"/>
      <c r="G220" s="3"/>
      <c r="H220" s="3"/>
      <c r="I220" s="3"/>
      <c r="J220" s="3"/>
      <c r="K220" s="3"/>
      <c r="L220" s="4"/>
      <c r="M220" s="3"/>
      <c r="N220" s="4"/>
      <c r="O220" s="3"/>
      <c r="P220" s="4"/>
      <c r="Q220" s="8"/>
      <c r="R220"/>
      <c r="S220"/>
      <c r="T220"/>
      <c r="U220"/>
    </row>
    <row r="221" spans="1:21" s="31" customFormat="1" x14ac:dyDescent="0.2">
      <c r="A221" s="1"/>
      <c r="B221" s="60"/>
      <c r="C221" s="3"/>
      <c r="D221" s="4"/>
      <c r="E221" s="4"/>
      <c r="F221" s="3"/>
      <c r="G221" s="3"/>
      <c r="H221" s="3"/>
      <c r="I221" s="3"/>
      <c r="J221" s="3"/>
      <c r="K221" s="3"/>
      <c r="L221" s="4"/>
      <c r="M221" s="3"/>
      <c r="N221" s="4"/>
      <c r="O221" s="3"/>
      <c r="P221" s="4"/>
      <c r="Q221" s="8"/>
      <c r="R221"/>
      <c r="S221"/>
      <c r="T221"/>
      <c r="U221"/>
    </row>
    <row r="222" spans="1:21" s="31" customFormat="1" x14ac:dyDescent="0.2">
      <c r="A222" s="1"/>
      <c r="B222" s="60"/>
      <c r="C222" s="3"/>
      <c r="D222" s="4"/>
      <c r="E222" s="4"/>
      <c r="F222" s="3"/>
      <c r="G222" s="3"/>
      <c r="H222" s="3"/>
      <c r="I222" s="3"/>
      <c r="J222" s="3"/>
      <c r="K222" s="3"/>
      <c r="L222" s="4"/>
      <c r="M222" s="3"/>
      <c r="N222" s="4"/>
      <c r="O222" s="3"/>
      <c r="P222" s="4"/>
      <c r="Q222" s="8"/>
      <c r="R222"/>
      <c r="S222"/>
      <c r="T222"/>
      <c r="U222"/>
    </row>
    <row r="223" spans="1:21" s="31" customFormat="1" x14ac:dyDescent="0.2">
      <c r="A223" s="1"/>
      <c r="B223" s="60"/>
      <c r="C223" s="3"/>
      <c r="D223" s="4"/>
      <c r="E223" s="4"/>
      <c r="F223" s="3"/>
      <c r="G223" s="3"/>
      <c r="H223" s="3"/>
      <c r="I223" s="3"/>
      <c r="J223" s="3"/>
      <c r="K223" s="3"/>
      <c r="L223" s="4"/>
      <c r="M223" s="3"/>
      <c r="N223" s="4"/>
      <c r="O223" s="3"/>
      <c r="P223" s="4"/>
      <c r="Q223" s="8"/>
      <c r="R223"/>
      <c r="S223"/>
      <c r="T223"/>
      <c r="U223"/>
    </row>
    <row r="224" spans="1:21" s="31" customFormat="1" x14ac:dyDescent="0.2">
      <c r="A224" s="1"/>
      <c r="B224" s="60"/>
      <c r="C224" s="3"/>
      <c r="D224" s="4"/>
      <c r="E224" s="4"/>
      <c r="F224" s="3"/>
      <c r="G224" s="3"/>
      <c r="H224" s="3"/>
      <c r="I224" s="3"/>
      <c r="J224" s="3"/>
      <c r="K224" s="3"/>
      <c r="L224" s="4"/>
      <c r="M224" s="3"/>
      <c r="N224" s="4"/>
      <c r="O224" s="3"/>
      <c r="P224" s="4"/>
      <c r="Q224" s="8"/>
      <c r="R224"/>
      <c r="S224"/>
      <c r="T224"/>
      <c r="U224"/>
    </row>
    <row r="225" spans="1:21" s="31" customFormat="1" x14ac:dyDescent="0.2">
      <c r="A225" s="1"/>
      <c r="B225" s="60"/>
      <c r="C225" s="3"/>
      <c r="D225" s="4"/>
      <c r="E225" s="4"/>
      <c r="F225" s="3"/>
      <c r="G225" s="3"/>
      <c r="H225" s="3"/>
      <c r="I225" s="3"/>
      <c r="J225" s="3"/>
      <c r="K225" s="3"/>
      <c r="L225" s="4"/>
      <c r="M225" s="3"/>
      <c r="N225" s="4"/>
      <c r="O225" s="3"/>
      <c r="P225" s="4"/>
      <c r="Q225" s="8"/>
      <c r="R225"/>
      <c r="S225"/>
      <c r="T225"/>
      <c r="U225"/>
    </row>
    <row r="226" spans="1:21" s="31" customFormat="1" x14ac:dyDescent="0.2">
      <c r="A226" s="1"/>
      <c r="B226" s="60"/>
      <c r="C226" s="3"/>
      <c r="D226" s="4"/>
      <c r="E226" s="4"/>
      <c r="F226" s="3"/>
      <c r="G226" s="3"/>
      <c r="H226" s="3"/>
      <c r="I226" s="3"/>
      <c r="J226" s="3"/>
      <c r="K226" s="3"/>
      <c r="L226" s="4"/>
      <c r="M226" s="3"/>
      <c r="N226" s="4"/>
      <c r="O226" s="3"/>
      <c r="P226" s="4"/>
      <c r="Q226" s="8"/>
      <c r="R226"/>
      <c r="S226"/>
      <c r="T226"/>
      <c r="U226"/>
    </row>
    <row r="227" spans="1:21" s="31" customFormat="1" x14ac:dyDescent="0.2">
      <c r="A227" s="1"/>
      <c r="B227" s="60"/>
      <c r="C227" s="3"/>
      <c r="D227" s="4"/>
      <c r="E227" s="4"/>
      <c r="F227" s="3"/>
      <c r="G227" s="3"/>
      <c r="H227" s="3"/>
      <c r="I227" s="3"/>
      <c r="J227" s="3"/>
      <c r="K227" s="3"/>
      <c r="L227" s="4"/>
      <c r="M227" s="3"/>
      <c r="N227" s="4"/>
      <c r="O227" s="3"/>
      <c r="P227" s="4"/>
      <c r="Q227" s="8"/>
      <c r="R227"/>
      <c r="S227"/>
      <c r="T227"/>
      <c r="U227"/>
    </row>
    <row r="228" spans="1:21" s="31" customFormat="1" x14ac:dyDescent="0.2">
      <c r="A228" s="1"/>
      <c r="B228" s="60"/>
      <c r="C228" s="3"/>
      <c r="D228" s="4"/>
      <c r="E228" s="4"/>
      <c r="F228" s="3"/>
      <c r="G228" s="3"/>
      <c r="H228" s="3"/>
      <c r="I228" s="3"/>
      <c r="J228" s="3"/>
      <c r="K228" s="3"/>
      <c r="L228" s="4"/>
      <c r="M228" s="3"/>
      <c r="N228" s="4"/>
      <c r="O228" s="3"/>
      <c r="P228" s="4"/>
      <c r="Q228" s="8"/>
      <c r="R228"/>
      <c r="S228"/>
      <c r="T228"/>
      <c r="U228"/>
    </row>
    <row r="229" spans="1:21" s="31" customFormat="1" x14ac:dyDescent="0.2">
      <c r="A229" s="1"/>
      <c r="B229" s="60"/>
      <c r="C229" s="3"/>
      <c r="D229" s="4"/>
      <c r="E229" s="4"/>
      <c r="F229" s="3"/>
      <c r="G229" s="3"/>
      <c r="H229" s="3"/>
      <c r="I229" s="3"/>
      <c r="J229" s="3"/>
      <c r="K229" s="3"/>
      <c r="L229" s="4"/>
      <c r="M229" s="3"/>
      <c r="N229" s="4"/>
      <c r="O229" s="3"/>
      <c r="P229" s="4"/>
      <c r="Q229" s="8"/>
      <c r="R229"/>
      <c r="S229"/>
      <c r="T229"/>
      <c r="U229"/>
    </row>
    <row r="230" spans="1:21" s="31" customFormat="1" x14ac:dyDescent="0.2">
      <c r="A230" s="1"/>
      <c r="B230" s="60"/>
      <c r="C230" s="3"/>
      <c r="D230" s="4"/>
      <c r="E230" s="4"/>
      <c r="F230" s="3"/>
      <c r="G230" s="3"/>
      <c r="H230" s="3"/>
      <c r="I230" s="3"/>
      <c r="J230" s="3"/>
      <c r="K230" s="3"/>
      <c r="L230" s="4"/>
      <c r="M230" s="3"/>
      <c r="N230" s="4"/>
      <c r="O230" s="3"/>
      <c r="P230" s="4"/>
      <c r="Q230" s="8"/>
      <c r="R230"/>
      <c r="S230"/>
      <c r="T230"/>
      <c r="U230"/>
    </row>
    <row r="231" spans="1:21" s="31" customFormat="1" x14ac:dyDescent="0.2">
      <c r="A231" s="1"/>
      <c r="B231" s="60"/>
      <c r="C231" s="3"/>
      <c r="D231" s="4"/>
      <c r="E231" s="4"/>
      <c r="F231" s="3"/>
      <c r="G231" s="3"/>
      <c r="H231" s="3"/>
      <c r="I231" s="3"/>
      <c r="J231" s="3"/>
      <c r="K231" s="3"/>
      <c r="L231" s="4"/>
      <c r="M231" s="3"/>
      <c r="N231" s="4"/>
      <c r="O231" s="3"/>
      <c r="P231" s="4"/>
      <c r="Q231" s="8"/>
      <c r="R231"/>
      <c r="S231"/>
      <c r="T231"/>
      <c r="U231"/>
    </row>
    <row r="232" spans="1:21" s="31" customFormat="1" x14ac:dyDescent="0.2">
      <c r="A232" s="1"/>
      <c r="B232" s="60"/>
      <c r="C232" s="3"/>
      <c r="D232" s="4"/>
      <c r="E232" s="4"/>
      <c r="F232" s="3"/>
      <c r="G232" s="3"/>
      <c r="H232" s="3"/>
      <c r="I232" s="3"/>
      <c r="J232" s="3"/>
      <c r="K232" s="3"/>
      <c r="L232" s="4"/>
      <c r="M232" s="3"/>
      <c r="N232" s="4"/>
      <c r="O232" s="3"/>
      <c r="P232" s="4"/>
      <c r="Q232" s="8"/>
      <c r="R232"/>
      <c r="S232"/>
      <c r="T232"/>
      <c r="U232"/>
    </row>
    <row r="233" spans="1:21" s="31" customFormat="1" x14ac:dyDescent="0.2">
      <c r="A233" s="1"/>
      <c r="B233" s="60"/>
      <c r="C233" s="3"/>
      <c r="D233" s="4"/>
      <c r="E233" s="4"/>
      <c r="F233" s="3"/>
      <c r="G233" s="3"/>
      <c r="H233" s="3"/>
      <c r="I233" s="3"/>
      <c r="J233" s="3"/>
      <c r="K233" s="3"/>
      <c r="L233" s="4"/>
      <c r="M233" s="3"/>
      <c r="N233" s="4"/>
      <c r="O233" s="3"/>
      <c r="P233" s="4"/>
      <c r="Q233" s="8"/>
      <c r="R233"/>
      <c r="S233"/>
      <c r="T233"/>
      <c r="U233"/>
    </row>
    <row r="234" spans="1:21" s="31" customFormat="1" x14ac:dyDescent="0.2">
      <c r="A234" s="1"/>
      <c r="B234" s="60"/>
      <c r="C234" s="3"/>
      <c r="D234" s="4"/>
      <c r="E234" s="4"/>
      <c r="F234" s="3"/>
      <c r="G234" s="3"/>
      <c r="H234" s="3"/>
      <c r="I234" s="3"/>
      <c r="J234" s="3"/>
      <c r="K234" s="3"/>
      <c r="L234" s="4"/>
      <c r="M234" s="3"/>
      <c r="N234" s="4"/>
      <c r="O234" s="3"/>
      <c r="P234" s="4"/>
      <c r="Q234" s="8"/>
      <c r="R234"/>
      <c r="S234"/>
      <c r="T234"/>
      <c r="U234"/>
    </row>
    <row r="235" spans="1:21" s="31" customFormat="1" x14ac:dyDescent="0.2">
      <c r="A235" s="1"/>
      <c r="B235" s="60"/>
      <c r="C235" s="3"/>
      <c r="D235" s="4"/>
      <c r="E235" s="4"/>
      <c r="F235" s="3"/>
      <c r="G235" s="3"/>
      <c r="H235" s="3"/>
      <c r="I235" s="3"/>
      <c r="J235" s="3"/>
      <c r="K235" s="3"/>
      <c r="L235" s="4"/>
      <c r="M235" s="3"/>
      <c r="N235" s="4"/>
      <c r="O235" s="3"/>
      <c r="P235" s="4"/>
      <c r="Q235" s="8"/>
      <c r="R235"/>
      <c r="S235"/>
      <c r="T235"/>
      <c r="U235"/>
    </row>
    <row r="236" spans="1:21" s="31" customFormat="1" x14ac:dyDescent="0.2">
      <c r="A236" s="1"/>
      <c r="B236" s="60"/>
      <c r="C236" s="3"/>
      <c r="D236" s="4"/>
      <c r="E236" s="4"/>
      <c r="F236" s="3"/>
      <c r="G236" s="3"/>
      <c r="H236" s="3"/>
      <c r="I236" s="3"/>
      <c r="J236" s="3"/>
      <c r="K236" s="3"/>
      <c r="L236" s="4"/>
      <c r="M236" s="3"/>
      <c r="N236" s="4"/>
      <c r="O236" s="3"/>
      <c r="P236" s="4"/>
      <c r="Q236" s="8"/>
      <c r="R236"/>
      <c r="S236"/>
      <c r="T236"/>
      <c r="U236"/>
    </row>
    <row r="237" spans="1:21" s="31" customFormat="1" x14ac:dyDescent="0.2">
      <c r="A237" s="1"/>
      <c r="B237" s="60"/>
      <c r="C237" s="3"/>
      <c r="D237" s="4"/>
      <c r="E237" s="4"/>
      <c r="F237" s="3"/>
      <c r="G237" s="3"/>
      <c r="H237" s="3"/>
      <c r="I237" s="3"/>
      <c r="J237" s="3"/>
      <c r="K237" s="3"/>
      <c r="L237" s="4"/>
      <c r="M237" s="3"/>
      <c r="N237" s="4"/>
      <c r="O237" s="3"/>
      <c r="P237" s="4"/>
      <c r="Q237" s="8"/>
      <c r="R237"/>
      <c r="S237"/>
      <c r="T237"/>
      <c r="U237"/>
    </row>
    <row r="238" spans="1:21" s="31" customFormat="1" x14ac:dyDescent="0.2">
      <c r="A238" s="1"/>
      <c r="B238" s="60"/>
      <c r="C238" s="3"/>
      <c r="D238" s="4"/>
      <c r="E238" s="4"/>
      <c r="F238" s="3"/>
      <c r="G238" s="3"/>
      <c r="H238" s="3"/>
      <c r="I238" s="3"/>
      <c r="J238" s="3"/>
      <c r="K238" s="3"/>
      <c r="L238" s="4"/>
      <c r="M238" s="3"/>
      <c r="N238" s="4"/>
      <c r="O238" s="3"/>
      <c r="P238" s="4"/>
      <c r="Q238" s="8"/>
      <c r="R238"/>
      <c r="S238"/>
      <c r="T238"/>
      <c r="U238"/>
    </row>
    <row r="239" spans="1:21" s="31" customFormat="1" x14ac:dyDescent="0.2">
      <c r="A239" s="1"/>
      <c r="B239" s="60"/>
      <c r="C239" s="3"/>
      <c r="D239" s="4"/>
      <c r="E239" s="4"/>
      <c r="F239" s="3"/>
      <c r="G239" s="3"/>
      <c r="H239" s="3"/>
      <c r="I239" s="3"/>
      <c r="J239" s="3"/>
      <c r="K239" s="3"/>
      <c r="L239" s="4"/>
      <c r="M239" s="3"/>
      <c r="N239" s="4"/>
      <c r="O239" s="3"/>
      <c r="P239" s="4"/>
      <c r="Q239" s="8"/>
      <c r="R239"/>
      <c r="S239"/>
      <c r="T239"/>
      <c r="U239"/>
    </row>
    <row r="240" spans="1:21" s="31" customFormat="1" x14ac:dyDescent="0.2">
      <c r="A240" s="1"/>
      <c r="B240" s="60"/>
      <c r="C240" s="3"/>
      <c r="D240" s="4"/>
      <c r="E240" s="4"/>
      <c r="F240" s="3"/>
      <c r="G240" s="3"/>
      <c r="H240" s="3"/>
      <c r="I240" s="3"/>
      <c r="J240" s="3"/>
      <c r="K240" s="3"/>
      <c r="L240" s="4"/>
      <c r="M240" s="3"/>
      <c r="N240" s="4"/>
      <c r="O240" s="3"/>
      <c r="P240" s="4"/>
      <c r="Q240" s="8"/>
      <c r="R240"/>
      <c r="S240"/>
      <c r="T240"/>
      <c r="U240"/>
    </row>
    <row r="241" spans="1:21" s="31" customFormat="1" x14ac:dyDescent="0.2">
      <c r="A241" s="1"/>
      <c r="B241" s="60"/>
      <c r="C241" s="3"/>
      <c r="D241" s="4"/>
      <c r="E241" s="4"/>
      <c r="F241" s="3"/>
      <c r="G241" s="3"/>
      <c r="H241" s="3"/>
      <c r="I241" s="3"/>
      <c r="J241" s="3"/>
      <c r="K241" s="3"/>
      <c r="L241" s="4"/>
      <c r="M241" s="3"/>
      <c r="N241" s="4"/>
      <c r="O241" s="3"/>
      <c r="P241" s="4"/>
      <c r="Q241" s="8"/>
      <c r="R241"/>
      <c r="S241"/>
      <c r="T241"/>
      <c r="U241"/>
    </row>
    <row r="242" spans="1:21" s="31" customFormat="1" x14ac:dyDescent="0.2">
      <c r="A242" s="1"/>
      <c r="B242" s="60"/>
      <c r="C242" s="3"/>
      <c r="D242" s="4"/>
      <c r="E242" s="4"/>
      <c r="F242" s="3"/>
      <c r="G242" s="3"/>
      <c r="H242" s="3"/>
      <c r="I242" s="3"/>
      <c r="J242" s="3"/>
      <c r="K242" s="3"/>
      <c r="L242" s="4"/>
      <c r="M242" s="3"/>
      <c r="N242" s="4"/>
      <c r="O242" s="3"/>
      <c r="P242" s="4"/>
      <c r="Q242" s="8"/>
      <c r="R242"/>
      <c r="S242"/>
      <c r="T242"/>
      <c r="U242"/>
    </row>
    <row r="243" spans="1:21" s="31" customFormat="1" x14ac:dyDescent="0.2">
      <c r="A243" s="1"/>
      <c r="B243" s="60"/>
      <c r="C243" s="3"/>
      <c r="D243" s="4"/>
      <c r="E243" s="4"/>
      <c r="F243" s="3"/>
      <c r="G243" s="3"/>
      <c r="H243" s="3"/>
      <c r="I243" s="3"/>
      <c r="J243" s="3"/>
      <c r="K243" s="3"/>
      <c r="L243" s="4"/>
      <c r="M243" s="3"/>
      <c r="N243" s="4"/>
      <c r="O243" s="3"/>
      <c r="P243" s="4"/>
      <c r="Q243" s="8"/>
      <c r="R243"/>
      <c r="S243"/>
      <c r="T243"/>
      <c r="U243"/>
    </row>
    <row r="244" spans="1:21" s="31" customFormat="1" x14ac:dyDescent="0.2">
      <c r="A244" s="1"/>
      <c r="B244" s="60"/>
      <c r="C244" s="3"/>
      <c r="D244" s="4"/>
      <c r="E244" s="4"/>
      <c r="F244" s="3"/>
      <c r="G244" s="3"/>
      <c r="H244" s="3"/>
      <c r="I244" s="3"/>
      <c r="J244" s="3"/>
      <c r="K244" s="3"/>
      <c r="L244" s="4"/>
      <c r="M244" s="3"/>
      <c r="N244" s="4"/>
      <c r="O244" s="3"/>
      <c r="P244" s="4"/>
      <c r="Q244" s="8"/>
      <c r="R244"/>
      <c r="S244"/>
      <c r="T244"/>
      <c r="U244"/>
    </row>
    <row r="245" spans="1:21" s="31" customFormat="1" x14ac:dyDescent="0.2">
      <c r="A245" s="1"/>
      <c r="B245" s="60"/>
      <c r="C245" s="3"/>
      <c r="D245" s="4"/>
      <c r="E245" s="4"/>
      <c r="F245" s="3"/>
      <c r="G245" s="3"/>
      <c r="H245" s="3"/>
      <c r="I245" s="3"/>
      <c r="J245" s="3"/>
      <c r="K245" s="3"/>
      <c r="L245" s="4"/>
      <c r="M245" s="3"/>
      <c r="N245" s="4"/>
      <c r="O245" s="3"/>
      <c r="P245" s="4"/>
      <c r="Q245" s="8"/>
      <c r="R245"/>
      <c r="S245"/>
      <c r="T245"/>
      <c r="U245"/>
    </row>
    <row r="246" spans="1:21" s="31" customFormat="1" x14ac:dyDescent="0.2">
      <c r="A246" s="1"/>
      <c r="B246" s="60"/>
      <c r="C246" s="3"/>
      <c r="D246" s="4"/>
      <c r="E246" s="4"/>
      <c r="F246" s="3"/>
      <c r="G246" s="3"/>
      <c r="H246" s="3"/>
      <c r="I246" s="3"/>
      <c r="J246" s="3"/>
      <c r="K246" s="3"/>
      <c r="L246" s="4"/>
      <c r="M246" s="3"/>
      <c r="N246" s="4"/>
      <c r="O246" s="3"/>
      <c r="P246" s="4"/>
      <c r="Q246" s="8"/>
      <c r="R246"/>
      <c r="S246"/>
      <c r="T246"/>
      <c r="U246"/>
    </row>
    <row r="247" spans="1:21" s="31" customFormat="1" x14ac:dyDescent="0.2">
      <c r="A247" s="1"/>
      <c r="B247" s="60"/>
      <c r="C247" s="3"/>
      <c r="D247" s="4"/>
      <c r="E247" s="4"/>
      <c r="F247" s="3"/>
      <c r="G247" s="3"/>
      <c r="H247" s="3"/>
      <c r="I247" s="3"/>
      <c r="J247" s="3"/>
      <c r="K247" s="3"/>
      <c r="L247" s="4"/>
      <c r="M247" s="3"/>
      <c r="N247" s="4"/>
      <c r="O247" s="3"/>
      <c r="P247" s="4"/>
      <c r="Q247" s="8"/>
      <c r="R247"/>
      <c r="S247"/>
      <c r="T247"/>
      <c r="U247"/>
    </row>
    <row r="248" spans="1:21" s="31" customFormat="1" x14ac:dyDescent="0.2">
      <c r="A248" s="1"/>
      <c r="B248" s="60"/>
      <c r="C248" s="3"/>
      <c r="D248" s="4"/>
      <c r="E248" s="4"/>
      <c r="F248" s="3"/>
      <c r="G248" s="3"/>
      <c r="H248" s="3"/>
      <c r="I248" s="3"/>
      <c r="J248" s="3"/>
      <c r="K248" s="3"/>
      <c r="L248" s="4"/>
      <c r="M248" s="3"/>
      <c r="N248" s="4"/>
      <c r="O248" s="3"/>
      <c r="P248" s="4"/>
      <c r="Q248" s="8"/>
      <c r="R248"/>
      <c r="S248"/>
      <c r="T248"/>
      <c r="U248"/>
    </row>
    <row r="249" spans="1:21" s="31" customFormat="1" x14ac:dyDescent="0.2">
      <c r="A249" s="1"/>
      <c r="B249" s="60"/>
      <c r="C249" s="3"/>
      <c r="D249" s="4"/>
      <c r="E249" s="4"/>
      <c r="F249" s="3"/>
      <c r="G249" s="3"/>
      <c r="H249" s="3"/>
      <c r="I249" s="3"/>
      <c r="J249" s="3"/>
      <c r="K249" s="3"/>
      <c r="L249" s="4"/>
      <c r="M249" s="3"/>
      <c r="N249" s="4"/>
      <c r="O249" s="3"/>
      <c r="P249" s="4"/>
      <c r="Q249" s="8"/>
      <c r="R249"/>
      <c r="S249"/>
      <c r="T249"/>
      <c r="U249"/>
    </row>
    <row r="250" spans="1:21" s="31" customFormat="1" x14ac:dyDescent="0.2">
      <c r="A250" s="1"/>
      <c r="B250" s="60"/>
      <c r="C250" s="3"/>
      <c r="D250" s="4"/>
      <c r="E250" s="4"/>
      <c r="F250" s="3"/>
      <c r="G250" s="3"/>
      <c r="H250" s="3"/>
      <c r="I250" s="3"/>
      <c r="J250" s="3"/>
      <c r="K250" s="3"/>
      <c r="L250" s="4"/>
      <c r="M250" s="3"/>
      <c r="N250" s="4"/>
      <c r="O250" s="3"/>
      <c r="P250" s="4"/>
      <c r="Q250" s="8"/>
      <c r="R250"/>
      <c r="S250"/>
      <c r="T250"/>
      <c r="U250"/>
    </row>
    <row r="251" spans="1:21" s="31" customFormat="1" x14ac:dyDescent="0.2">
      <c r="A251" s="1"/>
      <c r="B251" s="60"/>
      <c r="C251" s="3"/>
      <c r="D251" s="4"/>
      <c r="E251" s="4"/>
      <c r="F251" s="3"/>
      <c r="G251" s="3"/>
      <c r="H251" s="3"/>
      <c r="I251" s="3"/>
      <c r="J251" s="3"/>
      <c r="K251" s="3"/>
      <c r="L251" s="4"/>
      <c r="M251" s="3"/>
      <c r="N251" s="4"/>
      <c r="O251" s="3"/>
      <c r="P251" s="4"/>
      <c r="Q251" s="8"/>
      <c r="R251"/>
      <c r="S251"/>
      <c r="T251"/>
      <c r="U251"/>
    </row>
    <row r="252" spans="1:21" s="31" customFormat="1" x14ac:dyDescent="0.2">
      <c r="A252" s="1"/>
      <c r="B252" s="60"/>
      <c r="C252" s="3"/>
      <c r="D252" s="4"/>
      <c r="E252" s="4"/>
      <c r="F252" s="3"/>
      <c r="G252" s="3"/>
      <c r="H252" s="3"/>
      <c r="I252" s="3"/>
      <c r="J252" s="3"/>
      <c r="K252" s="3"/>
      <c r="L252" s="4"/>
      <c r="M252" s="3"/>
      <c r="N252" s="4"/>
      <c r="O252" s="3"/>
      <c r="P252" s="4"/>
      <c r="Q252" s="8"/>
      <c r="R252"/>
      <c r="S252"/>
      <c r="T252"/>
      <c r="U252"/>
    </row>
    <row r="253" spans="1:21" s="31" customFormat="1" x14ac:dyDescent="0.2">
      <c r="A253" s="1"/>
      <c r="B253" s="60"/>
      <c r="C253" s="3"/>
      <c r="D253" s="4"/>
      <c r="E253" s="4"/>
      <c r="F253" s="3"/>
      <c r="G253" s="3"/>
      <c r="H253" s="3"/>
      <c r="I253" s="3"/>
      <c r="J253" s="3"/>
      <c r="K253" s="3"/>
      <c r="L253" s="4"/>
      <c r="M253" s="3"/>
      <c r="N253" s="4"/>
      <c r="O253" s="3"/>
      <c r="P253" s="4"/>
      <c r="Q253" s="8"/>
      <c r="R253"/>
      <c r="S253"/>
      <c r="T253"/>
      <c r="U253"/>
    </row>
    <row r="254" spans="1:21" s="31" customFormat="1" x14ac:dyDescent="0.2">
      <c r="A254" s="1"/>
      <c r="B254" s="60"/>
      <c r="C254" s="3"/>
      <c r="D254" s="4"/>
      <c r="E254" s="4"/>
      <c r="F254" s="3"/>
      <c r="G254" s="3"/>
      <c r="H254" s="3"/>
      <c r="I254" s="3"/>
      <c r="J254" s="3"/>
      <c r="K254" s="3"/>
      <c r="L254" s="4"/>
      <c r="M254" s="3"/>
      <c r="N254" s="4"/>
      <c r="O254" s="3"/>
      <c r="P254" s="4"/>
      <c r="Q254" s="8"/>
      <c r="R254"/>
      <c r="S254"/>
      <c r="T254"/>
      <c r="U254"/>
    </row>
    <row r="255" spans="1:21" s="31" customFormat="1" x14ac:dyDescent="0.2">
      <c r="A255" s="1"/>
      <c r="B255" s="60"/>
      <c r="C255" s="3"/>
      <c r="D255" s="4"/>
      <c r="E255" s="4"/>
      <c r="F255" s="3"/>
      <c r="G255" s="3"/>
      <c r="H255" s="3"/>
      <c r="I255" s="3"/>
      <c r="J255" s="3"/>
      <c r="K255" s="3"/>
      <c r="L255" s="4"/>
      <c r="M255" s="3"/>
      <c r="N255" s="4"/>
      <c r="O255" s="3"/>
      <c r="P255" s="4"/>
      <c r="Q255" s="8"/>
      <c r="R255"/>
      <c r="S255"/>
      <c r="T255"/>
      <c r="U255"/>
    </row>
    <row r="256" spans="1:21" s="31" customFormat="1" x14ac:dyDescent="0.2">
      <c r="A256" s="1"/>
      <c r="B256" s="60"/>
      <c r="C256" s="3"/>
      <c r="D256" s="4"/>
      <c r="E256" s="4"/>
      <c r="F256" s="3"/>
      <c r="G256" s="3"/>
      <c r="H256" s="3"/>
      <c r="I256" s="3"/>
      <c r="J256" s="3"/>
      <c r="K256" s="3"/>
      <c r="L256" s="4"/>
      <c r="M256" s="3"/>
      <c r="N256" s="4"/>
      <c r="O256" s="3"/>
      <c r="P256" s="4"/>
      <c r="Q256" s="8"/>
      <c r="R256"/>
      <c r="S256"/>
      <c r="T256"/>
      <c r="U256"/>
    </row>
    <row r="257" spans="1:21" s="31" customFormat="1" x14ac:dyDescent="0.2">
      <c r="A257" s="1"/>
      <c r="B257" s="60"/>
      <c r="C257" s="3"/>
      <c r="D257" s="4"/>
      <c r="E257" s="4"/>
      <c r="F257" s="3"/>
      <c r="G257" s="3"/>
      <c r="H257" s="3"/>
      <c r="I257" s="3"/>
      <c r="J257" s="3"/>
      <c r="K257" s="3"/>
      <c r="L257" s="4"/>
      <c r="M257" s="3"/>
      <c r="N257" s="4"/>
      <c r="O257" s="3"/>
      <c r="P257" s="4"/>
      <c r="Q257" s="8"/>
      <c r="R257"/>
      <c r="S257"/>
      <c r="T257"/>
      <c r="U257"/>
    </row>
    <row r="258" spans="1:21" s="31" customFormat="1" x14ac:dyDescent="0.2">
      <c r="A258" s="1"/>
      <c r="B258" s="60"/>
      <c r="C258" s="3"/>
      <c r="D258" s="4"/>
      <c r="E258" s="4"/>
      <c r="F258" s="3"/>
      <c r="G258" s="3"/>
      <c r="H258" s="3"/>
      <c r="I258" s="3"/>
      <c r="J258" s="3"/>
      <c r="K258" s="3"/>
      <c r="L258" s="4"/>
      <c r="M258" s="3"/>
      <c r="N258" s="4"/>
      <c r="O258" s="3"/>
      <c r="P258" s="4"/>
      <c r="Q258" s="8"/>
      <c r="R258"/>
      <c r="S258"/>
      <c r="T258"/>
      <c r="U258"/>
    </row>
    <row r="259" spans="1:21" s="31" customFormat="1" x14ac:dyDescent="0.2">
      <c r="A259" s="1"/>
      <c r="B259" s="60"/>
      <c r="C259" s="3"/>
      <c r="D259" s="4"/>
      <c r="E259" s="4"/>
      <c r="F259" s="3"/>
      <c r="G259" s="3"/>
      <c r="H259" s="3"/>
      <c r="I259" s="3"/>
      <c r="J259" s="3"/>
      <c r="K259" s="3"/>
      <c r="L259" s="4"/>
      <c r="M259" s="3"/>
      <c r="N259" s="4"/>
      <c r="O259" s="3"/>
      <c r="P259" s="4"/>
      <c r="Q259" s="8"/>
      <c r="R259"/>
      <c r="S259"/>
      <c r="T259"/>
      <c r="U259"/>
    </row>
    <row r="260" spans="1:21" s="31" customFormat="1" x14ac:dyDescent="0.2">
      <c r="A260" s="1"/>
      <c r="B260" s="60"/>
      <c r="C260" s="3"/>
      <c r="D260" s="4"/>
      <c r="E260" s="4"/>
      <c r="F260" s="3"/>
      <c r="G260" s="3"/>
      <c r="H260" s="3"/>
      <c r="I260" s="3"/>
      <c r="J260" s="3"/>
      <c r="K260" s="3"/>
      <c r="L260" s="4"/>
      <c r="M260" s="3"/>
      <c r="N260" s="4"/>
      <c r="O260" s="3"/>
      <c r="P260" s="4"/>
      <c r="Q260" s="8"/>
      <c r="R260"/>
      <c r="S260"/>
      <c r="T260"/>
      <c r="U260"/>
    </row>
    <row r="261" spans="1:21" s="31" customFormat="1" x14ac:dyDescent="0.2">
      <c r="A261" s="1"/>
      <c r="B261" s="60"/>
      <c r="C261" s="3"/>
      <c r="D261" s="4"/>
      <c r="E261" s="4"/>
      <c r="F261" s="3"/>
      <c r="G261" s="3"/>
      <c r="H261" s="3"/>
      <c r="I261" s="3"/>
      <c r="J261" s="3"/>
      <c r="K261" s="3"/>
      <c r="L261" s="4"/>
      <c r="M261" s="3"/>
      <c r="N261" s="4"/>
      <c r="O261" s="3"/>
      <c r="P261" s="4"/>
      <c r="Q261" s="8"/>
      <c r="R261"/>
      <c r="S261"/>
      <c r="T261"/>
      <c r="U261"/>
    </row>
    <row r="262" spans="1:21" s="31" customFormat="1" x14ac:dyDescent="0.2">
      <c r="A262" s="1"/>
      <c r="B262" s="60"/>
      <c r="C262" s="3"/>
      <c r="D262" s="4"/>
      <c r="E262" s="4"/>
      <c r="F262" s="3"/>
      <c r="G262" s="3"/>
      <c r="H262" s="3"/>
      <c r="I262" s="3"/>
      <c r="J262" s="3"/>
      <c r="K262" s="3"/>
      <c r="L262" s="4"/>
      <c r="M262" s="3"/>
      <c r="N262" s="4"/>
      <c r="O262" s="3"/>
      <c r="P262" s="4"/>
      <c r="Q262" s="8"/>
      <c r="R262"/>
      <c r="S262"/>
      <c r="T262"/>
      <c r="U262"/>
    </row>
    <row r="263" spans="1:21" s="31" customFormat="1" x14ac:dyDescent="0.2">
      <c r="A263" s="1"/>
      <c r="B263" s="60"/>
      <c r="C263" s="3"/>
      <c r="D263" s="4"/>
      <c r="E263" s="4"/>
      <c r="F263" s="3"/>
      <c r="G263" s="3"/>
      <c r="H263" s="3"/>
      <c r="I263" s="3"/>
      <c r="J263" s="3"/>
      <c r="K263" s="3"/>
      <c r="L263" s="4"/>
      <c r="M263" s="3"/>
      <c r="N263" s="4"/>
      <c r="O263" s="3"/>
      <c r="P263" s="4"/>
      <c r="Q263" s="8"/>
      <c r="R263"/>
      <c r="S263"/>
      <c r="T263"/>
      <c r="U263"/>
    </row>
    <row r="264" spans="1:21" s="31" customFormat="1" x14ac:dyDescent="0.2">
      <c r="A264" s="1"/>
      <c r="B264" s="60"/>
      <c r="C264" s="3"/>
      <c r="D264" s="4"/>
      <c r="E264" s="4"/>
      <c r="F264" s="3"/>
      <c r="G264" s="3"/>
      <c r="H264" s="3"/>
      <c r="I264" s="3"/>
      <c r="J264" s="3"/>
      <c r="K264" s="3"/>
      <c r="L264" s="4"/>
      <c r="M264" s="3"/>
      <c r="N264" s="4"/>
      <c r="O264" s="3"/>
      <c r="P264" s="4"/>
      <c r="Q264" s="8"/>
      <c r="R264"/>
      <c r="S264"/>
      <c r="T264"/>
      <c r="U264"/>
    </row>
    <row r="265" spans="1:21" s="31" customFormat="1" x14ac:dyDescent="0.2">
      <c r="A265" s="1"/>
      <c r="B265" s="60"/>
      <c r="C265" s="3"/>
      <c r="D265" s="4"/>
      <c r="E265" s="4"/>
      <c r="F265" s="3"/>
      <c r="G265" s="3"/>
      <c r="H265" s="3"/>
      <c r="I265" s="3"/>
      <c r="J265" s="3"/>
      <c r="K265" s="3"/>
      <c r="L265" s="4"/>
      <c r="M265" s="3"/>
      <c r="N265" s="4"/>
      <c r="O265" s="3"/>
      <c r="P265" s="4"/>
      <c r="Q265" s="8"/>
      <c r="R265"/>
      <c r="S265"/>
      <c r="T265"/>
      <c r="U265"/>
    </row>
    <row r="266" spans="1:21" s="31" customFormat="1" x14ac:dyDescent="0.2">
      <c r="A266" s="1"/>
      <c r="B266" s="60"/>
      <c r="C266" s="3"/>
      <c r="D266" s="4"/>
      <c r="E266" s="4"/>
      <c r="F266" s="3"/>
      <c r="G266" s="3"/>
      <c r="H266" s="3"/>
      <c r="I266" s="3"/>
      <c r="J266" s="3"/>
      <c r="K266" s="3"/>
      <c r="L266" s="4"/>
      <c r="M266" s="3"/>
      <c r="N266" s="4"/>
      <c r="O266" s="3"/>
      <c r="P266" s="4"/>
      <c r="Q266" s="8"/>
      <c r="R266"/>
      <c r="S266"/>
      <c r="T266"/>
      <c r="U266"/>
    </row>
    <row r="267" spans="1:21" s="31" customFormat="1" x14ac:dyDescent="0.2">
      <c r="A267" s="1"/>
      <c r="B267" s="60"/>
      <c r="C267" s="3"/>
      <c r="D267" s="4"/>
      <c r="E267" s="4"/>
      <c r="F267" s="3"/>
      <c r="G267" s="3"/>
      <c r="H267" s="3"/>
      <c r="I267" s="3"/>
      <c r="J267" s="3"/>
      <c r="K267" s="3"/>
      <c r="L267" s="4"/>
      <c r="M267" s="3"/>
      <c r="N267" s="4"/>
      <c r="O267" s="3"/>
      <c r="P267" s="4"/>
      <c r="Q267" s="8"/>
      <c r="R267"/>
      <c r="S267"/>
      <c r="T267"/>
      <c r="U267"/>
    </row>
    <row r="268" spans="1:21" s="31" customFormat="1" x14ac:dyDescent="0.2">
      <c r="A268" s="1"/>
      <c r="B268" s="60"/>
      <c r="C268" s="3"/>
      <c r="D268" s="4"/>
      <c r="E268" s="4"/>
      <c r="F268" s="3"/>
      <c r="G268" s="3"/>
      <c r="H268" s="3"/>
      <c r="I268" s="3"/>
      <c r="J268" s="3"/>
      <c r="K268" s="3"/>
      <c r="L268" s="4"/>
      <c r="M268" s="3"/>
      <c r="N268" s="4"/>
      <c r="O268" s="3"/>
      <c r="P268" s="4"/>
      <c r="Q268" s="8"/>
      <c r="R268"/>
      <c r="S268"/>
      <c r="T268"/>
      <c r="U268"/>
    </row>
    <row r="269" spans="1:21" s="31" customFormat="1" x14ac:dyDescent="0.2">
      <c r="A269" s="1"/>
      <c r="B269" s="60"/>
      <c r="C269" s="3"/>
      <c r="D269" s="4"/>
      <c r="E269" s="4"/>
      <c r="F269" s="3"/>
      <c r="G269" s="3"/>
      <c r="H269" s="3"/>
      <c r="I269" s="3"/>
      <c r="J269" s="3"/>
      <c r="K269" s="3"/>
      <c r="L269" s="4"/>
      <c r="M269" s="3"/>
      <c r="N269" s="4"/>
      <c r="O269" s="3"/>
      <c r="P269" s="4"/>
      <c r="Q269" s="8"/>
      <c r="R269"/>
      <c r="S269"/>
      <c r="T269"/>
      <c r="U269"/>
    </row>
    <row r="270" spans="1:21" s="31" customFormat="1" x14ac:dyDescent="0.2">
      <c r="A270" s="1"/>
      <c r="B270" s="60"/>
      <c r="C270" s="3"/>
      <c r="D270" s="4"/>
      <c r="E270" s="4"/>
      <c r="F270" s="3"/>
      <c r="G270" s="3"/>
      <c r="H270" s="3"/>
      <c r="I270" s="3"/>
      <c r="J270" s="3"/>
      <c r="K270" s="3"/>
      <c r="L270" s="4"/>
      <c r="M270" s="3"/>
      <c r="N270" s="4"/>
      <c r="O270" s="3"/>
      <c r="P270" s="4"/>
      <c r="Q270" s="8"/>
      <c r="R270"/>
      <c r="S270"/>
      <c r="T270"/>
      <c r="U270"/>
    </row>
    <row r="271" spans="1:21" s="31" customFormat="1" x14ac:dyDescent="0.2">
      <c r="A271" s="1"/>
      <c r="B271" s="60"/>
      <c r="C271" s="3"/>
      <c r="D271" s="4"/>
      <c r="E271" s="4"/>
      <c r="F271" s="3"/>
      <c r="G271" s="3"/>
      <c r="H271" s="3"/>
      <c r="I271" s="3"/>
      <c r="J271" s="3"/>
      <c r="K271" s="3"/>
      <c r="L271" s="4"/>
      <c r="M271" s="3"/>
      <c r="N271" s="4"/>
      <c r="O271" s="3"/>
      <c r="P271" s="4"/>
      <c r="Q271" s="8"/>
      <c r="R271"/>
      <c r="S271"/>
      <c r="T271"/>
      <c r="U271"/>
    </row>
    <row r="272" spans="1:21" s="31" customFormat="1" x14ac:dyDescent="0.2">
      <c r="A272" s="1"/>
      <c r="B272" s="60"/>
      <c r="C272" s="3"/>
      <c r="D272" s="4"/>
      <c r="E272" s="4"/>
      <c r="F272" s="3"/>
      <c r="G272" s="3"/>
      <c r="H272" s="3"/>
      <c r="I272" s="3"/>
      <c r="J272" s="3"/>
      <c r="K272" s="3"/>
      <c r="L272" s="4"/>
      <c r="M272" s="3"/>
      <c r="N272" s="4"/>
      <c r="O272" s="3"/>
      <c r="P272" s="4"/>
      <c r="Q272" s="8"/>
      <c r="R272"/>
      <c r="S272"/>
      <c r="T272"/>
      <c r="U272"/>
    </row>
    <row r="273" spans="1:21" s="31" customFormat="1" x14ac:dyDescent="0.2">
      <c r="A273" s="1"/>
      <c r="B273" s="60"/>
      <c r="C273" s="3"/>
      <c r="D273" s="4"/>
      <c r="E273" s="4"/>
      <c r="F273" s="3"/>
      <c r="G273" s="3"/>
      <c r="H273" s="3"/>
      <c r="I273" s="3"/>
      <c r="J273" s="3"/>
      <c r="K273" s="3"/>
      <c r="L273" s="4"/>
      <c r="M273" s="3"/>
      <c r="N273" s="4"/>
      <c r="O273" s="3"/>
      <c r="P273" s="4"/>
      <c r="Q273" s="8"/>
      <c r="R273"/>
      <c r="S273"/>
      <c r="T273"/>
      <c r="U273"/>
    </row>
    <row r="274" spans="1:21" s="31" customFormat="1" x14ac:dyDescent="0.2">
      <c r="A274" s="1"/>
      <c r="B274" s="60"/>
      <c r="C274" s="3"/>
      <c r="D274" s="4"/>
      <c r="E274" s="4"/>
      <c r="F274" s="3"/>
      <c r="G274" s="3"/>
      <c r="H274" s="3"/>
      <c r="I274" s="3"/>
      <c r="J274" s="3"/>
      <c r="K274" s="3"/>
      <c r="L274" s="4"/>
      <c r="M274" s="3"/>
      <c r="N274" s="4"/>
      <c r="O274" s="3"/>
      <c r="P274" s="4"/>
      <c r="Q274" s="8"/>
      <c r="R274"/>
      <c r="S274"/>
      <c r="T274"/>
      <c r="U274"/>
    </row>
    <row r="275" spans="1:21" s="31" customFormat="1" x14ac:dyDescent="0.2">
      <c r="A275" s="1"/>
      <c r="B275" s="60"/>
      <c r="C275" s="3"/>
      <c r="D275" s="4"/>
      <c r="E275" s="4"/>
      <c r="F275" s="3"/>
      <c r="G275" s="3"/>
      <c r="H275" s="3"/>
      <c r="I275" s="3"/>
      <c r="J275" s="3"/>
      <c r="K275" s="3"/>
      <c r="L275" s="4"/>
      <c r="M275" s="3"/>
      <c r="N275" s="4"/>
      <c r="O275" s="3"/>
      <c r="P275" s="4"/>
      <c r="Q275" s="8"/>
      <c r="R275"/>
      <c r="S275"/>
      <c r="T275"/>
      <c r="U275"/>
    </row>
    <row r="276" spans="1:21" s="31" customFormat="1" x14ac:dyDescent="0.2">
      <c r="A276" s="1"/>
      <c r="B276" s="60"/>
      <c r="C276" s="3"/>
      <c r="D276" s="4"/>
      <c r="E276" s="4"/>
      <c r="F276" s="3"/>
      <c r="G276" s="3"/>
      <c r="H276" s="3"/>
      <c r="I276" s="3"/>
      <c r="J276" s="3"/>
      <c r="K276" s="3"/>
      <c r="L276" s="4"/>
      <c r="M276" s="3"/>
      <c r="N276" s="4"/>
      <c r="O276" s="3"/>
      <c r="P276" s="4"/>
      <c r="Q276" s="8"/>
      <c r="R276"/>
      <c r="S276"/>
      <c r="T276"/>
      <c r="U276"/>
    </row>
    <row r="277" spans="1:21" s="31" customFormat="1" x14ac:dyDescent="0.2">
      <c r="A277" s="1"/>
      <c r="B277" s="60"/>
      <c r="C277" s="3"/>
      <c r="D277" s="4"/>
      <c r="E277" s="4"/>
      <c r="F277" s="3"/>
      <c r="G277" s="3"/>
      <c r="H277" s="3"/>
      <c r="I277" s="3"/>
      <c r="J277" s="3"/>
      <c r="K277" s="3"/>
      <c r="L277" s="4"/>
      <c r="M277" s="3"/>
      <c r="N277" s="4"/>
      <c r="O277" s="3"/>
      <c r="P277" s="4"/>
      <c r="Q277" s="8"/>
      <c r="R277"/>
      <c r="S277"/>
      <c r="T277"/>
      <c r="U277"/>
    </row>
    <row r="278" spans="1:21" s="31" customFormat="1" x14ac:dyDescent="0.2">
      <c r="A278" s="1"/>
      <c r="B278" s="60"/>
      <c r="C278" s="3"/>
      <c r="D278" s="4"/>
      <c r="E278" s="4"/>
      <c r="F278" s="3"/>
      <c r="G278" s="3"/>
      <c r="H278" s="3"/>
      <c r="I278" s="3"/>
      <c r="J278" s="3"/>
      <c r="K278" s="3"/>
      <c r="L278" s="4"/>
      <c r="M278" s="3"/>
      <c r="N278" s="4"/>
      <c r="O278" s="3"/>
      <c r="P278" s="4"/>
      <c r="Q278" s="8"/>
      <c r="R278"/>
      <c r="S278"/>
      <c r="T278"/>
      <c r="U278"/>
    </row>
    <row r="279" spans="1:21" s="31" customFormat="1" x14ac:dyDescent="0.2">
      <c r="A279" s="1"/>
      <c r="B279" s="60"/>
      <c r="C279" s="3"/>
      <c r="D279" s="4"/>
      <c r="E279" s="4"/>
      <c r="F279" s="3"/>
      <c r="G279" s="3"/>
      <c r="H279" s="3"/>
      <c r="I279" s="3"/>
      <c r="J279" s="3"/>
      <c r="K279" s="3"/>
      <c r="L279" s="4"/>
      <c r="M279" s="3"/>
      <c r="N279" s="4"/>
      <c r="O279" s="3"/>
      <c r="P279" s="4"/>
      <c r="Q279" s="8"/>
      <c r="R279"/>
      <c r="S279"/>
      <c r="T279"/>
      <c r="U279"/>
    </row>
    <row r="280" spans="1:21" s="31" customFormat="1" x14ac:dyDescent="0.2">
      <c r="A280" s="1"/>
      <c r="B280" s="60"/>
      <c r="C280" s="3"/>
      <c r="D280" s="4"/>
      <c r="E280" s="4"/>
      <c r="F280" s="3"/>
      <c r="G280" s="3"/>
      <c r="H280" s="3"/>
      <c r="I280" s="3"/>
      <c r="J280" s="3"/>
      <c r="K280" s="3"/>
      <c r="L280" s="4"/>
      <c r="M280" s="3"/>
      <c r="N280" s="4"/>
      <c r="O280" s="3"/>
      <c r="P280" s="4"/>
      <c r="Q280" s="8"/>
      <c r="R280"/>
      <c r="S280"/>
      <c r="T280"/>
      <c r="U280"/>
    </row>
    <row r="281" spans="1:21" s="31" customFormat="1" x14ac:dyDescent="0.2">
      <c r="A281" s="1"/>
      <c r="B281" s="60"/>
      <c r="C281" s="3"/>
      <c r="D281" s="4"/>
      <c r="E281" s="4"/>
      <c r="F281" s="3"/>
      <c r="G281" s="3"/>
      <c r="H281" s="3"/>
      <c r="I281" s="3"/>
      <c r="J281" s="3"/>
      <c r="K281" s="3"/>
      <c r="L281" s="4"/>
      <c r="M281" s="3"/>
      <c r="N281" s="4"/>
      <c r="O281" s="3"/>
      <c r="P281" s="4"/>
      <c r="Q281" s="8"/>
      <c r="R281"/>
      <c r="S281"/>
      <c r="T281"/>
      <c r="U281"/>
    </row>
    <row r="282" spans="1:21" s="31" customFormat="1" x14ac:dyDescent="0.2">
      <c r="A282" s="1"/>
      <c r="B282" s="60"/>
      <c r="C282" s="3"/>
      <c r="D282" s="4"/>
      <c r="E282" s="4"/>
      <c r="F282" s="3"/>
      <c r="G282" s="3"/>
      <c r="H282" s="3"/>
      <c r="I282" s="3"/>
      <c r="J282" s="3"/>
      <c r="K282" s="3"/>
      <c r="L282" s="4"/>
      <c r="M282" s="3"/>
      <c r="N282" s="4"/>
      <c r="O282" s="3"/>
      <c r="P282" s="4"/>
      <c r="Q282" s="8"/>
      <c r="R282"/>
      <c r="S282"/>
      <c r="T282"/>
      <c r="U282"/>
    </row>
    <row r="283" spans="1:21" s="31" customFormat="1" x14ac:dyDescent="0.2">
      <c r="A283" s="1"/>
      <c r="B283" s="60"/>
      <c r="C283" s="3"/>
      <c r="D283" s="4"/>
      <c r="E283" s="4"/>
      <c r="F283" s="3"/>
      <c r="G283" s="3"/>
      <c r="H283" s="3"/>
      <c r="I283" s="3"/>
      <c r="J283" s="3"/>
      <c r="K283" s="3"/>
      <c r="L283" s="4"/>
      <c r="M283" s="3"/>
      <c r="N283" s="4"/>
      <c r="O283" s="3"/>
      <c r="P283" s="4"/>
      <c r="Q283" s="8"/>
      <c r="R283"/>
      <c r="S283"/>
      <c r="T283"/>
      <c r="U283"/>
    </row>
    <row r="284" spans="1:21" s="31" customFormat="1" x14ac:dyDescent="0.2">
      <c r="A284" s="1"/>
      <c r="B284" s="60"/>
      <c r="C284" s="3"/>
      <c r="D284" s="4"/>
      <c r="E284" s="4"/>
      <c r="F284" s="3"/>
      <c r="G284" s="3"/>
      <c r="H284" s="3"/>
      <c r="I284" s="3"/>
      <c r="J284" s="3"/>
      <c r="K284" s="3"/>
      <c r="L284" s="4"/>
      <c r="M284" s="3"/>
      <c r="N284" s="4"/>
      <c r="O284" s="3"/>
      <c r="P284" s="4"/>
      <c r="Q284" s="8"/>
      <c r="R284"/>
      <c r="S284"/>
      <c r="T284"/>
      <c r="U284"/>
    </row>
    <row r="285" spans="1:21" s="31" customFormat="1" x14ac:dyDescent="0.2">
      <c r="A285" s="1"/>
      <c r="B285" s="60"/>
      <c r="C285" s="3"/>
      <c r="D285" s="4"/>
      <c r="E285" s="4"/>
      <c r="F285" s="3"/>
      <c r="G285" s="3"/>
      <c r="H285" s="3"/>
      <c r="I285" s="3"/>
      <c r="J285" s="3"/>
      <c r="K285" s="3"/>
      <c r="L285" s="4"/>
      <c r="M285" s="3"/>
      <c r="N285" s="4"/>
      <c r="O285" s="3"/>
      <c r="P285" s="4"/>
      <c r="Q285" s="8"/>
      <c r="R285"/>
      <c r="S285"/>
      <c r="T285"/>
      <c r="U285"/>
    </row>
    <row r="286" spans="1:21" s="31" customFormat="1" x14ac:dyDescent="0.2">
      <c r="A286" s="1"/>
      <c r="B286" s="60"/>
      <c r="C286" s="3"/>
      <c r="D286" s="4"/>
      <c r="E286" s="4"/>
      <c r="F286" s="3"/>
      <c r="G286" s="3"/>
      <c r="H286" s="3"/>
      <c r="I286" s="3"/>
      <c r="J286" s="3"/>
      <c r="K286" s="3"/>
      <c r="L286" s="4"/>
      <c r="M286" s="3"/>
      <c r="N286" s="4"/>
      <c r="O286" s="3"/>
      <c r="P286" s="4"/>
      <c r="Q286" s="8"/>
      <c r="R286"/>
      <c r="S286"/>
      <c r="T286"/>
      <c r="U286"/>
    </row>
    <row r="287" spans="1:21" s="31" customFormat="1" x14ac:dyDescent="0.2">
      <c r="A287" s="1"/>
      <c r="B287" s="60"/>
      <c r="C287" s="3"/>
      <c r="D287" s="4"/>
      <c r="E287" s="4"/>
      <c r="F287" s="3"/>
      <c r="G287" s="3"/>
      <c r="H287" s="3"/>
      <c r="I287" s="3"/>
      <c r="J287" s="3"/>
      <c r="K287" s="3"/>
      <c r="L287" s="4"/>
      <c r="M287" s="3"/>
      <c r="N287" s="4"/>
      <c r="O287" s="3"/>
      <c r="P287" s="4"/>
      <c r="Q287" s="8"/>
      <c r="R287"/>
      <c r="S287"/>
      <c r="T287"/>
      <c r="U287"/>
    </row>
    <row r="288" spans="1:21" s="31" customFormat="1" x14ac:dyDescent="0.2">
      <c r="A288" s="1"/>
      <c r="B288" s="60"/>
      <c r="C288" s="3"/>
      <c r="D288" s="4"/>
      <c r="E288" s="4"/>
      <c r="F288" s="3"/>
      <c r="G288" s="3"/>
      <c r="H288" s="3"/>
      <c r="I288" s="3"/>
      <c r="J288" s="3"/>
      <c r="K288" s="3"/>
      <c r="L288" s="4"/>
      <c r="M288" s="3"/>
      <c r="N288" s="4"/>
      <c r="O288" s="3"/>
      <c r="P288" s="4"/>
      <c r="Q288" s="8"/>
      <c r="R288"/>
      <c r="S288"/>
      <c r="T288"/>
      <c r="U288"/>
    </row>
    <row r="289" spans="1:21" s="31" customFormat="1" x14ac:dyDescent="0.2">
      <c r="A289" s="1"/>
      <c r="B289" s="60"/>
      <c r="C289" s="3"/>
      <c r="D289" s="4"/>
      <c r="E289" s="4"/>
      <c r="F289" s="3"/>
      <c r="G289" s="3"/>
      <c r="H289" s="3"/>
      <c r="I289" s="3"/>
      <c r="J289" s="3"/>
      <c r="K289" s="3"/>
      <c r="L289" s="4"/>
      <c r="M289" s="3"/>
      <c r="N289" s="4"/>
      <c r="O289" s="3"/>
      <c r="P289" s="4"/>
      <c r="Q289" s="8"/>
      <c r="R289"/>
      <c r="S289"/>
      <c r="T289"/>
      <c r="U289"/>
    </row>
    <row r="290" spans="1:21" s="31" customFormat="1" x14ac:dyDescent="0.2">
      <c r="A290" s="1"/>
      <c r="B290" s="60"/>
      <c r="C290" s="3"/>
      <c r="D290" s="4"/>
      <c r="E290" s="4"/>
      <c r="F290" s="3"/>
      <c r="G290" s="3"/>
      <c r="H290" s="3"/>
      <c r="I290" s="3"/>
      <c r="J290" s="3"/>
      <c r="K290" s="3"/>
      <c r="L290" s="4"/>
      <c r="M290" s="3"/>
      <c r="N290" s="4"/>
      <c r="O290" s="3"/>
      <c r="P290" s="4"/>
      <c r="Q290" s="8"/>
      <c r="R290"/>
      <c r="S290"/>
      <c r="T290"/>
      <c r="U290"/>
    </row>
    <row r="291" spans="1:21" s="31" customFormat="1" x14ac:dyDescent="0.2">
      <c r="A291" s="1"/>
      <c r="B291" s="60"/>
      <c r="C291" s="3"/>
      <c r="D291" s="4"/>
      <c r="E291" s="4"/>
      <c r="F291" s="3"/>
      <c r="G291" s="3"/>
      <c r="H291" s="3"/>
      <c r="I291" s="3"/>
      <c r="J291" s="3"/>
      <c r="K291" s="3"/>
      <c r="L291" s="4"/>
      <c r="M291" s="3"/>
      <c r="N291" s="4"/>
      <c r="O291" s="3"/>
      <c r="P291" s="4"/>
      <c r="Q291" s="8"/>
      <c r="R291"/>
      <c r="S291"/>
      <c r="T291"/>
      <c r="U291"/>
    </row>
    <row r="292" spans="1:21" s="31" customFormat="1" x14ac:dyDescent="0.2">
      <c r="A292" s="1"/>
      <c r="B292" s="60"/>
      <c r="C292" s="3"/>
      <c r="D292" s="4"/>
      <c r="E292" s="4"/>
      <c r="F292" s="3"/>
      <c r="G292" s="3"/>
      <c r="H292" s="3"/>
      <c r="I292" s="3"/>
      <c r="J292" s="3"/>
      <c r="K292" s="3"/>
      <c r="L292" s="4"/>
      <c r="M292" s="3"/>
      <c r="N292" s="4"/>
      <c r="O292" s="3"/>
      <c r="P292" s="4"/>
      <c r="Q292" s="8"/>
      <c r="R292"/>
      <c r="S292"/>
      <c r="T292"/>
      <c r="U292"/>
    </row>
    <row r="293" spans="1:21" s="31" customFormat="1" x14ac:dyDescent="0.2">
      <c r="A293" s="1"/>
      <c r="B293" s="60"/>
      <c r="C293" s="3"/>
      <c r="D293" s="4"/>
      <c r="E293" s="4"/>
      <c r="F293" s="3"/>
      <c r="G293" s="3"/>
      <c r="H293" s="3"/>
      <c r="I293" s="3"/>
      <c r="J293" s="3"/>
      <c r="K293" s="3"/>
      <c r="L293" s="4"/>
      <c r="M293" s="3"/>
      <c r="N293" s="4"/>
      <c r="O293" s="3"/>
      <c r="P293" s="4"/>
      <c r="Q293" s="8"/>
      <c r="R293"/>
      <c r="S293"/>
      <c r="T293"/>
      <c r="U293"/>
    </row>
    <row r="294" spans="1:21" s="31" customFormat="1" x14ac:dyDescent="0.2">
      <c r="A294" s="1"/>
      <c r="B294" s="60"/>
      <c r="C294" s="3"/>
      <c r="D294" s="4"/>
      <c r="E294" s="4"/>
      <c r="F294" s="3"/>
      <c r="G294" s="3"/>
      <c r="H294" s="3"/>
      <c r="I294" s="3"/>
      <c r="J294" s="3"/>
      <c r="K294" s="3"/>
      <c r="L294" s="4"/>
      <c r="M294" s="3"/>
      <c r="N294" s="4"/>
      <c r="O294" s="3"/>
      <c r="P294" s="4"/>
      <c r="Q294" s="8"/>
      <c r="R294"/>
      <c r="S294"/>
      <c r="T294"/>
      <c r="U294"/>
    </row>
    <row r="295" spans="1:21" s="31" customFormat="1" x14ac:dyDescent="0.2">
      <c r="A295" s="1"/>
      <c r="B295" s="60"/>
      <c r="C295" s="3"/>
      <c r="D295" s="4"/>
      <c r="E295" s="4"/>
      <c r="F295" s="3"/>
      <c r="G295" s="3"/>
      <c r="H295" s="3"/>
      <c r="I295" s="3"/>
      <c r="J295" s="3"/>
      <c r="K295" s="3"/>
      <c r="L295" s="4"/>
      <c r="M295" s="3"/>
      <c r="N295" s="4"/>
      <c r="O295" s="3"/>
      <c r="P295" s="4"/>
      <c r="Q295" s="8"/>
      <c r="R295"/>
      <c r="S295"/>
      <c r="T295"/>
      <c r="U295"/>
    </row>
    <row r="296" spans="1:21" s="31" customFormat="1" x14ac:dyDescent="0.2">
      <c r="A296" s="1"/>
      <c r="B296" s="60"/>
      <c r="C296" s="3"/>
      <c r="D296" s="4"/>
      <c r="E296" s="4"/>
      <c r="F296" s="3"/>
      <c r="G296" s="3"/>
      <c r="H296" s="3"/>
      <c r="I296" s="3"/>
      <c r="J296" s="3"/>
      <c r="K296" s="3"/>
      <c r="L296" s="4"/>
      <c r="M296" s="3"/>
      <c r="N296" s="4"/>
      <c r="O296" s="3"/>
      <c r="P296" s="4"/>
      <c r="Q296" s="8"/>
      <c r="R296"/>
      <c r="S296"/>
      <c r="T296"/>
      <c r="U296"/>
    </row>
    <row r="297" spans="1:21" s="31" customFormat="1" x14ac:dyDescent="0.2">
      <c r="A297" s="1"/>
      <c r="B297" s="60"/>
      <c r="C297" s="3"/>
      <c r="D297" s="4"/>
      <c r="E297" s="4"/>
      <c r="F297" s="3"/>
      <c r="G297" s="3"/>
      <c r="H297" s="3"/>
      <c r="I297" s="3"/>
      <c r="J297" s="3"/>
      <c r="K297" s="3"/>
      <c r="L297" s="4"/>
      <c r="M297" s="3"/>
      <c r="N297" s="4"/>
      <c r="O297" s="3"/>
      <c r="P297" s="4"/>
      <c r="Q297" s="8"/>
      <c r="R297"/>
      <c r="S297"/>
      <c r="T297"/>
      <c r="U297"/>
    </row>
    <row r="298" spans="1:21" s="31" customFormat="1" x14ac:dyDescent="0.2">
      <c r="A298" s="1"/>
      <c r="B298" s="60"/>
      <c r="C298" s="3"/>
      <c r="D298" s="4"/>
      <c r="E298" s="4"/>
      <c r="F298" s="3"/>
      <c r="G298" s="3"/>
      <c r="H298" s="3"/>
      <c r="I298" s="3"/>
      <c r="J298" s="3"/>
      <c r="K298" s="3"/>
      <c r="L298" s="4"/>
      <c r="M298" s="3"/>
      <c r="N298" s="4"/>
      <c r="O298" s="3"/>
      <c r="P298" s="4"/>
      <c r="Q298" s="8"/>
      <c r="R298"/>
      <c r="S298"/>
      <c r="T298"/>
      <c r="U298"/>
    </row>
    <row r="299" spans="1:21" s="31" customFormat="1" x14ac:dyDescent="0.2">
      <c r="A299" s="1"/>
      <c r="B299" s="60"/>
      <c r="C299" s="3"/>
      <c r="D299" s="4"/>
      <c r="E299" s="4"/>
      <c r="F299" s="3"/>
      <c r="G299" s="3"/>
      <c r="H299" s="3"/>
      <c r="I299" s="3"/>
      <c r="J299" s="3"/>
      <c r="K299" s="3"/>
      <c r="L299" s="4"/>
      <c r="M299" s="3"/>
      <c r="N299" s="4"/>
      <c r="O299" s="3"/>
      <c r="P299" s="4"/>
      <c r="Q299" s="8"/>
      <c r="R299"/>
      <c r="S299"/>
      <c r="T299"/>
      <c r="U299"/>
    </row>
    <row r="300" spans="1:21" s="31" customFormat="1" x14ac:dyDescent="0.2">
      <c r="A300" s="1"/>
      <c r="B300" s="60"/>
      <c r="C300" s="3"/>
      <c r="D300" s="4"/>
      <c r="E300" s="4"/>
      <c r="F300" s="3"/>
      <c r="G300" s="3"/>
      <c r="H300" s="3"/>
      <c r="I300" s="3"/>
      <c r="J300" s="3"/>
      <c r="K300" s="3"/>
      <c r="L300" s="4"/>
      <c r="M300" s="3"/>
      <c r="N300" s="4"/>
      <c r="O300" s="3"/>
      <c r="P300" s="4"/>
      <c r="Q300" s="8"/>
      <c r="R300"/>
      <c r="S300"/>
      <c r="T300"/>
      <c r="U300"/>
    </row>
    <row r="301" spans="1:21" s="31" customFormat="1" x14ac:dyDescent="0.2">
      <c r="A301" s="1"/>
      <c r="B301" s="60"/>
      <c r="C301" s="3"/>
      <c r="D301" s="4"/>
      <c r="E301" s="4"/>
      <c r="F301" s="3"/>
      <c r="G301" s="3"/>
      <c r="H301" s="3"/>
      <c r="I301" s="3"/>
      <c r="J301" s="3"/>
      <c r="K301" s="3"/>
      <c r="L301" s="4"/>
      <c r="M301" s="3"/>
      <c r="N301" s="4"/>
      <c r="O301" s="3"/>
      <c r="P301" s="4"/>
      <c r="Q301" s="8"/>
      <c r="R301"/>
      <c r="S301"/>
      <c r="T301"/>
      <c r="U301"/>
    </row>
    <row r="302" spans="1:21" s="31" customFormat="1" x14ac:dyDescent="0.2">
      <c r="A302" s="1"/>
      <c r="B302" s="60"/>
      <c r="C302" s="3"/>
      <c r="D302" s="4"/>
      <c r="E302" s="4"/>
      <c r="F302" s="3"/>
      <c r="G302" s="3"/>
      <c r="H302" s="3"/>
      <c r="I302" s="3"/>
      <c r="J302" s="3"/>
      <c r="K302" s="3"/>
      <c r="L302" s="4"/>
      <c r="M302" s="3"/>
      <c r="N302" s="4"/>
      <c r="O302" s="3"/>
      <c r="P302" s="4"/>
      <c r="Q302" s="8"/>
      <c r="R302"/>
      <c r="S302"/>
      <c r="T302"/>
      <c r="U302"/>
    </row>
    <row r="303" spans="1:21" s="31" customFormat="1" x14ac:dyDescent="0.2">
      <c r="A303" s="1"/>
      <c r="B303" s="60"/>
      <c r="C303" s="3"/>
      <c r="D303" s="4"/>
      <c r="E303" s="4"/>
      <c r="F303" s="3"/>
      <c r="G303" s="3"/>
      <c r="H303" s="3"/>
      <c r="I303" s="3"/>
      <c r="J303" s="3"/>
      <c r="K303" s="3"/>
      <c r="L303" s="4"/>
      <c r="M303" s="3"/>
      <c r="N303" s="4"/>
      <c r="O303" s="3"/>
      <c r="P303" s="4"/>
      <c r="Q303" s="8"/>
      <c r="R303"/>
      <c r="S303"/>
      <c r="T303"/>
      <c r="U303"/>
    </row>
    <row r="304" spans="1:21" s="31" customFormat="1" x14ac:dyDescent="0.2">
      <c r="A304" s="1"/>
      <c r="B304" s="60"/>
      <c r="C304" s="3"/>
      <c r="D304" s="4"/>
      <c r="E304" s="4"/>
      <c r="F304" s="3"/>
      <c r="G304" s="3"/>
      <c r="H304" s="3"/>
      <c r="I304" s="3"/>
      <c r="J304" s="3"/>
      <c r="K304" s="3"/>
      <c r="L304" s="4"/>
      <c r="M304" s="3"/>
      <c r="N304" s="4"/>
      <c r="O304" s="3"/>
      <c r="P304" s="4"/>
      <c r="Q304" s="8"/>
      <c r="R304"/>
      <c r="S304"/>
      <c r="T304"/>
      <c r="U304"/>
    </row>
    <row r="305" spans="1:21" s="31" customFormat="1" x14ac:dyDescent="0.2">
      <c r="A305" s="1"/>
      <c r="B305" s="60"/>
      <c r="C305" s="3"/>
      <c r="D305" s="4"/>
      <c r="E305" s="4"/>
      <c r="F305" s="3"/>
      <c r="G305" s="3"/>
      <c r="H305" s="3"/>
      <c r="I305" s="3"/>
      <c r="J305" s="3"/>
      <c r="K305" s="3"/>
      <c r="L305" s="4"/>
      <c r="M305" s="3"/>
      <c r="N305" s="4"/>
      <c r="O305" s="3"/>
      <c r="P305" s="4"/>
      <c r="Q305" s="8"/>
      <c r="R305"/>
      <c r="S305"/>
      <c r="T305"/>
      <c r="U305"/>
    </row>
    <row r="306" spans="1:21" s="31" customFormat="1" x14ac:dyDescent="0.2">
      <c r="A306" s="1"/>
      <c r="B306" s="60"/>
      <c r="C306" s="3"/>
      <c r="D306" s="4"/>
      <c r="E306" s="4"/>
      <c r="F306" s="3"/>
      <c r="G306" s="3"/>
      <c r="H306" s="3"/>
      <c r="I306" s="3"/>
      <c r="J306" s="3"/>
      <c r="K306" s="3"/>
      <c r="L306" s="4"/>
      <c r="M306" s="3"/>
      <c r="N306" s="4"/>
      <c r="O306" s="3"/>
      <c r="P306" s="4"/>
      <c r="Q306" s="8"/>
      <c r="R306"/>
      <c r="S306"/>
      <c r="T306"/>
      <c r="U306"/>
    </row>
    <row r="307" spans="1:21" s="31" customFormat="1" x14ac:dyDescent="0.2">
      <c r="A307" s="1"/>
      <c r="B307" s="60"/>
      <c r="C307" s="3"/>
      <c r="D307" s="4"/>
      <c r="E307" s="4"/>
      <c r="F307" s="3"/>
      <c r="G307" s="3"/>
      <c r="H307" s="3"/>
      <c r="I307" s="3"/>
      <c r="J307" s="3"/>
      <c r="K307" s="3"/>
      <c r="L307" s="4"/>
      <c r="M307" s="3"/>
      <c r="N307" s="4"/>
      <c r="O307" s="3"/>
      <c r="P307" s="4"/>
      <c r="Q307" s="8"/>
      <c r="R307"/>
      <c r="S307"/>
      <c r="T307"/>
      <c r="U307"/>
    </row>
    <row r="308" spans="1:21" s="31" customFormat="1" x14ac:dyDescent="0.2">
      <c r="A308" s="1"/>
      <c r="B308" s="60"/>
      <c r="C308" s="3"/>
      <c r="D308" s="4"/>
      <c r="E308" s="4"/>
      <c r="F308" s="3"/>
      <c r="G308" s="3"/>
      <c r="H308" s="3"/>
      <c r="I308" s="3"/>
      <c r="J308" s="3"/>
      <c r="K308" s="3"/>
      <c r="L308" s="4"/>
      <c r="M308" s="3"/>
      <c r="N308" s="4"/>
      <c r="O308" s="3"/>
      <c r="P308" s="4"/>
      <c r="Q308" s="8"/>
      <c r="R308"/>
      <c r="S308"/>
      <c r="T308"/>
      <c r="U308"/>
    </row>
    <row r="309" spans="1:21" s="31" customFormat="1" x14ac:dyDescent="0.2">
      <c r="A309" s="1"/>
      <c r="B309" s="60"/>
      <c r="C309" s="3"/>
      <c r="D309" s="4"/>
      <c r="E309" s="4"/>
      <c r="F309" s="3"/>
      <c r="G309" s="3"/>
      <c r="H309" s="3"/>
      <c r="I309" s="3"/>
      <c r="J309" s="3"/>
      <c r="K309" s="3"/>
      <c r="L309" s="4"/>
      <c r="M309" s="3"/>
      <c r="N309" s="4"/>
      <c r="O309" s="3"/>
      <c r="P309" s="4"/>
      <c r="Q309" s="8"/>
      <c r="R309"/>
      <c r="S309"/>
      <c r="T309"/>
      <c r="U309"/>
    </row>
    <row r="310" spans="1:21" s="31" customFormat="1" x14ac:dyDescent="0.2">
      <c r="A310" s="1"/>
      <c r="B310" s="60"/>
      <c r="C310" s="3"/>
      <c r="D310" s="4"/>
      <c r="E310" s="4"/>
      <c r="F310" s="3"/>
      <c r="G310" s="3"/>
      <c r="H310" s="3"/>
      <c r="I310" s="3"/>
      <c r="J310" s="3"/>
      <c r="K310" s="3"/>
      <c r="L310" s="4"/>
      <c r="M310" s="3"/>
      <c r="N310" s="4"/>
      <c r="O310" s="3"/>
      <c r="P310" s="4"/>
      <c r="Q310" s="8"/>
      <c r="R310"/>
      <c r="S310"/>
      <c r="T310"/>
      <c r="U310"/>
    </row>
    <row r="311" spans="1:21" s="31" customFormat="1" x14ac:dyDescent="0.2">
      <c r="A311" s="1"/>
      <c r="B311" s="60"/>
      <c r="C311" s="3"/>
      <c r="D311" s="4"/>
      <c r="E311" s="4"/>
      <c r="F311" s="3"/>
      <c r="G311" s="3"/>
      <c r="H311" s="3"/>
      <c r="I311" s="3"/>
      <c r="J311" s="3"/>
      <c r="K311" s="3"/>
      <c r="L311" s="4"/>
      <c r="M311" s="3"/>
      <c r="N311" s="4"/>
      <c r="O311" s="3"/>
      <c r="P311" s="4"/>
      <c r="Q311" s="8"/>
      <c r="R311"/>
      <c r="S311"/>
      <c r="T311"/>
      <c r="U311"/>
    </row>
    <row r="312" spans="1:21" s="31" customFormat="1" x14ac:dyDescent="0.2">
      <c r="A312" s="1"/>
      <c r="B312" s="60"/>
      <c r="C312" s="3"/>
      <c r="D312" s="4"/>
      <c r="E312" s="4"/>
      <c r="F312" s="3"/>
      <c r="G312" s="3"/>
      <c r="H312" s="3"/>
      <c r="I312" s="3"/>
      <c r="J312" s="3"/>
      <c r="K312" s="3"/>
      <c r="L312" s="4"/>
      <c r="M312" s="3"/>
      <c r="N312" s="4"/>
      <c r="O312" s="3"/>
      <c r="P312" s="4"/>
      <c r="Q312" s="8"/>
      <c r="R312"/>
      <c r="S312"/>
      <c r="T312"/>
      <c r="U312"/>
    </row>
    <row r="313" spans="1:21" s="31" customFormat="1" x14ac:dyDescent="0.2">
      <c r="A313" s="1"/>
      <c r="B313" s="60"/>
      <c r="C313" s="3"/>
      <c r="D313" s="4"/>
      <c r="E313" s="4"/>
      <c r="F313" s="3"/>
      <c r="G313" s="3"/>
      <c r="H313" s="3"/>
      <c r="I313" s="3"/>
      <c r="J313" s="3"/>
      <c r="K313" s="3"/>
      <c r="L313" s="4"/>
      <c r="M313" s="3"/>
      <c r="N313" s="4"/>
      <c r="O313" s="3"/>
      <c r="P313" s="4"/>
      <c r="Q313" s="8"/>
      <c r="R313"/>
      <c r="S313"/>
      <c r="T313"/>
      <c r="U313"/>
    </row>
    <row r="314" spans="1:21" s="31" customFormat="1" x14ac:dyDescent="0.2">
      <c r="A314" s="1"/>
      <c r="B314" s="60"/>
      <c r="C314" s="3"/>
      <c r="D314" s="4"/>
      <c r="E314" s="4"/>
      <c r="F314" s="3"/>
      <c r="G314" s="3"/>
      <c r="H314" s="3"/>
      <c r="I314" s="3"/>
      <c r="J314" s="3"/>
      <c r="K314" s="3"/>
      <c r="L314" s="4"/>
      <c r="M314" s="3"/>
      <c r="N314" s="4"/>
      <c r="O314" s="3"/>
      <c r="P314" s="4"/>
      <c r="Q314" s="8"/>
      <c r="R314"/>
      <c r="S314"/>
      <c r="T314"/>
      <c r="U314"/>
    </row>
    <row r="315" spans="1:21" s="31" customFormat="1" x14ac:dyDescent="0.2">
      <c r="A315" s="1"/>
      <c r="B315" s="60"/>
      <c r="C315" s="3"/>
      <c r="D315" s="4"/>
      <c r="E315" s="4"/>
      <c r="F315" s="3"/>
      <c r="G315" s="3"/>
      <c r="H315" s="3"/>
      <c r="I315" s="3"/>
      <c r="J315" s="3"/>
      <c r="K315" s="3"/>
      <c r="L315" s="4"/>
      <c r="M315" s="3"/>
      <c r="N315" s="4"/>
      <c r="O315" s="3"/>
      <c r="P315" s="4"/>
      <c r="Q315" s="8"/>
      <c r="R315"/>
      <c r="S315"/>
      <c r="T315"/>
      <c r="U315"/>
    </row>
    <row r="316" spans="1:21" s="31" customFormat="1" x14ac:dyDescent="0.2">
      <c r="A316" s="1"/>
      <c r="B316" s="60"/>
      <c r="C316" s="3"/>
      <c r="D316" s="4"/>
      <c r="E316" s="4"/>
      <c r="F316" s="3"/>
      <c r="G316" s="3"/>
      <c r="H316" s="3"/>
      <c r="I316" s="3"/>
      <c r="J316" s="3"/>
      <c r="K316" s="3"/>
      <c r="L316" s="4"/>
      <c r="M316" s="3"/>
      <c r="N316" s="4"/>
      <c r="O316" s="3"/>
      <c r="P316" s="4"/>
      <c r="Q316" s="8"/>
      <c r="R316"/>
      <c r="S316"/>
      <c r="T316"/>
      <c r="U316"/>
    </row>
    <row r="317" spans="1:21" s="31" customFormat="1" x14ac:dyDescent="0.2">
      <c r="A317" s="1"/>
      <c r="B317" s="60"/>
      <c r="C317" s="3"/>
      <c r="D317" s="4"/>
      <c r="E317" s="4"/>
      <c r="F317" s="3"/>
      <c r="G317" s="3"/>
      <c r="H317" s="3"/>
      <c r="I317" s="3"/>
      <c r="J317" s="3"/>
      <c r="K317" s="3"/>
      <c r="L317" s="4"/>
      <c r="M317" s="3"/>
      <c r="N317" s="4"/>
      <c r="O317" s="3"/>
      <c r="P317" s="4"/>
      <c r="Q317" s="8"/>
      <c r="R317"/>
      <c r="S317"/>
      <c r="T317"/>
      <c r="U317"/>
    </row>
    <row r="318" spans="1:21" s="31" customFormat="1" x14ac:dyDescent="0.2">
      <c r="A318" s="1"/>
      <c r="B318" s="60"/>
      <c r="C318" s="3"/>
      <c r="D318" s="4"/>
      <c r="E318" s="4"/>
      <c r="F318" s="3"/>
      <c r="G318" s="3"/>
      <c r="H318" s="3"/>
      <c r="I318" s="3"/>
      <c r="J318" s="3"/>
      <c r="K318" s="3"/>
      <c r="L318" s="4"/>
      <c r="M318" s="3"/>
      <c r="N318" s="4"/>
      <c r="O318" s="3"/>
      <c r="P318" s="4"/>
      <c r="Q318" s="8"/>
      <c r="R318"/>
      <c r="S318"/>
      <c r="T318"/>
      <c r="U318"/>
    </row>
    <row r="319" spans="1:21" s="31" customFormat="1" x14ac:dyDescent="0.2">
      <c r="A319" s="1"/>
      <c r="B319" s="60"/>
      <c r="C319" s="3"/>
      <c r="D319" s="4"/>
      <c r="E319" s="4"/>
      <c r="F319" s="3"/>
      <c r="G319" s="3"/>
      <c r="H319" s="3"/>
      <c r="I319" s="3"/>
      <c r="J319" s="3"/>
      <c r="K319" s="3"/>
      <c r="L319" s="4"/>
      <c r="M319" s="3"/>
      <c r="N319" s="4"/>
      <c r="O319" s="3"/>
      <c r="P319" s="4"/>
      <c r="Q319" s="8"/>
      <c r="R319"/>
      <c r="S319"/>
      <c r="T319"/>
      <c r="U319"/>
    </row>
    <row r="320" spans="1:21" s="31" customFormat="1" x14ac:dyDescent="0.2">
      <c r="A320" s="1"/>
      <c r="B320" s="60"/>
      <c r="C320" s="3"/>
      <c r="D320" s="4"/>
      <c r="E320" s="4"/>
      <c r="F320" s="3"/>
      <c r="G320" s="3"/>
      <c r="H320" s="3"/>
      <c r="I320" s="3"/>
      <c r="J320" s="3"/>
      <c r="K320" s="3"/>
      <c r="L320" s="4"/>
      <c r="M320" s="3"/>
      <c r="N320" s="4"/>
      <c r="O320" s="3"/>
      <c r="P320" s="4"/>
      <c r="Q320" s="8"/>
      <c r="R320"/>
      <c r="S320"/>
      <c r="T320"/>
      <c r="U320"/>
    </row>
    <row r="321" spans="1:21" s="31" customFormat="1" x14ac:dyDescent="0.2">
      <c r="A321" s="1"/>
      <c r="B321" s="60"/>
      <c r="C321" s="3"/>
      <c r="D321" s="4"/>
      <c r="E321" s="4"/>
      <c r="F321" s="3"/>
      <c r="G321" s="3"/>
      <c r="H321" s="3"/>
      <c r="I321" s="3"/>
      <c r="J321" s="3"/>
      <c r="K321" s="3"/>
      <c r="L321" s="4"/>
      <c r="M321" s="3"/>
      <c r="N321" s="4"/>
      <c r="O321" s="3"/>
      <c r="P321" s="4"/>
      <c r="Q321" s="8"/>
      <c r="R321"/>
      <c r="S321"/>
      <c r="T321"/>
      <c r="U321"/>
    </row>
    <row r="322" spans="1:21" s="31" customFormat="1" x14ac:dyDescent="0.2">
      <c r="A322" s="1"/>
      <c r="B322" s="60"/>
      <c r="C322" s="3"/>
      <c r="D322" s="4"/>
      <c r="E322" s="4"/>
      <c r="F322" s="3"/>
      <c r="G322" s="3"/>
      <c r="H322" s="3"/>
      <c r="I322" s="3"/>
      <c r="J322" s="3"/>
      <c r="K322" s="3"/>
      <c r="L322" s="4"/>
      <c r="M322" s="3"/>
      <c r="N322" s="4"/>
      <c r="O322" s="3"/>
      <c r="P322" s="4"/>
      <c r="Q322" s="8"/>
      <c r="R322"/>
      <c r="S322"/>
      <c r="T322"/>
      <c r="U322"/>
    </row>
    <row r="323" spans="1:21" s="31" customFormat="1" x14ac:dyDescent="0.2">
      <c r="A323" s="1"/>
      <c r="B323" s="60"/>
      <c r="C323" s="3"/>
      <c r="D323" s="4"/>
      <c r="E323" s="4"/>
      <c r="F323" s="3"/>
      <c r="G323" s="3"/>
      <c r="H323" s="3"/>
      <c r="I323" s="3"/>
      <c r="J323" s="3"/>
      <c r="K323" s="3"/>
      <c r="L323" s="4"/>
      <c r="M323" s="3"/>
      <c r="N323" s="4"/>
      <c r="O323" s="3"/>
      <c r="P323" s="4"/>
      <c r="Q323" s="8"/>
      <c r="R323"/>
      <c r="S323"/>
      <c r="T323"/>
      <c r="U323"/>
    </row>
    <row r="324" spans="1:21" s="31" customFormat="1" x14ac:dyDescent="0.2">
      <c r="A324" s="1"/>
      <c r="B324" s="60"/>
      <c r="C324" s="3"/>
      <c r="D324" s="4"/>
      <c r="E324" s="4"/>
      <c r="F324" s="3"/>
      <c r="G324" s="3"/>
      <c r="H324" s="3"/>
      <c r="I324" s="3"/>
      <c r="J324" s="3"/>
      <c r="K324" s="3"/>
      <c r="L324" s="4"/>
      <c r="M324" s="3"/>
      <c r="N324" s="4"/>
      <c r="O324" s="3"/>
      <c r="P324" s="4"/>
      <c r="Q324" s="8"/>
      <c r="R324"/>
      <c r="S324"/>
      <c r="T324"/>
      <c r="U324"/>
    </row>
    <row r="325" spans="1:21" s="31" customFormat="1" x14ac:dyDescent="0.2">
      <c r="A325" s="1"/>
      <c r="B325" s="60"/>
      <c r="C325" s="3"/>
      <c r="D325" s="4"/>
      <c r="E325" s="4"/>
      <c r="F325" s="3"/>
      <c r="G325" s="3"/>
      <c r="H325" s="3"/>
      <c r="I325" s="3"/>
      <c r="J325" s="3"/>
      <c r="K325" s="3"/>
      <c r="L325" s="4"/>
      <c r="M325" s="3"/>
      <c r="N325" s="4"/>
      <c r="O325" s="3"/>
      <c r="P325" s="4"/>
      <c r="Q325" s="8"/>
      <c r="R325"/>
      <c r="S325"/>
      <c r="T325"/>
      <c r="U325"/>
    </row>
    <row r="326" spans="1:21" s="31" customFormat="1" x14ac:dyDescent="0.2">
      <c r="A326" s="1"/>
      <c r="B326" s="60"/>
      <c r="C326" s="3"/>
      <c r="D326" s="4"/>
      <c r="E326" s="4"/>
      <c r="F326" s="3"/>
      <c r="G326" s="3"/>
      <c r="H326" s="3"/>
      <c r="I326" s="3"/>
      <c r="J326" s="3"/>
      <c r="K326" s="3"/>
      <c r="L326" s="4"/>
      <c r="M326" s="3"/>
      <c r="N326" s="4"/>
      <c r="O326" s="3"/>
      <c r="P326" s="4"/>
      <c r="Q326" s="8"/>
      <c r="R326"/>
      <c r="S326"/>
      <c r="T326"/>
      <c r="U326"/>
    </row>
    <row r="327" spans="1:21" s="31" customFormat="1" x14ac:dyDescent="0.2">
      <c r="A327" s="1"/>
      <c r="B327" s="60"/>
      <c r="C327" s="3"/>
      <c r="D327" s="4"/>
      <c r="E327" s="4"/>
      <c r="F327" s="3"/>
      <c r="G327" s="3"/>
      <c r="H327" s="3"/>
      <c r="I327" s="3"/>
      <c r="J327" s="3"/>
      <c r="K327" s="3"/>
      <c r="L327" s="4"/>
      <c r="M327" s="3"/>
      <c r="N327" s="4"/>
      <c r="O327" s="3"/>
      <c r="P327" s="4"/>
      <c r="Q327" s="8"/>
      <c r="R327"/>
      <c r="S327"/>
      <c r="T327"/>
      <c r="U327"/>
    </row>
    <row r="328" spans="1:21" s="31" customFormat="1" x14ac:dyDescent="0.2">
      <c r="A328" s="1"/>
      <c r="B328" s="60"/>
      <c r="C328" s="3"/>
      <c r="D328" s="4"/>
      <c r="E328" s="4"/>
      <c r="F328" s="3"/>
      <c r="G328" s="3"/>
      <c r="H328" s="3"/>
      <c r="I328" s="3"/>
      <c r="J328" s="3"/>
      <c r="K328" s="3"/>
      <c r="L328" s="4"/>
      <c r="M328" s="3"/>
      <c r="N328" s="4"/>
      <c r="O328" s="3"/>
      <c r="P328" s="4"/>
      <c r="Q328" s="8"/>
      <c r="R328"/>
      <c r="S328"/>
      <c r="T328"/>
      <c r="U328"/>
    </row>
    <row r="329" spans="1:21" s="31" customFormat="1" x14ac:dyDescent="0.2">
      <c r="A329" s="1"/>
      <c r="B329" s="60"/>
      <c r="C329" s="3"/>
      <c r="D329" s="4"/>
      <c r="E329" s="4"/>
      <c r="F329" s="3"/>
      <c r="G329" s="3"/>
      <c r="H329" s="3"/>
      <c r="I329" s="3"/>
      <c r="J329" s="3"/>
      <c r="K329" s="3"/>
      <c r="L329" s="4"/>
      <c r="M329" s="3"/>
      <c r="N329" s="4"/>
      <c r="O329" s="3"/>
      <c r="P329" s="4"/>
      <c r="Q329" s="8"/>
      <c r="R329"/>
      <c r="S329"/>
      <c r="T329"/>
      <c r="U329"/>
    </row>
    <row r="330" spans="1:21" s="31" customFormat="1" x14ac:dyDescent="0.2">
      <c r="A330" s="1"/>
      <c r="B330" s="60"/>
      <c r="C330" s="3"/>
      <c r="D330" s="4"/>
      <c r="E330" s="4"/>
      <c r="F330" s="3"/>
      <c r="G330" s="3"/>
      <c r="H330" s="3"/>
      <c r="I330" s="3"/>
      <c r="J330" s="3"/>
      <c r="K330" s="3"/>
      <c r="L330" s="4"/>
      <c r="M330" s="3"/>
      <c r="N330" s="4"/>
      <c r="O330" s="3"/>
      <c r="P330" s="4"/>
      <c r="Q330" s="8"/>
      <c r="R330"/>
      <c r="S330"/>
      <c r="T330"/>
      <c r="U330"/>
    </row>
    <row r="331" spans="1:21" s="31" customFormat="1" x14ac:dyDescent="0.2">
      <c r="A331" s="1"/>
      <c r="B331" s="60"/>
      <c r="C331" s="3"/>
      <c r="D331" s="4"/>
      <c r="E331" s="4"/>
      <c r="F331" s="3"/>
      <c r="G331" s="3"/>
      <c r="H331" s="3"/>
      <c r="I331" s="3"/>
      <c r="J331" s="3"/>
      <c r="K331" s="3"/>
      <c r="L331" s="4"/>
      <c r="M331" s="3"/>
      <c r="N331" s="4"/>
      <c r="O331" s="3"/>
      <c r="P331" s="4"/>
      <c r="Q331" s="8"/>
      <c r="R331"/>
      <c r="S331"/>
      <c r="T331"/>
      <c r="U331"/>
    </row>
    <row r="332" spans="1:21" s="31" customFormat="1" x14ac:dyDescent="0.2">
      <c r="A332" s="1"/>
      <c r="B332" s="60"/>
      <c r="C332" s="3"/>
      <c r="D332" s="4"/>
      <c r="E332" s="4"/>
      <c r="F332" s="3"/>
      <c r="G332" s="3"/>
      <c r="H332" s="3"/>
      <c r="I332" s="3"/>
      <c r="J332" s="3"/>
      <c r="K332" s="3"/>
      <c r="L332" s="4"/>
      <c r="M332" s="3"/>
      <c r="N332" s="4"/>
      <c r="O332" s="3"/>
      <c r="P332" s="4"/>
      <c r="Q332" s="8"/>
      <c r="R332"/>
      <c r="S332"/>
      <c r="T332"/>
      <c r="U332"/>
    </row>
    <row r="333" spans="1:21" s="31" customFormat="1" x14ac:dyDescent="0.2">
      <c r="A333" s="1"/>
      <c r="B333" s="60"/>
      <c r="C333" s="3"/>
      <c r="D333" s="4"/>
      <c r="E333" s="4"/>
      <c r="F333" s="3"/>
      <c r="G333" s="3"/>
      <c r="H333" s="3"/>
      <c r="I333" s="3"/>
      <c r="J333" s="3"/>
      <c r="K333" s="3"/>
      <c r="L333" s="4"/>
      <c r="M333" s="3"/>
      <c r="N333" s="4"/>
      <c r="O333" s="3"/>
      <c r="P333" s="4"/>
      <c r="Q333" s="8"/>
      <c r="R333"/>
      <c r="S333"/>
      <c r="T333"/>
      <c r="U333"/>
    </row>
    <row r="334" spans="1:21" s="31" customFormat="1" x14ac:dyDescent="0.2">
      <c r="A334" s="1"/>
      <c r="B334" s="60"/>
      <c r="C334" s="3"/>
      <c r="D334" s="4"/>
      <c r="E334" s="4"/>
      <c r="F334" s="3"/>
      <c r="G334" s="3"/>
      <c r="H334" s="3"/>
      <c r="I334" s="3"/>
      <c r="J334" s="3"/>
      <c r="K334" s="3"/>
      <c r="L334" s="4"/>
      <c r="M334" s="3"/>
      <c r="N334" s="4"/>
      <c r="O334" s="3"/>
      <c r="P334" s="4"/>
      <c r="Q334" s="8"/>
      <c r="R334"/>
      <c r="S334"/>
      <c r="T334"/>
      <c r="U334"/>
    </row>
    <row r="335" spans="1:21" s="31" customFormat="1" x14ac:dyDescent="0.2">
      <c r="A335" s="1"/>
      <c r="B335" s="60"/>
      <c r="C335" s="3"/>
      <c r="D335" s="4"/>
      <c r="E335" s="4"/>
      <c r="F335" s="3"/>
      <c r="G335" s="3"/>
      <c r="H335" s="3"/>
      <c r="I335" s="3"/>
      <c r="J335" s="3"/>
      <c r="K335" s="3"/>
      <c r="L335" s="4"/>
      <c r="M335" s="3"/>
      <c r="N335" s="4"/>
      <c r="O335" s="3"/>
      <c r="P335" s="4"/>
      <c r="Q335" s="8"/>
      <c r="R335"/>
      <c r="S335"/>
      <c r="T335"/>
      <c r="U335"/>
    </row>
    <row r="336" spans="1:21" s="31" customFormat="1" x14ac:dyDescent="0.2">
      <c r="A336" s="1"/>
      <c r="B336" s="60"/>
      <c r="C336" s="3"/>
      <c r="D336" s="4"/>
      <c r="E336" s="4"/>
      <c r="F336" s="3"/>
      <c r="G336" s="3"/>
      <c r="H336" s="3"/>
      <c r="I336" s="3"/>
      <c r="J336" s="3"/>
      <c r="K336" s="3"/>
      <c r="L336" s="4"/>
      <c r="M336" s="3"/>
      <c r="N336" s="4"/>
      <c r="O336" s="3"/>
      <c r="P336" s="4"/>
      <c r="Q336" s="8"/>
      <c r="R336"/>
      <c r="S336"/>
      <c r="T336"/>
      <c r="U336"/>
    </row>
    <row r="337" spans="1:21" s="31" customFormat="1" x14ac:dyDescent="0.2">
      <c r="A337" s="1"/>
      <c r="B337" s="60"/>
      <c r="C337" s="3"/>
      <c r="D337" s="4"/>
      <c r="E337" s="4"/>
      <c r="F337" s="3"/>
      <c r="G337" s="3"/>
      <c r="H337" s="3"/>
      <c r="I337" s="3"/>
      <c r="J337" s="3"/>
      <c r="K337" s="3"/>
      <c r="L337" s="4"/>
      <c r="M337" s="3"/>
      <c r="N337" s="4"/>
      <c r="O337" s="3"/>
      <c r="P337" s="4"/>
      <c r="Q337" s="8"/>
      <c r="R337"/>
      <c r="S337"/>
      <c r="T337"/>
      <c r="U337"/>
    </row>
    <row r="338" spans="1:21" s="31" customFormat="1" x14ac:dyDescent="0.2">
      <c r="A338" s="1"/>
      <c r="B338" s="60"/>
      <c r="C338" s="3"/>
      <c r="D338" s="4"/>
      <c r="E338" s="4"/>
      <c r="F338" s="3"/>
      <c r="G338" s="3"/>
      <c r="H338" s="3"/>
      <c r="I338" s="3"/>
      <c r="J338" s="3"/>
      <c r="K338" s="3"/>
      <c r="L338" s="4"/>
      <c r="M338" s="3"/>
      <c r="N338" s="4"/>
      <c r="O338" s="3"/>
      <c r="P338" s="4"/>
      <c r="Q338" s="8"/>
      <c r="R338"/>
      <c r="S338"/>
      <c r="T338"/>
      <c r="U338"/>
    </row>
    <row r="339" spans="1:21" s="31" customFormat="1" x14ac:dyDescent="0.2">
      <c r="A339" s="1"/>
      <c r="B339" s="60"/>
      <c r="C339" s="3"/>
      <c r="D339" s="4"/>
      <c r="E339" s="4"/>
      <c r="F339" s="3"/>
      <c r="G339" s="3"/>
      <c r="H339" s="3"/>
      <c r="I339" s="3"/>
      <c r="J339" s="3"/>
      <c r="K339" s="3"/>
      <c r="L339" s="4"/>
      <c r="M339" s="3"/>
      <c r="N339" s="4"/>
      <c r="O339" s="3"/>
      <c r="P339" s="4"/>
      <c r="Q339" s="8"/>
      <c r="R339"/>
      <c r="S339"/>
      <c r="T339"/>
      <c r="U339"/>
    </row>
    <row r="340" spans="1:21" s="31" customFormat="1" x14ac:dyDescent="0.2">
      <c r="A340" s="1"/>
      <c r="B340" s="60"/>
      <c r="C340" s="3"/>
      <c r="D340" s="4"/>
      <c r="E340" s="4"/>
      <c r="F340" s="3"/>
      <c r="G340" s="3"/>
      <c r="H340" s="3"/>
      <c r="I340" s="3"/>
      <c r="J340" s="3"/>
      <c r="K340" s="3"/>
      <c r="L340" s="4"/>
      <c r="M340" s="3"/>
      <c r="N340" s="4"/>
      <c r="O340" s="3"/>
      <c r="P340" s="4"/>
      <c r="Q340" s="8"/>
      <c r="R340"/>
      <c r="S340"/>
      <c r="T340"/>
      <c r="U340"/>
    </row>
    <row r="341" spans="1:21" s="31" customFormat="1" x14ac:dyDescent="0.2">
      <c r="A341" s="1"/>
      <c r="B341" s="60"/>
      <c r="C341" s="3"/>
      <c r="D341" s="4"/>
      <c r="E341" s="4"/>
      <c r="F341" s="3"/>
      <c r="G341" s="3"/>
      <c r="H341" s="3"/>
      <c r="I341" s="3"/>
      <c r="J341" s="3"/>
      <c r="K341" s="3"/>
      <c r="L341" s="4"/>
      <c r="M341" s="3"/>
      <c r="N341" s="4"/>
      <c r="O341" s="3"/>
      <c r="P341" s="4"/>
      <c r="Q341" s="8"/>
      <c r="R341"/>
      <c r="S341"/>
      <c r="T341"/>
      <c r="U341"/>
    </row>
    <row r="342" spans="1:21" s="31" customFormat="1" x14ac:dyDescent="0.2">
      <c r="A342" s="1"/>
      <c r="B342" s="60"/>
      <c r="C342" s="3"/>
      <c r="D342" s="4"/>
      <c r="E342" s="4"/>
      <c r="F342" s="3"/>
      <c r="G342" s="3"/>
      <c r="H342" s="3"/>
      <c r="I342" s="3"/>
      <c r="J342" s="3"/>
      <c r="K342" s="3"/>
      <c r="L342" s="4"/>
      <c r="M342" s="3"/>
      <c r="N342" s="4"/>
      <c r="O342" s="3"/>
      <c r="P342" s="4"/>
      <c r="Q342" s="8"/>
      <c r="R342"/>
      <c r="S342"/>
      <c r="T342"/>
      <c r="U342"/>
    </row>
    <row r="343" spans="1:21" s="31" customFormat="1" x14ac:dyDescent="0.2">
      <c r="A343" s="1"/>
      <c r="B343" s="60"/>
      <c r="C343" s="3"/>
      <c r="D343" s="4"/>
      <c r="E343" s="4"/>
      <c r="F343" s="3"/>
      <c r="G343" s="3"/>
      <c r="H343" s="3"/>
      <c r="I343" s="3"/>
      <c r="J343" s="3"/>
      <c r="K343" s="3"/>
      <c r="L343" s="4"/>
      <c r="M343" s="3"/>
      <c r="N343" s="4"/>
      <c r="O343" s="3"/>
      <c r="P343" s="4"/>
      <c r="Q343" s="8"/>
      <c r="R343"/>
      <c r="S343"/>
      <c r="T343"/>
      <c r="U343"/>
    </row>
    <row r="344" spans="1:21" s="31" customFormat="1" x14ac:dyDescent="0.2">
      <c r="A344" s="1"/>
      <c r="B344" s="60"/>
      <c r="C344" s="3"/>
      <c r="D344" s="4"/>
      <c r="E344" s="4"/>
      <c r="F344" s="3"/>
      <c r="G344" s="3"/>
      <c r="H344" s="3"/>
      <c r="I344" s="3"/>
      <c r="J344" s="3"/>
      <c r="K344" s="3"/>
      <c r="L344" s="4"/>
      <c r="M344" s="3"/>
      <c r="N344" s="4"/>
      <c r="O344" s="3"/>
      <c r="P344" s="4"/>
      <c r="Q344" s="8"/>
      <c r="R344"/>
      <c r="S344"/>
      <c r="T344"/>
      <c r="U344"/>
    </row>
    <row r="345" spans="1:21" s="31" customFormat="1" x14ac:dyDescent="0.2">
      <c r="A345" s="1"/>
      <c r="B345" s="60"/>
      <c r="C345" s="3"/>
      <c r="D345" s="4"/>
      <c r="E345" s="4"/>
      <c r="F345" s="3"/>
      <c r="G345" s="3"/>
      <c r="H345" s="3"/>
      <c r="I345" s="3"/>
      <c r="J345" s="3"/>
      <c r="K345" s="3"/>
      <c r="L345" s="4"/>
      <c r="M345" s="3"/>
      <c r="N345" s="4"/>
      <c r="O345" s="3"/>
      <c r="P345" s="4"/>
      <c r="Q345" s="8"/>
      <c r="R345"/>
      <c r="S345"/>
      <c r="T345"/>
      <c r="U345"/>
    </row>
    <row r="346" spans="1:21" s="31" customFormat="1" x14ac:dyDescent="0.2">
      <c r="A346" s="1"/>
      <c r="B346" s="60"/>
      <c r="C346" s="3"/>
      <c r="D346" s="4"/>
      <c r="E346" s="4"/>
      <c r="F346" s="3"/>
      <c r="G346" s="3"/>
      <c r="H346" s="3"/>
      <c r="I346" s="3"/>
      <c r="J346" s="3"/>
      <c r="K346" s="3"/>
      <c r="L346" s="4"/>
      <c r="M346" s="3"/>
      <c r="N346" s="4"/>
      <c r="O346" s="3"/>
      <c r="P346" s="4"/>
      <c r="Q346" s="8"/>
      <c r="R346"/>
      <c r="S346"/>
      <c r="T346"/>
      <c r="U346"/>
    </row>
    <row r="347" spans="1:21" s="31" customFormat="1" x14ac:dyDescent="0.2">
      <c r="A347" s="1"/>
      <c r="B347" s="60"/>
      <c r="C347" s="3"/>
      <c r="D347" s="4"/>
      <c r="E347" s="4"/>
      <c r="F347" s="3"/>
      <c r="G347" s="3"/>
      <c r="H347" s="3"/>
      <c r="I347" s="3"/>
      <c r="J347" s="3"/>
      <c r="K347" s="3"/>
      <c r="L347" s="4"/>
      <c r="M347" s="3"/>
      <c r="N347" s="4"/>
      <c r="O347" s="3"/>
      <c r="P347" s="4"/>
      <c r="Q347" s="8"/>
      <c r="R347"/>
      <c r="S347"/>
      <c r="T347"/>
      <c r="U347"/>
    </row>
    <row r="348" spans="1:21" s="31" customFormat="1" x14ac:dyDescent="0.2">
      <c r="A348" s="1"/>
      <c r="B348" s="60"/>
      <c r="C348" s="3"/>
      <c r="D348" s="4"/>
      <c r="E348" s="4"/>
      <c r="F348" s="3"/>
      <c r="G348" s="3"/>
      <c r="H348" s="3"/>
      <c r="I348" s="3"/>
      <c r="J348" s="3"/>
      <c r="K348" s="3"/>
      <c r="L348" s="4"/>
      <c r="M348" s="3"/>
      <c r="N348" s="4"/>
      <c r="O348" s="3"/>
      <c r="P348" s="4"/>
      <c r="Q348" s="8"/>
      <c r="R348"/>
      <c r="S348"/>
      <c r="T348"/>
      <c r="U348"/>
    </row>
    <row r="349" spans="1:21" s="31" customFormat="1" x14ac:dyDescent="0.2">
      <c r="A349" s="1"/>
      <c r="B349" s="60"/>
      <c r="C349" s="3"/>
      <c r="D349" s="4"/>
      <c r="E349" s="4"/>
      <c r="F349" s="3"/>
      <c r="G349" s="3"/>
      <c r="H349" s="3"/>
      <c r="I349" s="3"/>
      <c r="J349" s="3"/>
      <c r="K349" s="3"/>
      <c r="L349" s="4"/>
      <c r="M349" s="3"/>
      <c r="N349" s="4"/>
      <c r="O349" s="3"/>
      <c r="P349" s="4"/>
      <c r="Q349" s="8"/>
      <c r="R349"/>
      <c r="S349"/>
      <c r="T349"/>
      <c r="U349"/>
    </row>
    <row r="350" spans="1:21" s="31" customFormat="1" x14ac:dyDescent="0.2">
      <c r="A350" s="1"/>
      <c r="B350" s="60"/>
      <c r="C350" s="3"/>
      <c r="D350" s="4"/>
      <c r="E350" s="4"/>
      <c r="F350" s="3"/>
      <c r="G350" s="3"/>
      <c r="H350" s="3"/>
      <c r="I350" s="3"/>
      <c r="J350" s="3"/>
      <c r="K350" s="3"/>
      <c r="L350" s="4"/>
      <c r="M350" s="3"/>
      <c r="N350" s="4"/>
      <c r="O350" s="3"/>
      <c r="P350" s="4"/>
      <c r="Q350" s="8"/>
      <c r="R350"/>
      <c r="S350"/>
      <c r="T350"/>
      <c r="U350"/>
    </row>
    <row r="351" spans="1:21" s="31" customFormat="1" x14ac:dyDescent="0.2">
      <c r="A351" s="1"/>
      <c r="B351" s="60"/>
      <c r="C351" s="3"/>
      <c r="D351" s="4"/>
      <c r="E351" s="4"/>
      <c r="F351" s="3"/>
      <c r="G351" s="3"/>
      <c r="H351" s="3"/>
      <c r="I351" s="3"/>
      <c r="J351" s="3"/>
      <c r="K351" s="3"/>
      <c r="L351" s="4"/>
      <c r="M351" s="3"/>
      <c r="N351" s="4"/>
      <c r="O351" s="3"/>
      <c r="P351" s="4"/>
      <c r="Q351" s="8"/>
      <c r="R351"/>
      <c r="S351"/>
      <c r="T351"/>
      <c r="U351"/>
    </row>
    <row r="352" spans="1:21" s="31" customFormat="1" x14ac:dyDescent="0.2">
      <c r="A352" s="1"/>
      <c r="B352" s="60"/>
      <c r="C352" s="3"/>
      <c r="D352" s="4"/>
      <c r="E352" s="4"/>
      <c r="F352" s="3"/>
      <c r="G352" s="3"/>
      <c r="H352" s="3"/>
      <c r="I352" s="3"/>
      <c r="J352" s="3"/>
      <c r="K352" s="3"/>
      <c r="L352" s="4"/>
      <c r="M352" s="3"/>
      <c r="N352" s="4"/>
      <c r="O352" s="3"/>
      <c r="P352" s="4"/>
      <c r="Q352" s="8"/>
      <c r="R352"/>
      <c r="S352"/>
      <c r="T352"/>
      <c r="U352"/>
    </row>
    <row r="353" spans="1:21" s="31" customFormat="1" x14ac:dyDescent="0.2">
      <c r="A353" s="1"/>
      <c r="B353" s="60"/>
      <c r="C353" s="3"/>
      <c r="D353" s="4"/>
      <c r="E353" s="4"/>
      <c r="F353" s="3"/>
      <c r="G353" s="3"/>
      <c r="H353" s="3"/>
      <c r="I353" s="3"/>
      <c r="J353" s="3"/>
      <c r="K353" s="3"/>
      <c r="L353" s="4"/>
      <c r="M353" s="3"/>
      <c r="N353" s="4"/>
      <c r="O353" s="3"/>
      <c r="P353" s="4"/>
      <c r="Q353" s="8"/>
      <c r="R353"/>
      <c r="S353"/>
      <c r="T353"/>
      <c r="U353"/>
    </row>
    <row r="354" spans="1:21" s="31" customFormat="1" x14ac:dyDescent="0.2">
      <c r="A354" s="1"/>
      <c r="B354" s="60"/>
      <c r="C354" s="3"/>
      <c r="D354" s="4"/>
      <c r="E354" s="4"/>
      <c r="F354" s="3"/>
      <c r="G354" s="3"/>
      <c r="H354" s="3"/>
      <c r="I354" s="3"/>
      <c r="J354" s="3"/>
      <c r="K354" s="3"/>
      <c r="L354" s="4"/>
      <c r="M354" s="3"/>
      <c r="N354" s="4"/>
      <c r="O354" s="3"/>
      <c r="P354" s="4"/>
      <c r="Q354" s="8"/>
      <c r="R354"/>
      <c r="S354"/>
      <c r="T354"/>
      <c r="U354"/>
    </row>
    <row r="355" spans="1:21" s="31" customFormat="1" x14ac:dyDescent="0.2">
      <c r="A355" s="1"/>
      <c r="B355" s="60"/>
      <c r="C355" s="3"/>
      <c r="D355" s="4"/>
      <c r="E355" s="4"/>
      <c r="F355" s="3"/>
      <c r="G355" s="3"/>
      <c r="H355" s="3"/>
      <c r="I355" s="3"/>
      <c r="J355" s="3"/>
      <c r="K355" s="3"/>
      <c r="L355" s="4"/>
      <c r="M355" s="3"/>
      <c r="N355" s="4"/>
      <c r="O355" s="3"/>
      <c r="P355" s="4"/>
      <c r="Q355" s="8"/>
      <c r="R355"/>
      <c r="S355"/>
      <c r="T355"/>
      <c r="U355"/>
    </row>
    <row r="356" spans="1:21" s="31" customFormat="1" x14ac:dyDescent="0.2">
      <c r="A356" s="1"/>
      <c r="B356" s="60"/>
      <c r="C356" s="3"/>
      <c r="D356" s="4"/>
      <c r="E356" s="4"/>
      <c r="F356" s="3"/>
      <c r="G356" s="3"/>
      <c r="H356" s="3"/>
      <c r="I356" s="3"/>
      <c r="J356" s="3"/>
      <c r="K356" s="3"/>
      <c r="L356" s="4"/>
      <c r="M356" s="3"/>
      <c r="N356" s="4"/>
      <c r="O356" s="3"/>
      <c r="P356" s="4"/>
      <c r="Q356" s="8"/>
      <c r="R356"/>
      <c r="S356"/>
      <c r="T356"/>
      <c r="U356"/>
    </row>
    <row r="357" spans="1:21" s="31" customFormat="1" x14ac:dyDescent="0.2">
      <c r="A357" s="1"/>
      <c r="B357" s="60"/>
      <c r="C357" s="3"/>
      <c r="D357" s="4"/>
      <c r="E357" s="4"/>
      <c r="F357" s="3"/>
      <c r="G357" s="3"/>
      <c r="H357" s="3"/>
      <c r="I357" s="3"/>
      <c r="J357" s="3"/>
      <c r="K357" s="3"/>
      <c r="L357" s="4"/>
      <c r="M357" s="3"/>
      <c r="N357" s="4"/>
      <c r="O357" s="3"/>
      <c r="P357" s="4"/>
      <c r="Q357" s="8"/>
      <c r="R357"/>
      <c r="S357"/>
      <c r="T357"/>
      <c r="U357"/>
    </row>
    <row r="358" spans="1:21" s="31" customFormat="1" x14ac:dyDescent="0.2">
      <c r="A358" s="1"/>
      <c r="B358" s="60"/>
      <c r="C358" s="3"/>
      <c r="D358" s="4"/>
      <c r="E358" s="4"/>
      <c r="F358" s="3"/>
      <c r="G358" s="3"/>
      <c r="H358" s="3"/>
      <c r="I358" s="3"/>
      <c r="J358" s="3"/>
      <c r="K358" s="3"/>
      <c r="L358" s="4"/>
      <c r="M358" s="3"/>
      <c r="N358" s="4"/>
      <c r="O358" s="3"/>
      <c r="P358" s="4"/>
      <c r="Q358" s="8"/>
      <c r="R358"/>
      <c r="S358"/>
      <c r="T358"/>
      <c r="U358"/>
    </row>
    <row r="359" spans="1:21" s="31" customFormat="1" x14ac:dyDescent="0.2">
      <c r="A359" s="1"/>
      <c r="B359" s="60"/>
      <c r="C359" s="3"/>
      <c r="D359" s="4"/>
      <c r="E359" s="4"/>
      <c r="F359" s="3"/>
      <c r="G359" s="3"/>
      <c r="H359" s="3"/>
      <c r="I359" s="3"/>
      <c r="J359" s="3"/>
      <c r="K359" s="3"/>
      <c r="L359" s="4"/>
      <c r="M359" s="3"/>
      <c r="N359" s="4"/>
      <c r="O359" s="3"/>
      <c r="P359" s="4"/>
      <c r="Q359" s="8"/>
      <c r="R359"/>
      <c r="S359"/>
      <c r="T359"/>
      <c r="U359"/>
    </row>
    <row r="360" spans="1:21" s="31" customFormat="1" x14ac:dyDescent="0.2">
      <c r="A360" s="1"/>
      <c r="B360" s="60"/>
      <c r="C360" s="3"/>
      <c r="D360" s="4"/>
      <c r="E360" s="4"/>
      <c r="F360" s="3"/>
      <c r="G360" s="3"/>
      <c r="H360" s="3"/>
      <c r="I360" s="3"/>
      <c r="J360" s="3"/>
      <c r="K360" s="3"/>
      <c r="L360" s="4"/>
      <c r="M360" s="3"/>
      <c r="N360" s="4"/>
      <c r="O360" s="3"/>
      <c r="P360" s="4"/>
      <c r="Q360" s="8"/>
      <c r="R360"/>
      <c r="S360"/>
      <c r="T360"/>
      <c r="U360"/>
    </row>
    <row r="361" spans="1:21" s="31" customFormat="1" x14ac:dyDescent="0.2">
      <c r="A361" s="1"/>
      <c r="B361" s="60"/>
      <c r="C361" s="3"/>
      <c r="D361" s="4"/>
      <c r="E361" s="4"/>
      <c r="F361" s="3"/>
      <c r="G361" s="3"/>
      <c r="H361" s="3"/>
      <c r="I361" s="3"/>
      <c r="J361" s="3"/>
      <c r="K361" s="3"/>
      <c r="L361" s="4"/>
      <c r="M361" s="3"/>
      <c r="N361" s="4"/>
      <c r="O361" s="3"/>
      <c r="P361" s="4"/>
      <c r="Q361" s="8"/>
      <c r="R361"/>
      <c r="S361"/>
      <c r="T361"/>
      <c r="U361"/>
    </row>
    <row r="362" spans="1:21" s="31" customFormat="1" x14ac:dyDescent="0.2">
      <c r="A362" s="1"/>
      <c r="B362" s="60"/>
      <c r="C362" s="3"/>
      <c r="D362" s="4"/>
      <c r="E362" s="4"/>
      <c r="F362" s="3"/>
      <c r="G362" s="3"/>
      <c r="H362" s="3"/>
      <c r="I362" s="3"/>
      <c r="J362" s="3"/>
      <c r="K362" s="3"/>
      <c r="L362" s="4"/>
      <c r="M362" s="3"/>
      <c r="N362" s="4"/>
      <c r="O362" s="3"/>
      <c r="P362" s="4"/>
      <c r="Q362" s="8"/>
      <c r="R362"/>
      <c r="S362"/>
      <c r="T362"/>
      <c r="U362"/>
    </row>
    <row r="363" spans="1:21" s="31" customFormat="1" x14ac:dyDescent="0.2">
      <c r="A363" s="1"/>
      <c r="B363" s="60"/>
      <c r="C363" s="3"/>
      <c r="D363" s="4"/>
      <c r="E363" s="4"/>
      <c r="F363" s="3"/>
      <c r="G363" s="3"/>
      <c r="H363" s="3"/>
      <c r="I363" s="3"/>
      <c r="J363" s="3"/>
      <c r="K363" s="3"/>
      <c r="L363" s="4"/>
      <c r="M363" s="3"/>
      <c r="N363" s="4"/>
      <c r="O363" s="3"/>
      <c r="P363" s="4"/>
      <c r="Q363" s="8"/>
      <c r="R363"/>
      <c r="S363"/>
      <c r="T363"/>
      <c r="U363"/>
    </row>
    <row r="364" spans="1:21" s="31" customFormat="1" x14ac:dyDescent="0.2">
      <c r="A364" s="1"/>
      <c r="B364" s="60"/>
      <c r="C364" s="3"/>
      <c r="D364" s="4"/>
      <c r="E364" s="4"/>
      <c r="F364" s="3"/>
      <c r="G364" s="3"/>
      <c r="H364" s="3"/>
      <c r="I364" s="3"/>
      <c r="J364" s="3"/>
      <c r="K364" s="3"/>
      <c r="L364" s="4"/>
      <c r="M364" s="3"/>
      <c r="N364" s="4"/>
      <c r="O364" s="3"/>
      <c r="P364" s="4"/>
      <c r="Q364" s="8"/>
      <c r="R364"/>
      <c r="S364"/>
      <c r="T364"/>
      <c r="U364"/>
    </row>
    <row r="365" spans="1:21" s="31" customFormat="1" x14ac:dyDescent="0.2">
      <c r="A365" s="1"/>
      <c r="B365" s="60"/>
      <c r="C365" s="3"/>
      <c r="D365" s="4"/>
      <c r="E365" s="4"/>
      <c r="F365" s="3"/>
      <c r="G365" s="3"/>
      <c r="H365" s="3"/>
      <c r="I365" s="3"/>
      <c r="J365" s="3"/>
      <c r="K365" s="3"/>
      <c r="L365" s="4"/>
      <c r="M365" s="3"/>
      <c r="N365" s="4"/>
      <c r="O365" s="3"/>
      <c r="P365" s="4"/>
      <c r="Q365" s="8"/>
      <c r="R365"/>
      <c r="S365"/>
      <c r="T365"/>
      <c r="U365"/>
    </row>
    <row r="366" spans="1:21" s="31" customFormat="1" x14ac:dyDescent="0.2">
      <c r="A366" s="1"/>
      <c r="B366" s="60"/>
      <c r="C366" s="3"/>
      <c r="D366" s="4"/>
      <c r="E366" s="4"/>
      <c r="F366" s="3"/>
      <c r="G366" s="3"/>
      <c r="H366" s="3"/>
      <c r="I366" s="3"/>
      <c r="J366" s="3"/>
      <c r="K366" s="3"/>
      <c r="L366" s="4"/>
      <c r="M366" s="3"/>
      <c r="N366" s="4"/>
      <c r="O366" s="3"/>
      <c r="P366" s="4"/>
      <c r="Q366" s="8"/>
      <c r="R366"/>
      <c r="S366"/>
      <c r="T366"/>
      <c r="U366"/>
    </row>
    <row r="367" spans="1:21" s="31" customFormat="1" x14ac:dyDescent="0.2">
      <c r="A367" s="1"/>
      <c r="B367" s="60"/>
      <c r="C367" s="3"/>
      <c r="D367" s="4"/>
      <c r="E367" s="4"/>
      <c r="F367" s="3"/>
      <c r="G367" s="3"/>
      <c r="H367" s="3"/>
      <c r="I367" s="3"/>
      <c r="J367" s="3"/>
      <c r="K367" s="3"/>
      <c r="L367" s="4"/>
      <c r="M367" s="3"/>
      <c r="N367" s="4"/>
      <c r="O367" s="3"/>
      <c r="P367" s="4"/>
      <c r="Q367" s="8"/>
      <c r="R367"/>
      <c r="S367"/>
      <c r="T367"/>
      <c r="U367"/>
    </row>
    <row r="368" spans="1:21" s="31" customFormat="1" x14ac:dyDescent="0.2">
      <c r="A368" s="1"/>
      <c r="B368" s="60"/>
      <c r="C368" s="3"/>
      <c r="D368" s="4"/>
      <c r="E368" s="4"/>
      <c r="F368" s="3"/>
      <c r="G368" s="3"/>
      <c r="H368" s="3"/>
      <c r="I368" s="3"/>
      <c r="J368" s="3"/>
      <c r="K368" s="3"/>
      <c r="L368" s="4"/>
      <c r="M368" s="3"/>
      <c r="N368" s="4"/>
      <c r="O368" s="3"/>
      <c r="P368" s="4"/>
      <c r="Q368" s="8"/>
      <c r="R368"/>
      <c r="S368"/>
      <c r="T368"/>
      <c r="U368"/>
    </row>
    <row r="369" spans="1:21" s="31" customFormat="1" x14ac:dyDescent="0.2">
      <c r="A369" s="1"/>
      <c r="B369" s="60"/>
      <c r="C369" s="3"/>
      <c r="D369" s="4"/>
      <c r="E369" s="4"/>
      <c r="F369" s="3"/>
      <c r="G369" s="3"/>
      <c r="H369" s="3"/>
      <c r="I369" s="3"/>
      <c r="J369" s="3"/>
      <c r="K369" s="3"/>
      <c r="L369" s="4"/>
      <c r="M369" s="3"/>
      <c r="N369" s="4"/>
      <c r="O369" s="3"/>
      <c r="P369" s="4"/>
      <c r="Q369" s="8"/>
      <c r="R369"/>
      <c r="S369"/>
      <c r="T369"/>
      <c r="U369"/>
    </row>
    <row r="370" spans="1:21" s="31" customFormat="1" x14ac:dyDescent="0.2">
      <c r="A370" s="1"/>
      <c r="B370" s="60"/>
      <c r="C370" s="3"/>
      <c r="D370" s="4"/>
      <c r="E370" s="4"/>
      <c r="F370" s="3"/>
      <c r="G370" s="3"/>
      <c r="H370" s="3"/>
      <c r="I370" s="3"/>
      <c r="J370" s="3"/>
      <c r="K370" s="3"/>
      <c r="L370" s="4"/>
      <c r="M370" s="3"/>
      <c r="N370" s="4"/>
      <c r="O370" s="3"/>
      <c r="P370" s="4"/>
      <c r="Q370" s="8"/>
      <c r="R370"/>
      <c r="S370"/>
      <c r="T370"/>
      <c r="U370"/>
    </row>
    <row r="371" spans="1:21" s="31" customFormat="1" x14ac:dyDescent="0.2">
      <c r="A371" s="1"/>
      <c r="B371" s="60"/>
      <c r="C371" s="3"/>
      <c r="D371" s="4"/>
      <c r="E371" s="4"/>
      <c r="F371" s="3"/>
      <c r="G371" s="3"/>
      <c r="H371" s="3"/>
      <c r="I371" s="3"/>
      <c r="J371" s="3"/>
      <c r="K371" s="3"/>
      <c r="L371" s="4"/>
      <c r="M371" s="3"/>
      <c r="N371" s="4"/>
      <c r="O371" s="3"/>
      <c r="P371" s="4"/>
      <c r="Q371" s="8"/>
      <c r="R371"/>
      <c r="S371"/>
      <c r="T371"/>
      <c r="U371"/>
    </row>
    <row r="372" spans="1:21" s="31" customFormat="1" x14ac:dyDescent="0.2">
      <c r="A372" s="1"/>
      <c r="B372" s="60"/>
      <c r="C372" s="3"/>
      <c r="D372" s="4"/>
      <c r="E372" s="4"/>
      <c r="F372" s="3"/>
      <c r="G372" s="3"/>
      <c r="H372" s="3"/>
      <c r="I372" s="3"/>
      <c r="J372" s="3"/>
      <c r="K372" s="3"/>
      <c r="L372" s="4"/>
      <c r="M372" s="3"/>
      <c r="N372" s="4"/>
      <c r="O372" s="3"/>
      <c r="P372" s="4"/>
      <c r="Q372" s="8"/>
      <c r="R372"/>
      <c r="S372"/>
      <c r="T372"/>
      <c r="U372"/>
    </row>
    <row r="373" spans="1:21" s="31" customFormat="1" x14ac:dyDescent="0.2">
      <c r="A373" s="1"/>
      <c r="B373" s="60"/>
      <c r="C373" s="3"/>
      <c r="D373" s="4"/>
      <c r="E373" s="4"/>
      <c r="F373" s="3"/>
      <c r="G373" s="3"/>
      <c r="H373" s="3"/>
      <c r="I373" s="3"/>
      <c r="J373" s="3"/>
      <c r="K373" s="3"/>
      <c r="L373" s="4"/>
      <c r="M373" s="3"/>
      <c r="N373" s="4"/>
      <c r="O373" s="3"/>
      <c r="P373" s="4"/>
      <c r="Q373" s="8"/>
      <c r="R373"/>
      <c r="S373"/>
      <c r="T373"/>
      <c r="U373"/>
    </row>
    <row r="374" spans="1:21" s="31" customFormat="1" x14ac:dyDescent="0.2">
      <c r="A374" s="1"/>
      <c r="B374" s="60"/>
      <c r="C374" s="3"/>
      <c r="D374" s="4"/>
      <c r="E374" s="4"/>
      <c r="F374" s="3"/>
      <c r="G374" s="3"/>
      <c r="H374" s="3"/>
      <c r="I374" s="3"/>
      <c r="J374" s="3"/>
      <c r="K374" s="3"/>
      <c r="L374" s="4"/>
      <c r="M374" s="3"/>
      <c r="N374" s="4"/>
      <c r="O374" s="3"/>
      <c r="P374" s="4"/>
      <c r="Q374" s="8"/>
      <c r="R374"/>
      <c r="S374"/>
      <c r="T374"/>
      <c r="U374"/>
    </row>
    <row r="375" spans="1:21" s="31" customFormat="1" x14ac:dyDescent="0.2">
      <c r="A375" s="1"/>
      <c r="B375" s="60"/>
      <c r="C375" s="3"/>
      <c r="D375" s="4"/>
      <c r="E375" s="4"/>
      <c r="F375" s="3"/>
      <c r="G375" s="3"/>
      <c r="H375" s="3"/>
      <c r="I375" s="3"/>
      <c r="J375" s="3"/>
      <c r="K375" s="3"/>
      <c r="L375" s="4"/>
      <c r="M375" s="3"/>
      <c r="N375" s="4"/>
      <c r="O375" s="3"/>
      <c r="P375" s="4"/>
      <c r="Q375" s="8"/>
      <c r="R375"/>
      <c r="S375"/>
      <c r="T375"/>
      <c r="U375"/>
    </row>
    <row r="376" spans="1:21" s="31" customFormat="1" x14ac:dyDescent="0.2">
      <c r="A376" s="1"/>
      <c r="B376" s="60"/>
      <c r="C376" s="3"/>
      <c r="D376" s="4"/>
      <c r="E376" s="4"/>
      <c r="F376" s="3"/>
      <c r="G376" s="3"/>
      <c r="H376" s="3"/>
      <c r="I376" s="3"/>
      <c r="J376" s="3"/>
      <c r="K376" s="3"/>
      <c r="L376" s="4"/>
      <c r="M376" s="3"/>
      <c r="N376" s="4"/>
      <c r="O376" s="3"/>
      <c r="P376" s="4"/>
      <c r="Q376" s="8"/>
      <c r="R376"/>
      <c r="S376"/>
      <c r="T376"/>
      <c r="U376"/>
    </row>
    <row r="377" spans="1:21" s="31" customFormat="1" x14ac:dyDescent="0.2">
      <c r="A377" s="1"/>
      <c r="B377" s="60"/>
      <c r="C377" s="3"/>
      <c r="D377" s="4"/>
      <c r="E377" s="4"/>
      <c r="F377" s="3"/>
      <c r="G377" s="3"/>
      <c r="H377" s="3"/>
      <c r="I377" s="3"/>
      <c r="J377" s="3"/>
      <c r="K377" s="3"/>
      <c r="L377" s="4"/>
      <c r="M377" s="3"/>
      <c r="N377" s="4"/>
      <c r="O377" s="3"/>
      <c r="P377" s="4"/>
      <c r="Q377" s="8"/>
      <c r="R377"/>
      <c r="S377"/>
      <c r="T377"/>
      <c r="U377"/>
    </row>
    <row r="378" spans="1:21" s="31" customFormat="1" x14ac:dyDescent="0.2">
      <c r="A378" s="1"/>
      <c r="B378" s="60"/>
      <c r="C378" s="3"/>
      <c r="D378" s="4"/>
      <c r="E378" s="4"/>
      <c r="F378" s="3"/>
      <c r="G378" s="3"/>
      <c r="H378" s="3"/>
      <c r="I378" s="3"/>
      <c r="J378" s="3"/>
      <c r="K378" s="3"/>
      <c r="L378" s="4"/>
      <c r="M378" s="3"/>
      <c r="N378" s="4"/>
      <c r="O378" s="3"/>
      <c r="P378" s="4"/>
      <c r="Q378" s="8"/>
      <c r="R378"/>
      <c r="S378"/>
      <c r="T378"/>
      <c r="U378"/>
    </row>
    <row r="379" spans="1:21" s="31" customFormat="1" x14ac:dyDescent="0.2">
      <c r="A379" s="1"/>
      <c r="B379" s="60"/>
      <c r="C379" s="3"/>
      <c r="D379" s="4"/>
      <c r="E379" s="4"/>
      <c r="F379" s="3"/>
      <c r="G379" s="3"/>
      <c r="H379" s="3"/>
      <c r="I379" s="3"/>
      <c r="J379" s="3"/>
      <c r="K379" s="3"/>
      <c r="L379" s="4"/>
      <c r="M379" s="3"/>
      <c r="N379" s="4"/>
      <c r="O379" s="3"/>
      <c r="P379" s="4"/>
      <c r="Q379" s="8"/>
      <c r="R379"/>
      <c r="S379"/>
      <c r="T379"/>
      <c r="U379"/>
    </row>
    <row r="380" spans="1:21" s="31" customFormat="1" x14ac:dyDescent="0.2">
      <c r="A380" s="1"/>
      <c r="B380" s="60"/>
      <c r="C380" s="3"/>
      <c r="D380" s="4"/>
      <c r="E380" s="4"/>
      <c r="F380" s="3"/>
      <c r="G380" s="3"/>
      <c r="H380" s="3"/>
      <c r="I380" s="3"/>
      <c r="J380" s="3"/>
      <c r="K380" s="3"/>
      <c r="L380" s="4"/>
      <c r="M380" s="3"/>
      <c r="N380" s="4"/>
      <c r="O380" s="3"/>
      <c r="P380" s="4"/>
      <c r="Q380" s="8"/>
      <c r="R380"/>
      <c r="S380"/>
      <c r="T380"/>
      <c r="U380"/>
    </row>
    <row r="381" spans="1:21" s="31" customFormat="1" x14ac:dyDescent="0.2">
      <c r="A381" s="1"/>
      <c r="B381" s="60"/>
      <c r="C381" s="3"/>
      <c r="D381" s="4"/>
      <c r="E381" s="4"/>
      <c r="F381" s="3"/>
      <c r="G381" s="3"/>
      <c r="H381" s="3"/>
      <c r="I381" s="3"/>
      <c r="J381" s="3"/>
      <c r="K381" s="3"/>
      <c r="L381" s="4"/>
      <c r="M381" s="3"/>
      <c r="N381" s="4"/>
      <c r="O381" s="3"/>
      <c r="P381" s="4"/>
      <c r="Q381" s="8"/>
      <c r="R381"/>
      <c r="S381"/>
      <c r="T381"/>
      <c r="U381"/>
    </row>
    <row r="382" spans="1:21" s="31" customFormat="1" x14ac:dyDescent="0.2">
      <c r="A382" s="1"/>
      <c r="B382" s="60"/>
      <c r="C382" s="3"/>
      <c r="D382" s="4"/>
      <c r="E382" s="4"/>
      <c r="F382" s="3"/>
      <c r="G382" s="3"/>
      <c r="H382" s="3"/>
      <c r="I382" s="3"/>
      <c r="J382" s="3"/>
      <c r="K382" s="3"/>
      <c r="L382" s="4"/>
      <c r="M382" s="3"/>
      <c r="N382" s="4"/>
      <c r="O382" s="3"/>
      <c r="P382" s="4"/>
      <c r="Q382" s="8"/>
      <c r="R382"/>
      <c r="S382"/>
      <c r="T382"/>
      <c r="U382"/>
    </row>
    <row r="383" spans="1:21" s="31" customFormat="1" x14ac:dyDescent="0.2">
      <c r="A383" s="1"/>
      <c r="B383" s="60"/>
      <c r="C383" s="3"/>
      <c r="D383" s="4"/>
      <c r="E383" s="4"/>
      <c r="F383" s="3"/>
      <c r="G383" s="3"/>
      <c r="H383" s="3"/>
      <c r="I383" s="3"/>
      <c r="J383" s="3"/>
      <c r="K383" s="3"/>
      <c r="L383" s="4"/>
      <c r="M383" s="3"/>
      <c r="N383" s="4"/>
      <c r="O383" s="3"/>
      <c r="P383" s="4"/>
      <c r="Q383" s="8"/>
      <c r="R383"/>
      <c r="S383"/>
      <c r="T383"/>
      <c r="U383"/>
    </row>
    <row r="384" spans="1:21" s="31" customFormat="1" x14ac:dyDescent="0.2">
      <c r="A384" s="1"/>
      <c r="B384" s="60"/>
      <c r="C384" s="3"/>
      <c r="D384" s="4"/>
      <c r="E384" s="4"/>
      <c r="F384" s="3"/>
      <c r="G384" s="3"/>
      <c r="H384" s="3"/>
      <c r="I384" s="3"/>
      <c r="J384" s="3"/>
      <c r="K384" s="3"/>
      <c r="L384" s="4"/>
      <c r="M384" s="3"/>
      <c r="N384" s="4"/>
      <c r="O384" s="3"/>
      <c r="P384" s="4"/>
      <c r="Q384" s="8"/>
      <c r="R384"/>
      <c r="S384"/>
      <c r="T384"/>
      <c r="U384"/>
    </row>
    <row r="385" spans="1:21" s="31" customFormat="1" x14ac:dyDescent="0.2">
      <c r="A385" s="1"/>
      <c r="B385" s="60"/>
      <c r="C385" s="3"/>
      <c r="D385" s="4"/>
      <c r="E385" s="4"/>
      <c r="F385" s="3"/>
      <c r="G385" s="3"/>
      <c r="H385" s="3"/>
      <c r="I385" s="3"/>
      <c r="J385" s="3"/>
      <c r="K385" s="3"/>
      <c r="L385" s="4"/>
      <c r="M385" s="3"/>
      <c r="N385" s="4"/>
      <c r="O385" s="3"/>
      <c r="P385" s="4"/>
      <c r="Q385" s="8"/>
      <c r="R385"/>
      <c r="S385"/>
      <c r="T385"/>
      <c r="U385"/>
    </row>
    <row r="386" spans="1:21" s="31" customFormat="1" x14ac:dyDescent="0.2">
      <c r="A386" s="1"/>
      <c r="B386" s="60"/>
      <c r="C386" s="3"/>
      <c r="D386" s="4"/>
      <c r="E386" s="4"/>
      <c r="F386" s="3"/>
      <c r="G386" s="3"/>
      <c r="H386" s="3"/>
      <c r="I386" s="3"/>
      <c r="J386" s="3"/>
      <c r="K386" s="3"/>
      <c r="L386" s="4"/>
      <c r="M386" s="3"/>
      <c r="N386" s="4"/>
      <c r="O386" s="3"/>
      <c r="P386" s="4"/>
      <c r="Q386" s="8"/>
      <c r="R386"/>
      <c r="S386"/>
      <c r="T386"/>
      <c r="U386"/>
    </row>
    <row r="387" spans="1:21" s="31" customFormat="1" x14ac:dyDescent="0.2">
      <c r="A387" s="1"/>
      <c r="B387" s="60"/>
      <c r="C387" s="3"/>
      <c r="D387" s="4"/>
      <c r="E387" s="4"/>
      <c r="F387" s="3"/>
      <c r="G387" s="3"/>
      <c r="H387" s="3"/>
      <c r="I387" s="3"/>
      <c r="J387" s="3"/>
      <c r="K387" s="3"/>
      <c r="L387" s="4"/>
      <c r="M387" s="3"/>
      <c r="N387" s="4"/>
      <c r="O387" s="3"/>
      <c r="P387" s="4"/>
      <c r="Q387" s="8"/>
      <c r="R387"/>
      <c r="S387"/>
      <c r="T387"/>
      <c r="U387"/>
    </row>
    <row r="388" spans="1:21" s="31" customFormat="1" x14ac:dyDescent="0.2">
      <c r="A388" s="1"/>
      <c r="B388" s="60"/>
      <c r="C388" s="3"/>
      <c r="D388" s="4"/>
      <c r="E388" s="4"/>
      <c r="F388" s="3"/>
      <c r="G388" s="3"/>
      <c r="H388" s="3"/>
      <c r="I388" s="3"/>
      <c r="J388" s="3"/>
      <c r="K388" s="3"/>
      <c r="L388" s="4"/>
      <c r="M388" s="3"/>
      <c r="N388" s="4"/>
      <c r="O388" s="3"/>
      <c r="P388" s="4"/>
      <c r="Q388" s="8"/>
      <c r="R388"/>
      <c r="S388"/>
      <c r="T388"/>
      <c r="U388"/>
    </row>
    <row r="389" spans="1:21" s="31" customFormat="1" x14ac:dyDescent="0.2">
      <c r="A389" s="1"/>
      <c r="B389" s="60"/>
      <c r="C389" s="3"/>
      <c r="D389" s="4"/>
      <c r="E389" s="4"/>
      <c r="F389" s="3"/>
      <c r="G389" s="3"/>
      <c r="H389" s="3"/>
      <c r="I389" s="3"/>
      <c r="J389" s="3"/>
      <c r="K389" s="3"/>
      <c r="L389" s="4"/>
      <c r="M389" s="3"/>
      <c r="N389" s="4"/>
      <c r="O389" s="3"/>
      <c r="P389" s="4"/>
      <c r="Q389" s="8"/>
      <c r="R389"/>
      <c r="S389"/>
      <c r="T389"/>
      <c r="U389"/>
    </row>
    <row r="390" spans="1:21" s="31" customFormat="1" x14ac:dyDescent="0.2">
      <c r="A390" s="1"/>
      <c r="B390" s="60"/>
      <c r="C390" s="3"/>
      <c r="D390" s="4"/>
      <c r="E390" s="4"/>
      <c r="F390" s="3"/>
      <c r="G390" s="3"/>
      <c r="H390" s="3"/>
      <c r="I390" s="3"/>
      <c r="J390" s="3"/>
      <c r="K390" s="3"/>
      <c r="L390" s="4"/>
      <c r="M390" s="3"/>
      <c r="N390" s="4"/>
      <c r="O390" s="3"/>
      <c r="P390" s="4"/>
      <c r="Q390" s="8"/>
      <c r="R390"/>
      <c r="S390"/>
      <c r="T390"/>
      <c r="U390"/>
    </row>
    <row r="391" spans="1:21" s="31" customFormat="1" x14ac:dyDescent="0.2">
      <c r="A391" s="1"/>
      <c r="B391" s="60"/>
      <c r="C391" s="3"/>
      <c r="D391" s="4"/>
      <c r="E391" s="4"/>
      <c r="F391" s="3"/>
      <c r="G391" s="3"/>
      <c r="H391" s="3"/>
      <c r="I391" s="3"/>
      <c r="J391" s="3"/>
      <c r="K391" s="3"/>
      <c r="L391" s="4"/>
      <c r="M391" s="3"/>
      <c r="N391" s="4"/>
      <c r="O391" s="3"/>
      <c r="P391" s="4"/>
      <c r="Q391" s="8"/>
      <c r="R391"/>
      <c r="S391"/>
      <c r="T391"/>
      <c r="U391"/>
    </row>
    <row r="392" spans="1:21" s="31" customFormat="1" x14ac:dyDescent="0.2">
      <c r="A392" s="1"/>
      <c r="B392" s="60"/>
      <c r="C392" s="3"/>
      <c r="D392" s="4"/>
      <c r="E392" s="4"/>
      <c r="F392" s="3"/>
      <c r="G392" s="3"/>
      <c r="H392" s="3"/>
      <c r="I392" s="3"/>
      <c r="J392" s="3"/>
      <c r="K392" s="3"/>
      <c r="L392" s="4"/>
      <c r="M392" s="3"/>
      <c r="N392" s="4"/>
      <c r="O392" s="3"/>
      <c r="P392" s="4"/>
      <c r="Q392" s="8"/>
      <c r="R392"/>
      <c r="S392"/>
      <c r="T392"/>
      <c r="U392"/>
    </row>
    <row r="393" spans="1:21" s="31" customFormat="1" x14ac:dyDescent="0.2">
      <c r="A393" s="1"/>
      <c r="B393" s="2"/>
      <c r="C393" s="3"/>
      <c r="D393" s="4"/>
      <c r="E393" s="4"/>
      <c r="F393" s="3"/>
      <c r="G393" s="3"/>
      <c r="H393" s="3"/>
      <c r="I393" s="3"/>
      <c r="J393" s="3"/>
      <c r="K393" s="3"/>
      <c r="L393" s="4"/>
      <c r="M393" s="3"/>
      <c r="N393" s="4"/>
      <c r="O393" s="3"/>
      <c r="P393" s="4"/>
      <c r="Q393" s="8"/>
      <c r="R393"/>
      <c r="S393"/>
      <c r="T393"/>
      <c r="U393"/>
    </row>
    <row r="394" spans="1:21" s="31" customFormat="1" x14ac:dyDescent="0.2">
      <c r="A394" s="1"/>
      <c r="B394" s="2"/>
      <c r="C394" s="3"/>
      <c r="D394" s="4"/>
      <c r="E394" s="4"/>
      <c r="F394" s="3"/>
      <c r="G394" s="3"/>
      <c r="H394" s="3"/>
      <c r="I394" s="3"/>
      <c r="J394" s="3"/>
      <c r="K394" s="3"/>
      <c r="L394" s="4"/>
      <c r="M394" s="3"/>
      <c r="N394" s="4"/>
      <c r="O394" s="3"/>
      <c r="P394" s="4"/>
      <c r="Q394" s="8"/>
      <c r="R394"/>
      <c r="S394"/>
      <c r="T394"/>
      <c r="U394"/>
    </row>
    <row r="395" spans="1:21" s="31" customFormat="1" x14ac:dyDescent="0.2">
      <c r="A395" s="1"/>
      <c r="B395" s="2"/>
      <c r="C395" s="3"/>
      <c r="D395" s="4"/>
      <c r="E395" s="4"/>
      <c r="F395" s="3"/>
      <c r="G395" s="3"/>
      <c r="H395" s="3"/>
      <c r="I395" s="3"/>
      <c r="J395" s="3"/>
      <c r="K395" s="3"/>
      <c r="L395" s="4"/>
      <c r="M395" s="3"/>
      <c r="N395" s="4"/>
      <c r="O395" s="3"/>
      <c r="P395" s="4"/>
      <c r="Q395" s="8"/>
      <c r="R395"/>
      <c r="S395"/>
      <c r="T395"/>
      <c r="U395"/>
    </row>
    <row r="396" spans="1:21" s="31" customFormat="1" x14ac:dyDescent="0.2">
      <c r="A396" s="1"/>
      <c r="B396" s="2"/>
      <c r="C396" s="3"/>
      <c r="D396" s="4"/>
      <c r="E396" s="4"/>
      <c r="F396" s="3"/>
      <c r="G396" s="3"/>
      <c r="H396" s="3"/>
      <c r="I396" s="3"/>
      <c r="J396" s="3"/>
      <c r="K396" s="3"/>
      <c r="L396" s="4"/>
      <c r="M396" s="3"/>
      <c r="N396" s="4"/>
      <c r="O396" s="3"/>
      <c r="P396" s="4"/>
      <c r="Q396" s="8"/>
      <c r="R396"/>
      <c r="S396"/>
      <c r="T396"/>
      <c r="U396"/>
    </row>
    <row r="397" spans="1:21" s="31" customFormat="1" x14ac:dyDescent="0.2">
      <c r="A397" s="1"/>
      <c r="B397" s="2"/>
      <c r="C397" s="3"/>
      <c r="D397" s="4"/>
      <c r="E397" s="4"/>
      <c r="F397" s="3"/>
      <c r="G397" s="3"/>
      <c r="H397" s="3"/>
      <c r="I397" s="3"/>
      <c r="J397" s="3"/>
      <c r="K397" s="3"/>
      <c r="L397" s="4"/>
      <c r="M397" s="3"/>
      <c r="N397" s="4"/>
      <c r="O397" s="3"/>
      <c r="P397" s="4"/>
      <c r="Q397" s="8"/>
      <c r="R397"/>
      <c r="S397"/>
      <c r="T397"/>
      <c r="U397"/>
    </row>
    <row r="398" spans="1:21" s="31" customFormat="1" x14ac:dyDescent="0.2">
      <c r="A398" s="1"/>
      <c r="B398" s="2"/>
      <c r="C398" s="3"/>
      <c r="D398" s="4"/>
      <c r="E398" s="4"/>
      <c r="F398" s="3"/>
      <c r="G398" s="3"/>
      <c r="H398" s="3"/>
      <c r="I398" s="3"/>
      <c r="J398" s="3"/>
      <c r="K398" s="3"/>
      <c r="L398" s="4"/>
      <c r="M398" s="3"/>
      <c r="N398" s="4"/>
      <c r="O398" s="3"/>
      <c r="P398" s="4"/>
      <c r="Q398" s="8"/>
      <c r="R398"/>
      <c r="S398"/>
      <c r="T398"/>
      <c r="U398"/>
    </row>
    <row r="399" spans="1:21" s="31" customFormat="1" x14ac:dyDescent="0.2">
      <c r="A399" s="1"/>
      <c r="B399" s="2"/>
      <c r="C399" s="3"/>
      <c r="D399" s="4"/>
      <c r="E399" s="4"/>
      <c r="F399" s="3"/>
      <c r="G399" s="3"/>
      <c r="H399" s="3"/>
      <c r="I399" s="3"/>
      <c r="J399" s="3"/>
      <c r="K399" s="3"/>
      <c r="L399" s="4"/>
      <c r="M399" s="3"/>
      <c r="N399" s="4"/>
      <c r="O399" s="3"/>
      <c r="P399" s="4"/>
      <c r="Q399" s="8"/>
      <c r="R399"/>
      <c r="S399"/>
      <c r="T399"/>
      <c r="U399"/>
    </row>
    <row r="400" spans="1:21" s="31" customFormat="1" x14ac:dyDescent="0.2">
      <c r="A400" s="1"/>
      <c r="B400" s="2"/>
      <c r="C400" s="3"/>
      <c r="D400" s="4"/>
      <c r="E400" s="4"/>
      <c r="F400" s="3"/>
      <c r="G400" s="3"/>
      <c r="H400" s="3"/>
      <c r="I400" s="3"/>
      <c r="J400" s="3"/>
      <c r="K400" s="3"/>
      <c r="L400" s="4"/>
      <c r="M400" s="3"/>
      <c r="N400" s="4"/>
      <c r="O400" s="3"/>
      <c r="P400" s="4"/>
      <c r="Q400" s="8"/>
      <c r="R400"/>
      <c r="S400"/>
      <c r="T400"/>
      <c r="U400"/>
    </row>
    <row r="401" spans="1:21" s="31" customFormat="1" x14ac:dyDescent="0.2">
      <c r="A401" s="1"/>
      <c r="B401" s="2"/>
      <c r="C401" s="3"/>
      <c r="D401" s="4"/>
      <c r="E401" s="4"/>
      <c r="F401" s="3"/>
      <c r="G401" s="3"/>
      <c r="H401" s="3"/>
      <c r="I401" s="3"/>
      <c r="J401" s="3"/>
      <c r="K401" s="3"/>
      <c r="L401" s="4"/>
      <c r="M401" s="3"/>
      <c r="N401" s="4"/>
      <c r="O401" s="3"/>
      <c r="P401" s="4"/>
      <c r="Q401" s="8"/>
      <c r="R401"/>
      <c r="S401"/>
      <c r="T401"/>
      <c r="U401"/>
    </row>
    <row r="402" spans="1:21" s="31" customFormat="1" x14ac:dyDescent="0.2">
      <c r="A402" s="1"/>
      <c r="B402" s="2"/>
      <c r="C402" s="3"/>
      <c r="D402" s="4"/>
      <c r="E402" s="4"/>
      <c r="F402" s="3"/>
      <c r="G402" s="3"/>
      <c r="H402" s="3"/>
      <c r="I402" s="3"/>
      <c r="J402" s="3"/>
      <c r="K402" s="3"/>
      <c r="L402" s="4"/>
      <c r="M402" s="3"/>
      <c r="N402" s="4"/>
      <c r="O402" s="3"/>
      <c r="P402" s="4"/>
      <c r="Q402" s="8"/>
      <c r="R402"/>
      <c r="S402"/>
      <c r="T402"/>
      <c r="U402"/>
    </row>
    <row r="403" spans="1:21" s="31" customFormat="1" x14ac:dyDescent="0.2">
      <c r="A403" s="1"/>
      <c r="B403" s="2"/>
      <c r="C403" s="3"/>
      <c r="D403" s="4"/>
      <c r="E403" s="4"/>
      <c r="F403" s="3"/>
      <c r="G403" s="3"/>
      <c r="H403" s="3"/>
      <c r="I403" s="3"/>
      <c r="J403" s="3"/>
      <c r="K403" s="3"/>
      <c r="L403" s="4"/>
      <c r="M403" s="3"/>
      <c r="N403" s="4"/>
      <c r="O403" s="3"/>
      <c r="P403" s="4"/>
      <c r="Q403" s="8"/>
      <c r="R403"/>
      <c r="S403"/>
      <c r="T403"/>
      <c r="U403"/>
    </row>
    <row r="404" spans="1:21" s="31" customFormat="1" x14ac:dyDescent="0.2">
      <c r="A404" s="1"/>
      <c r="B404" s="2"/>
      <c r="C404" s="3"/>
      <c r="D404" s="4"/>
      <c r="E404" s="4"/>
      <c r="F404" s="3"/>
      <c r="G404" s="3"/>
      <c r="H404" s="3"/>
      <c r="I404" s="3"/>
      <c r="J404" s="3"/>
      <c r="K404" s="3"/>
      <c r="L404" s="4"/>
      <c r="M404" s="3"/>
      <c r="N404" s="4"/>
      <c r="O404" s="3"/>
      <c r="P404" s="4"/>
      <c r="Q404" s="8"/>
      <c r="R404"/>
      <c r="S404"/>
      <c r="T404"/>
      <c r="U404"/>
    </row>
    <row r="405" spans="1:21" s="31" customFormat="1" x14ac:dyDescent="0.2">
      <c r="A405" s="1"/>
      <c r="B405" s="2"/>
      <c r="C405" s="3"/>
      <c r="D405" s="4"/>
      <c r="E405" s="4"/>
      <c r="F405" s="3"/>
      <c r="G405" s="3"/>
      <c r="H405" s="3"/>
      <c r="I405" s="3"/>
      <c r="J405" s="3"/>
      <c r="K405" s="3"/>
      <c r="L405" s="4"/>
      <c r="M405" s="3"/>
      <c r="N405" s="4"/>
      <c r="O405" s="3"/>
      <c r="P405" s="4"/>
      <c r="Q405" s="8"/>
      <c r="R405"/>
      <c r="S405"/>
      <c r="T405"/>
      <c r="U405"/>
    </row>
    <row r="406" spans="1:21" s="31" customFormat="1" x14ac:dyDescent="0.2">
      <c r="A406" s="1"/>
      <c r="B406" s="2"/>
      <c r="C406" s="3"/>
      <c r="D406" s="4"/>
      <c r="E406" s="4"/>
      <c r="F406" s="3"/>
      <c r="G406" s="3"/>
      <c r="H406" s="3"/>
      <c r="I406" s="3"/>
      <c r="J406" s="3"/>
      <c r="K406" s="3"/>
      <c r="L406" s="4"/>
      <c r="M406" s="3"/>
      <c r="N406" s="4"/>
      <c r="O406" s="3"/>
      <c r="P406" s="4"/>
      <c r="Q406" s="8"/>
      <c r="R406"/>
      <c r="S406"/>
      <c r="T406"/>
      <c r="U406"/>
    </row>
    <row r="407" spans="1:21" s="31" customFormat="1" x14ac:dyDescent="0.2">
      <c r="A407" s="1"/>
      <c r="B407" s="2"/>
      <c r="C407" s="3"/>
      <c r="D407" s="4"/>
      <c r="E407" s="4"/>
      <c r="F407" s="3"/>
      <c r="G407" s="3"/>
      <c r="H407" s="3"/>
      <c r="I407" s="3"/>
      <c r="J407" s="3"/>
      <c r="K407" s="3"/>
      <c r="L407" s="4"/>
      <c r="M407" s="3"/>
      <c r="N407" s="4"/>
      <c r="O407" s="3"/>
      <c r="P407" s="4"/>
      <c r="Q407" s="8"/>
      <c r="R407"/>
      <c r="S407"/>
      <c r="T407"/>
      <c r="U407"/>
    </row>
    <row r="408" spans="1:21" s="31" customFormat="1" x14ac:dyDescent="0.2">
      <c r="A408" s="1"/>
      <c r="B408" s="2"/>
      <c r="C408" s="3"/>
      <c r="D408" s="4"/>
      <c r="E408" s="4"/>
      <c r="F408" s="3"/>
      <c r="G408" s="3"/>
      <c r="H408" s="3"/>
      <c r="I408" s="3"/>
      <c r="J408" s="3"/>
      <c r="K408" s="3"/>
      <c r="L408" s="4"/>
      <c r="M408" s="3"/>
      <c r="N408" s="4"/>
      <c r="O408" s="3"/>
      <c r="P408" s="4"/>
      <c r="Q408" s="8"/>
      <c r="R408"/>
      <c r="S408"/>
      <c r="T408"/>
      <c r="U408"/>
    </row>
    <row r="409" spans="1:21" s="31" customFormat="1" x14ac:dyDescent="0.2">
      <c r="A409" s="1"/>
      <c r="B409" s="2"/>
      <c r="C409" s="3"/>
      <c r="D409" s="4"/>
      <c r="E409" s="4"/>
      <c r="F409" s="3"/>
      <c r="G409" s="3"/>
      <c r="H409" s="3"/>
      <c r="I409" s="3"/>
      <c r="J409" s="3"/>
      <c r="K409" s="3"/>
      <c r="L409" s="4"/>
      <c r="M409" s="3"/>
      <c r="N409" s="4"/>
      <c r="O409" s="3"/>
      <c r="P409" s="4"/>
      <c r="Q409" s="8"/>
      <c r="R409"/>
      <c r="S409"/>
      <c r="T409"/>
      <c r="U409"/>
    </row>
    <row r="410" spans="1:21" s="31" customFormat="1" x14ac:dyDescent="0.2">
      <c r="A410" s="1"/>
      <c r="B410" s="2"/>
      <c r="C410" s="3"/>
      <c r="D410" s="4"/>
      <c r="E410" s="4"/>
      <c r="F410" s="3"/>
      <c r="G410" s="3"/>
      <c r="H410" s="3"/>
      <c r="I410" s="3"/>
      <c r="J410" s="3"/>
      <c r="K410" s="3"/>
      <c r="L410" s="4"/>
      <c r="M410" s="3"/>
      <c r="N410" s="4"/>
      <c r="O410" s="3"/>
      <c r="P410" s="4"/>
      <c r="Q410" s="8"/>
      <c r="R410"/>
      <c r="S410"/>
      <c r="T410"/>
      <c r="U410"/>
    </row>
    <row r="411" spans="1:21" s="31" customFormat="1" x14ac:dyDescent="0.2">
      <c r="A411" s="1"/>
      <c r="B411" s="2"/>
      <c r="C411" s="3"/>
      <c r="D411" s="4"/>
      <c r="E411" s="4"/>
      <c r="F411" s="3"/>
      <c r="G411" s="3"/>
      <c r="H411" s="3"/>
      <c r="I411" s="3"/>
      <c r="J411" s="3"/>
      <c r="K411" s="3"/>
      <c r="L411" s="4"/>
      <c r="M411" s="3"/>
      <c r="N411" s="4"/>
      <c r="O411" s="3"/>
      <c r="P411" s="4"/>
      <c r="Q411" s="8"/>
      <c r="R411"/>
      <c r="S411"/>
      <c r="T411"/>
      <c r="U411"/>
    </row>
    <row r="412" spans="1:21" s="31" customFormat="1" x14ac:dyDescent="0.2">
      <c r="A412" s="1"/>
      <c r="B412" s="2"/>
      <c r="C412" s="3"/>
      <c r="D412" s="4"/>
      <c r="E412" s="4"/>
      <c r="F412" s="3"/>
      <c r="G412" s="3"/>
      <c r="H412" s="3"/>
      <c r="I412" s="3"/>
      <c r="J412" s="3"/>
      <c r="K412" s="3"/>
      <c r="L412" s="4"/>
      <c r="M412" s="3"/>
      <c r="N412" s="4"/>
      <c r="O412" s="3"/>
      <c r="P412" s="4"/>
      <c r="Q412" s="8"/>
      <c r="R412"/>
      <c r="S412"/>
      <c r="T412"/>
      <c r="U412"/>
    </row>
    <row r="413" spans="1:21" s="31" customFormat="1" x14ac:dyDescent="0.2">
      <c r="A413" s="1"/>
      <c r="B413" s="2"/>
      <c r="C413" s="3"/>
      <c r="D413" s="4"/>
      <c r="E413" s="4"/>
      <c r="F413" s="3"/>
      <c r="G413" s="3"/>
      <c r="H413" s="3"/>
      <c r="I413" s="3"/>
      <c r="J413" s="3"/>
      <c r="K413" s="3"/>
      <c r="L413" s="4"/>
      <c r="M413" s="3"/>
      <c r="N413" s="4"/>
      <c r="O413" s="3"/>
      <c r="P413" s="4"/>
      <c r="Q413" s="8"/>
      <c r="R413"/>
      <c r="S413"/>
      <c r="T413"/>
      <c r="U413"/>
    </row>
    <row r="414" spans="1:21" s="31" customFormat="1" x14ac:dyDescent="0.2">
      <c r="A414" s="1"/>
      <c r="B414" s="2"/>
      <c r="C414" s="3"/>
      <c r="D414" s="4"/>
      <c r="E414" s="4"/>
      <c r="F414" s="3"/>
      <c r="G414" s="3"/>
      <c r="H414" s="3"/>
      <c r="I414" s="3"/>
      <c r="J414" s="3"/>
      <c r="K414" s="3"/>
      <c r="L414" s="4"/>
      <c r="M414" s="3"/>
      <c r="N414" s="4"/>
      <c r="O414" s="3"/>
      <c r="P414" s="4"/>
      <c r="Q414" s="8"/>
      <c r="R414"/>
      <c r="S414"/>
      <c r="T414"/>
      <c r="U414"/>
    </row>
    <row r="415" spans="1:21" s="31" customFormat="1" x14ac:dyDescent="0.2">
      <c r="A415" s="1"/>
      <c r="B415" s="2"/>
      <c r="C415" s="3"/>
      <c r="D415" s="4"/>
      <c r="E415" s="4"/>
      <c r="F415" s="3"/>
      <c r="G415" s="3"/>
      <c r="H415" s="3"/>
      <c r="I415" s="3"/>
      <c r="J415" s="3"/>
      <c r="K415" s="3"/>
      <c r="L415" s="4"/>
      <c r="M415" s="3"/>
      <c r="N415" s="4"/>
      <c r="O415" s="3"/>
      <c r="P415" s="4"/>
      <c r="Q415" s="8"/>
      <c r="R415"/>
      <c r="S415"/>
      <c r="T415"/>
      <c r="U415"/>
    </row>
    <row r="416" spans="1:21" s="31" customFormat="1" x14ac:dyDescent="0.2">
      <c r="A416" s="1"/>
      <c r="B416" s="2"/>
      <c r="C416" s="3"/>
      <c r="D416" s="4"/>
      <c r="E416" s="4"/>
      <c r="F416" s="3"/>
      <c r="G416" s="3"/>
      <c r="H416" s="3"/>
      <c r="I416" s="3"/>
      <c r="J416" s="3"/>
      <c r="K416" s="3"/>
      <c r="L416" s="4"/>
      <c r="M416" s="3"/>
      <c r="N416" s="4"/>
      <c r="O416" s="3"/>
      <c r="P416" s="4"/>
      <c r="Q416" s="8"/>
      <c r="R416"/>
      <c r="S416"/>
      <c r="T416"/>
      <c r="U416"/>
    </row>
    <row r="417" spans="1:21" s="31" customFormat="1" x14ac:dyDescent="0.2">
      <c r="A417" s="1"/>
      <c r="B417" s="2"/>
      <c r="C417" s="3"/>
      <c r="D417" s="4"/>
      <c r="E417" s="4"/>
      <c r="F417" s="3"/>
      <c r="G417" s="3"/>
      <c r="H417" s="3"/>
      <c r="I417" s="3"/>
      <c r="J417" s="3"/>
      <c r="K417" s="3"/>
      <c r="L417" s="4"/>
      <c r="M417" s="3"/>
      <c r="N417" s="4"/>
      <c r="O417" s="3"/>
      <c r="P417" s="4"/>
      <c r="Q417" s="8"/>
      <c r="R417"/>
      <c r="S417"/>
      <c r="T417"/>
      <c r="U417"/>
    </row>
    <row r="418" spans="1:21" s="31" customFormat="1" x14ac:dyDescent="0.2">
      <c r="A418" s="1"/>
      <c r="B418" s="2"/>
      <c r="C418" s="3"/>
      <c r="D418" s="4"/>
      <c r="E418" s="4"/>
      <c r="F418" s="3"/>
      <c r="G418" s="3"/>
      <c r="H418" s="3"/>
      <c r="I418" s="3"/>
      <c r="J418" s="3"/>
      <c r="K418" s="3"/>
      <c r="L418" s="4"/>
      <c r="M418" s="3"/>
      <c r="N418" s="4"/>
      <c r="O418" s="3"/>
      <c r="P418" s="4"/>
      <c r="Q418" s="8"/>
      <c r="R418"/>
      <c r="S418"/>
      <c r="T418"/>
      <c r="U418"/>
    </row>
    <row r="419" spans="1:21" s="31" customFormat="1" x14ac:dyDescent="0.2">
      <c r="A419" s="1"/>
      <c r="B419" s="2"/>
      <c r="C419" s="3"/>
      <c r="D419" s="4"/>
      <c r="E419" s="4"/>
      <c r="F419" s="3"/>
      <c r="G419" s="3"/>
      <c r="H419" s="3"/>
      <c r="I419" s="3"/>
      <c r="J419" s="3"/>
      <c r="K419" s="3"/>
      <c r="L419" s="4"/>
      <c r="M419" s="3"/>
      <c r="N419" s="4"/>
      <c r="O419" s="3"/>
      <c r="P419" s="4"/>
      <c r="Q419" s="8"/>
      <c r="R419"/>
      <c r="S419"/>
      <c r="T419"/>
      <c r="U419"/>
    </row>
    <row r="420" spans="1:21" s="31" customFormat="1" x14ac:dyDescent="0.2">
      <c r="A420" s="1"/>
      <c r="B420" s="2"/>
      <c r="C420" s="3"/>
      <c r="D420" s="4"/>
      <c r="E420" s="4"/>
      <c r="F420" s="3"/>
      <c r="G420" s="3"/>
      <c r="H420" s="3"/>
      <c r="I420" s="3"/>
      <c r="J420" s="3"/>
      <c r="K420" s="3"/>
      <c r="L420" s="4"/>
      <c r="M420" s="3"/>
      <c r="N420" s="4"/>
      <c r="O420" s="3"/>
      <c r="P420" s="4"/>
      <c r="Q420" s="8"/>
      <c r="R420"/>
      <c r="S420"/>
      <c r="T420"/>
      <c r="U420"/>
    </row>
    <row r="421" spans="1:21" s="31" customFormat="1" x14ac:dyDescent="0.2">
      <c r="A421" s="1"/>
      <c r="B421" s="2"/>
      <c r="C421" s="3"/>
      <c r="D421" s="4"/>
      <c r="E421" s="4"/>
      <c r="F421" s="3"/>
      <c r="G421" s="3"/>
      <c r="H421" s="3"/>
      <c r="I421" s="3"/>
      <c r="J421" s="3"/>
      <c r="K421" s="3"/>
      <c r="L421" s="4"/>
      <c r="M421" s="3"/>
      <c r="N421" s="4"/>
      <c r="O421" s="3"/>
      <c r="P421" s="4"/>
      <c r="Q421" s="8"/>
      <c r="R421"/>
      <c r="S421"/>
      <c r="T421"/>
      <c r="U421"/>
    </row>
    <row r="422" spans="1:21" s="31" customFormat="1" x14ac:dyDescent="0.2">
      <c r="A422" s="1"/>
      <c r="B422" s="2"/>
      <c r="C422" s="3"/>
      <c r="D422" s="4"/>
      <c r="E422" s="4"/>
      <c r="F422" s="3"/>
      <c r="G422" s="3"/>
      <c r="H422" s="3"/>
      <c r="I422" s="3"/>
      <c r="J422" s="3"/>
      <c r="K422" s="3"/>
      <c r="L422" s="4"/>
      <c r="M422" s="3"/>
      <c r="N422" s="4"/>
      <c r="O422" s="3"/>
      <c r="P422" s="4"/>
      <c r="Q422" s="8"/>
      <c r="R422"/>
      <c r="S422"/>
      <c r="T422"/>
      <c r="U422"/>
    </row>
    <row r="423" spans="1:21" s="31" customFormat="1" x14ac:dyDescent="0.2">
      <c r="A423" s="1"/>
      <c r="B423" s="2"/>
      <c r="C423" s="3"/>
      <c r="D423" s="4"/>
      <c r="E423" s="4"/>
      <c r="F423" s="3"/>
      <c r="G423" s="3"/>
      <c r="H423" s="3"/>
      <c r="I423" s="3"/>
      <c r="J423" s="3"/>
      <c r="K423" s="3"/>
      <c r="L423" s="4"/>
      <c r="M423" s="3"/>
      <c r="N423" s="4"/>
      <c r="O423" s="3"/>
      <c r="P423" s="4"/>
      <c r="Q423" s="8"/>
      <c r="R423"/>
      <c r="S423"/>
      <c r="T423"/>
      <c r="U423"/>
    </row>
    <row r="424" spans="1:21" s="31" customFormat="1" x14ac:dyDescent="0.2">
      <c r="A424" s="1"/>
      <c r="B424" s="2"/>
      <c r="C424" s="3"/>
      <c r="D424" s="4"/>
      <c r="E424" s="4"/>
      <c r="F424" s="3"/>
      <c r="G424" s="3"/>
      <c r="H424" s="3"/>
      <c r="I424" s="3"/>
      <c r="J424" s="3"/>
      <c r="K424" s="3"/>
      <c r="L424" s="4"/>
      <c r="M424" s="3"/>
      <c r="N424" s="4"/>
      <c r="O424" s="3"/>
      <c r="P424" s="4"/>
      <c r="Q424" s="8"/>
      <c r="R424"/>
      <c r="S424"/>
      <c r="T424"/>
      <c r="U424"/>
    </row>
    <row r="425" spans="1:21" s="31" customFormat="1" x14ac:dyDescent="0.2">
      <c r="A425" s="1"/>
      <c r="B425" s="2"/>
      <c r="C425" s="3"/>
      <c r="D425" s="4"/>
      <c r="E425" s="4"/>
      <c r="F425" s="3"/>
      <c r="G425" s="3"/>
      <c r="H425" s="3"/>
      <c r="I425" s="3"/>
      <c r="J425" s="3"/>
      <c r="K425" s="3"/>
      <c r="L425" s="4"/>
      <c r="M425" s="3"/>
      <c r="N425" s="4"/>
      <c r="O425" s="3"/>
      <c r="P425" s="4"/>
      <c r="Q425" s="8"/>
      <c r="R425"/>
      <c r="S425"/>
      <c r="T425"/>
      <c r="U425"/>
    </row>
    <row r="426" spans="1:21" s="31" customFormat="1" x14ac:dyDescent="0.2">
      <c r="A426" s="1"/>
      <c r="B426" s="2"/>
      <c r="C426" s="3"/>
      <c r="D426" s="4"/>
      <c r="E426" s="4"/>
      <c r="F426" s="3"/>
      <c r="G426" s="3"/>
      <c r="H426" s="3"/>
      <c r="I426" s="3"/>
      <c r="J426" s="3"/>
      <c r="K426" s="3"/>
      <c r="L426" s="4"/>
      <c r="M426" s="3"/>
      <c r="N426" s="4"/>
      <c r="O426" s="3"/>
      <c r="P426" s="4"/>
      <c r="Q426" s="8"/>
      <c r="R426"/>
      <c r="S426"/>
      <c r="T426"/>
      <c r="U426"/>
    </row>
    <row r="427" spans="1:21" s="31" customFormat="1" x14ac:dyDescent="0.2">
      <c r="A427" s="1"/>
      <c r="B427" s="2"/>
      <c r="C427" s="3"/>
      <c r="D427" s="4"/>
      <c r="E427" s="4"/>
      <c r="F427" s="3"/>
      <c r="G427" s="3"/>
      <c r="H427" s="3"/>
      <c r="I427" s="3"/>
      <c r="J427" s="3"/>
      <c r="K427" s="3"/>
      <c r="L427" s="4"/>
      <c r="M427" s="3"/>
      <c r="N427" s="4"/>
      <c r="O427" s="3"/>
      <c r="P427" s="4"/>
      <c r="Q427" s="8"/>
      <c r="R427"/>
      <c r="S427"/>
      <c r="T427"/>
      <c r="U427"/>
    </row>
    <row r="428" spans="1:21" s="31" customFormat="1" x14ac:dyDescent="0.2">
      <c r="A428" s="1"/>
      <c r="B428" s="2"/>
      <c r="C428" s="3"/>
      <c r="D428" s="4"/>
      <c r="E428" s="4"/>
      <c r="F428" s="3"/>
      <c r="G428" s="3"/>
      <c r="H428" s="3"/>
      <c r="I428" s="3"/>
      <c r="J428" s="3"/>
      <c r="K428" s="3"/>
      <c r="L428" s="4"/>
      <c r="M428" s="3"/>
      <c r="N428" s="4"/>
      <c r="O428" s="3"/>
      <c r="P428" s="4"/>
      <c r="Q428" s="8"/>
      <c r="R428"/>
      <c r="S428"/>
      <c r="T428"/>
      <c r="U428"/>
    </row>
    <row r="429" spans="1:21" s="31" customFormat="1" x14ac:dyDescent="0.2">
      <c r="A429" s="1"/>
      <c r="B429" s="2"/>
      <c r="C429" s="3"/>
      <c r="D429" s="4"/>
      <c r="E429" s="4"/>
      <c r="F429" s="3"/>
      <c r="G429" s="3"/>
      <c r="H429" s="3"/>
      <c r="I429" s="3"/>
      <c r="J429" s="3"/>
      <c r="K429" s="3"/>
      <c r="L429" s="4"/>
      <c r="M429" s="3"/>
      <c r="N429" s="4"/>
      <c r="O429" s="3"/>
      <c r="P429" s="4"/>
      <c r="Q429" s="8"/>
      <c r="R429"/>
      <c r="S429"/>
      <c r="T429"/>
      <c r="U429"/>
    </row>
    <row r="430" spans="1:21" s="31" customFormat="1" x14ac:dyDescent="0.2">
      <c r="A430" s="1"/>
      <c r="B430" s="2"/>
      <c r="C430" s="3"/>
      <c r="D430" s="4"/>
      <c r="E430" s="4"/>
      <c r="F430" s="3"/>
      <c r="G430" s="3"/>
      <c r="H430" s="3"/>
      <c r="I430" s="3"/>
      <c r="J430" s="3"/>
      <c r="K430" s="3"/>
      <c r="L430" s="4"/>
      <c r="M430" s="3"/>
      <c r="N430" s="4"/>
      <c r="O430" s="3"/>
      <c r="P430" s="4"/>
      <c r="Q430" s="8"/>
      <c r="R430"/>
      <c r="S430"/>
      <c r="T430"/>
      <c r="U430"/>
    </row>
    <row r="431" spans="1:21" s="31" customFormat="1" x14ac:dyDescent="0.2">
      <c r="A431" s="1"/>
      <c r="B431" s="2"/>
      <c r="C431" s="3"/>
      <c r="D431" s="4"/>
      <c r="E431" s="4"/>
      <c r="F431" s="3"/>
      <c r="G431" s="3"/>
      <c r="H431" s="3"/>
      <c r="I431" s="3"/>
      <c r="J431" s="3"/>
      <c r="K431" s="3"/>
      <c r="L431" s="4"/>
      <c r="M431" s="3"/>
      <c r="N431" s="4"/>
      <c r="O431" s="3"/>
      <c r="P431" s="4"/>
      <c r="Q431" s="8"/>
      <c r="R431"/>
      <c r="S431"/>
      <c r="T431"/>
      <c r="U431"/>
    </row>
    <row r="432" spans="1:21" s="31" customFormat="1" x14ac:dyDescent="0.2">
      <c r="A432" s="1"/>
      <c r="B432" s="2"/>
      <c r="C432" s="3"/>
      <c r="D432" s="4"/>
      <c r="E432" s="4"/>
      <c r="F432" s="3"/>
      <c r="G432" s="3"/>
      <c r="H432" s="3"/>
      <c r="I432" s="3"/>
      <c r="J432" s="3"/>
      <c r="K432" s="3"/>
      <c r="L432" s="4"/>
      <c r="M432" s="3"/>
      <c r="N432" s="4"/>
      <c r="O432" s="3"/>
      <c r="P432" s="4"/>
      <c r="Q432" s="8"/>
      <c r="R432"/>
      <c r="S432"/>
      <c r="T432"/>
      <c r="U432"/>
    </row>
    <row r="433" spans="1:21" s="31" customFormat="1" x14ac:dyDescent="0.2">
      <c r="A433" s="1"/>
      <c r="B433" s="2"/>
      <c r="C433" s="3"/>
      <c r="D433" s="4"/>
      <c r="E433" s="4"/>
      <c r="F433" s="3"/>
      <c r="G433" s="3"/>
      <c r="H433" s="3"/>
      <c r="I433" s="3"/>
      <c r="J433" s="3"/>
      <c r="K433" s="3"/>
      <c r="L433" s="4"/>
      <c r="M433" s="3"/>
      <c r="N433" s="4"/>
      <c r="O433" s="3"/>
      <c r="P433" s="4"/>
      <c r="Q433" s="8"/>
      <c r="R433"/>
      <c r="S433"/>
      <c r="T433"/>
      <c r="U433"/>
    </row>
    <row r="434" spans="1:21" s="31" customFormat="1" x14ac:dyDescent="0.2">
      <c r="A434" s="1"/>
      <c r="B434" s="2"/>
      <c r="C434" s="3"/>
      <c r="D434" s="4"/>
      <c r="E434" s="4"/>
      <c r="F434" s="3"/>
      <c r="G434" s="3"/>
      <c r="H434" s="3"/>
      <c r="I434" s="3"/>
      <c r="J434" s="3"/>
      <c r="K434" s="3"/>
      <c r="L434" s="4"/>
      <c r="M434" s="3"/>
      <c r="N434" s="4"/>
      <c r="O434" s="3"/>
      <c r="P434" s="4"/>
      <c r="Q434" s="8"/>
      <c r="R434"/>
      <c r="S434"/>
      <c r="T434"/>
      <c r="U434"/>
    </row>
    <row r="435" spans="1:21" s="31" customFormat="1" x14ac:dyDescent="0.2">
      <c r="A435" s="1"/>
      <c r="B435" s="2"/>
      <c r="C435" s="3"/>
      <c r="D435" s="4"/>
      <c r="E435" s="4"/>
      <c r="F435" s="3"/>
      <c r="G435" s="3"/>
      <c r="H435" s="3"/>
      <c r="I435" s="3"/>
      <c r="J435" s="3"/>
      <c r="K435" s="3"/>
      <c r="L435" s="4"/>
      <c r="M435" s="3"/>
      <c r="N435" s="4"/>
      <c r="O435" s="3"/>
      <c r="P435" s="4"/>
      <c r="Q435" s="8"/>
      <c r="R435"/>
      <c r="S435"/>
      <c r="T435"/>
      <c r="U435"/>
    </row>
    <row r="436" spans="1:21" s="31" customFormat="1" x14ac:dyDescent="0.2">
      <c r="A436" s="1"/>
      <c r="B436" s="2"/>
      <c r="C436" s="3"/>
      <c r="D436" s="4"/>
      <c r="E436" s="4"/>
      <c r="F436" s="3"/>
      <c r="G436" s="3"/>
      <c r="H436" s="3"/>
      <c r="I436" s="3"/>
      <c r="J436" s="3"/>
      <c r="K436" s="3"/>
      <c r="L436" s="4"/>
      <c r="M436" s="3"/>
      <c r="N436" s="4"/>
      <c r="O436" s="3"/>
      <c r="P436" s="4"/>
      <c r="Q436" s="8"/>
      <c r="R436"/>
      <c r="S436"/>
      <c r="T436"/>
      <c r="U436"/>
    </row>
    <row r="437" spans="1:21" s="31" customFormat="1" x14ac:dyDescent="0.2">
      <c r="A437" s="1"/>
      <c r="B437" s="2"/>
      <c r="C437" s="3"/>
      <c r="D437" s="4"/>
      <c r="E437" s="4"/>
      <c r="F437" s="3"/>
      <c r="G437" s="3"/>
      <c r="H437" s="3"/>
      <c r="I437" s="3"/>
      <c r="J437" s="3"/>
      <c r="K437" s="3"/>
      <c r="L437" s="4"/>
      <c r="M437" s="3"/>
      <c r="N437" s="4"/>
      <c r="O437" s="3"/>
      <c r="P437" s="4"/>
      <c r="Q437" s="8"/>
      <c r="R437"/>
      <c r="S437"/>
      <c r="T437"/>
      <c r="U437"/>
    </row>
    <row r="438" spans="1:21" s="31" customFormat="1" x14ac:dyDescent="0.2">
      <c r="A438" s="1"/>
      <c r="B438" s="2"/>
      <c r="C438" s="3"/>
      <c r="D438" s="4"/>
      <c r="E438" s="4"/>
      <c r="F438" s="3"/>
      <c r="G438" s="3"/>
      <c r="H438" s="3"/>
      <c r="I438" s="3"/>
      <c r="J438" s="3"/>
      <c r="K438" s="3"/>
      <c r="L438" s="4"/>
      <c r="M438" s="3"/>
      <c r="N438" s="4"/>
      <c r="O438" s="3"/>
      <c r="P438" s="4"/>
      <c r="Q438" s="8"/>
      <c r="R438"/>
      <c r="S438"/>
      <c r="T438"/>
      <c r="U438"/>
    </row>
    <row r="439" spans="1:21" s="31" customFormat="1" x14ac:dyDescent="0.2">
      <c r="A439" s="1"/>
      <c r="B439" s="2"/>
      <c r="C439" s="3"/>
      <c r="D439" s="4"/>
      <c r="E439" s="4"/>
      <c r="F439" s="3"/>
      <c r="G439" s="3"/>
      <c r="H439" s="3"/>
      <c r="I439" s="3"/>
      <c r="J439" s="3"/>
      <c r="K439" s="3"/>
      <c r="L439" s="4"/>
      <c r="M439" s="3"/>
      <c r="N439" s="4"/>
      <c r="O439" s="3"/>
      <c r="P439" s="4"/>
      <c r="Q439" s="8"/>
      <c r="R439"/>
      <c r="S439"/>
      <c r="T439"/>
      <c r="U439"/>
    </row>
    <row r="440" spans="1:21" s="31" customFormat="1" x14ac:dyDescent="0.2">
      <c r="A440" s="1"/>
      <c r="B440" s="2"/>
      <c r="C440" s="3"/>
      <c r="D440" s="4"/>
      <c r="E440" s="4"/>
      <c r="F440" s="3"/>
      <c r="G440" s="3"/>
      <c r="H440" s="3"/>
      <c r="I440" s="3"/>
      <c r="J440" s="3"/>
      <c r="K440" s="3"/>
      <c r="L440" s="4"/>
      <c r="M440" s="3"/>
      <c r="N440" s="4"/>
      <c r="O440" s="3"/>
      <c r="P440" s="4"/>
      <c r="Q440" s="8"/>
      <c r="R440"/>
      <c r="S440"/>
      <c r="T440"/>
      <c r="U440"/>
    </row>
    <row r="441" spans="1:21" s="31" customFormat="1" x14ac:dyDescent="0.2">
      <c r="A441" s="1"/>
      <c r="B441" s="2"/>
      <c r="C441" s="3"/>
      <c r="D441" s="4"/>
      <c r="E441" s="4"/>
      <c r="F441" s="3"/>
      <c r="G441" s="3"/>
      <c r="H441" s="3"/>
      <c r="I441" s="3"/>
      <c r="J441" s="3"/>
      <c r="K441" s="3"/>
      <c r="L441" s="4"/>
      <c r="M441" s="3"/>
      <c r="N441" s="4"/>
      <c r="O441" s="3"/>
      <c r="P441" s="4"/>
      <c r="Q441" s="8"/>
      <c r="R441"/>
      <c r="S441"/>
      <c r="T441"/>
      <c r="U441"/>
    </row>
    <row r="442" spans="1:21" s="31" customFormat="1" x14ac:dyDescent="0.2">
      <c r="A442" s="1"/>
      <c r="B442" s="2"/>
      <c r="C442" s="3"/>
      <c r="D442" s="4"/>
      <c r="E442" s="4"/>
      <c r="F442" s="3"/>
      <c r="G442" s="3"/>
      <c r="H442" s="3"/>
      <c r="I442" s="3"/>
      <c r="J442" s="3"/>
      <c r="K442" s="3"/>
      <c r="L442" s="4"/>
      <c r="M442" s="3"/>
      <c r="N442" s="4"/>
      <c r="O442" s="3"/>
      <c r="P442" s="4"/>
      <c r="Q442" s="8"/>
      <c r="R442"/>
      <c r="S442"/>
      <c r="T442"/>
      <c r="U442"/>
    </row>
    <row r="443" spans="1:21" s="31" customFormat="1" x14ac:dyDescent="0.2">
      <c r="A443" s="1"/>
      <c r="B443" s="2"/>
      <c r="C443" s="3"/>
      <c r="D443" s="4"/>
      <c r="E443" s="4"/>
      <c r="F443" s="3"/>
      <c r="G443" s="3"/>
      <c r="H443" s="3"/>
      <c r="I443" s="3"/>
      <c r="J443" s="3"/>
      <c r="K443" s="3"/>
      <c r="L443" s="4"/>
      <c r="M443" s="3"/>
      <c r="N443" s="4"/>
      <c r="O443" s="3"/>
      <c r="P443" s="4"/>
      <c r="Q443" s="8"/>
      <c r="R443"/>
      <c r="S443"/>
      <c r="T443"/>
      <c r="U443"/>
    </row>
    <row r="444" spans="1:21" s="31" customFormat="1" x14ac:dyDescent="0.2">
      <c r="A444" s="1"/>
      <c r="B444" s="2"/>
      <c r="C444" s="3"/>
      <c r="D444" s="4"/>
      <c r="E444" s="4"/>
      <c r="F444" s="3"/>
      <c r="G444" s="3"/>
      <c r="H444" s="3"/>
      <c r="I444" s="3"/>
      <c r="J444" s="3"/>
      <c r="K444" s="3"/>
      <c r="L444" s="4"/>
      <c r="M444" s="3"/>
      <c r="N444" s="4"/>
      <c r="O444" s="3"/>
      <c r="P444" s="4"/>
      <c r="Q444" s="8"/>
      <c r="R444"/>
      <c r="S444"/>
      <c r="T444"/>
      <c r="U444"/>
    </row>
    <row r="445" spans="1:21" s="31" customFormat="1" x14ac:dyDescent="0.2">
      <c r="A445" s="1"/>
      <c r="B445" s="2"/>
      <c r="C445" s="3"/>
      <c r="D445" s="4"/>
      <c r="E445" s="4"/>
      <c r="F445" s="3"/>
      <c r="G445" s="3"/>
      <c r="H445" s="3"/>
      <c r="I445" s="3"/>
      <c r="J445" s="3"/>
      <c r="K445" s="3"/>
      <c r="L445" s="4"/>
      <c r="M445" s="3"/>
      <c r="N445" s="4"/>
      <c r="O445" s="3"/>
      <c r="P445" s="4"/>
      <c r="Q445" s="8"/>
      <c r="R445"/>
      <c r="S445"/>
      <c r="T445"/>
      <c r="U445"/>
    </row>
    <row r="446" spans="1:21" s="31" customFormat="1" x14ac:dyDescent="0.2">
      <c r="A446" s="1"/>
      <c r="B446" s="2"/>
      <c r="C446" s="3"/>
      <c r="D446" s="4"/>
      <c r="E446" s="4"/>
      <c r="F446" s="3"/>
      <c r="G446" s="3"/>
      <c r="H446" s="3"/>
      <c r="I446" s="3"/>
      <c r="J446" s="3"/>
      <c r="K446" s="3"/>
      <c r="L446" s="4"/>
      <c r="M446" s="3"/>
      <c r="N446" s="4"/>
      <c r="O446" s="3"/>
      <c r="P446" s="4"/>
      <c r="Q446" s="8"/>
      <c r="R446"/>
      <c r="S446"/>
      <c r="T446"/>
      <c r="U446"/>
    </row>
    <row r="447" spans="1:21" s="31" customFormat="1" x14ac:dyDescent="0.2">
      <c r="A447" s="1"/>
      <c r="B447" s="2"/>
      <c r="C447" s="3"/>
      <c r="D447" s="4"/>
      <c r="E447" s="4"/>
      <c r="F447" s="3"/>
      <c r="G447" s="3"/>
      <c r="H447" s="3"/>
      <c r="I447" s="3"/>
      <c r="J447" s="3"/>
      <c r="K447" s="3"/>
      <c r="L447" s="4"/>
      <c r="M447" s="3"/>
      <c r="N447" s="4"/>
      <c r="O447" s="3"/>
      <c r="P447" s="4"/>
      <c r="Q447" s="8"/>
      <c r="R447"/>
      <c r="S447"/>
      <c r="T447"/>
      <c r="U447"/>
    </row>
    <row r="448" spans="1:21" s="31" customFormat="1" x14ac:dyDescent="0.2">
      <c r="A448" s="1"/>
      <c r="B448" s="2"/>
      <c r="C448" s="3"/>
      <c r="D448" s="4"/>
      <c r="E448" s="4"/>
      <c r="F448" s="3"/>
      <c r="G448" s="3"/>
      <c r="H448" s="3"/>
      <c r="I448" s="3"/>
      <c r="J448" s="3"/>
      <c r="K448" s="3"/>
      <c r="L448" s="4"/>
      <c r="M448" s="3"/>
      <c r="N448" s="4"/>
      <c r="O448" s="3"/>
      <c r="P448" s="4"/>
      <c r="Q448" s="8"/>
      <c r="R448"/>
      <c r="S448"/>
      <c r="T448"/>
      <c r="U448"/>
    </row>
    <row r="449" spans="1:21" s="31" customFormat="1" x14ac:dyDescent="0.2">
      <c r="A449" s="1"/>
      <c r="B449" s="2"/>
      <c r="C449" s="3"/>
      <c r="D449" s="4"/>
      <c r="E449" s="4"/>
      <c r="F449" s="3"/>
      <c r="G449" s="3"/>
      <c r="H449" s="3"/>
      <c r="I449" s="3"/>
      <c r="J449" s="3"/>
      <c r="K449" s="3"/>
      <c r="L449" s="4"/>
      <c r="M449" s="3"/>
      <c r="N449" s="4"/>
      <c r="O449" s="3"/>
      <c r="P449" s="4"/>
      <c r="Q449" s="8"/>
      <c r="R449"/>
      <c r="S449"/>
      <c r="T449"/>
      <c r="U449"/>
    </row>
    <row r="450" spans="1:21" s="31" customFormat="1" x14ac:dyDescent="0.2">
      <c r="A450" s="1"/>
      <c r="B450" s="2"/>
      <c r="C450" s="3"/>
      <c r="D450" s="4"/>
      <c r="E450" s="4"/>
      <c r="F450" s="3"/>
      <c r="G450" s="3"/>
      <c r="H450" s="3"/>
      <c r="I450" s="3"/>
      <c r="J450" s="3"/>
      <c r="K450" s="3"/>
      <c r="L450" s="4"/>
      <c r="M450" s="3"/>
      <c r="N450" s="4"/>
      <c r="O450" s="3"/>
      <c r="P450" s="4"/>
      <c r="Q450" s="8"/>
      <c r="R450"/>
      <c r="S450"/>
      <c r="T450"/>
      <c r="U450"/>
    </row>
    <row r="451" spans="1:21" s="31" customFormat="1" x14ac:dyDescent="0.2">
      <c r="A451" s="1"/>
      <c r="B451" s="2"/>
      <c r="C451" s="3"/>
      <c r="D451" s="4"/>
      <c r="E451" s="4"/>
      <c r="F451" s="3"/>
      <c r="G451" s="3"/>
      <c r="H451" s="3"/>
      <c r="I451" s="3"/>
      <c r="J451" s="3"/>
      <c r="K451" s="3"/>
      <c r="L451" s="4"/>
      <c r="M451" s="3"/>
      <c r="N451" s="4"/>
      <c r="O451" s="3"/>
      <c r="P451" s="4"/>
      <c r="Q451" s="8"/>
      <c r="R451"/>
      <c r="S451"/>
      <c r="T451"/>
      <c r="U451"/>
    </row>
    <row r="452" spans="1:21" s="31" customFormat="1" x14ac:dyDescent="0.2">
      <c r="A452" s="1"/>
      <c r="B452" s="2"/>
      <c r="C452" s="3"/>
      <c r="D452" s="4"/>
      <c r="E452" s="4"/>
      <c r="F452" s="3"/>
      <c r="G452" s="3"/>
      <c r="H452" s="3"/>
      <c r="I452" s="3"/>
      <c r="J452" s="3"/>
      <c r="K452" s="3"/>
      <c r="L452" s="4"/>
      <c r="M452" s="3"/>
      <c r="N452" s="4"/>
      <c r="O452" s="3"/>
      <c r="P452" s="4"/>
      <c r="Q452" s="8"/>
      <c r="R452"/>
      <c r="S452"/>
      <c r="T452"/>
      <c r="U452"/>
    </row>
    <row r="453" spans="1:21" s="31" customFormat="1" x14ac:dyDescent="0.2">
      <c r="A453" s="1"/>
      <c r="B453" s="2"/>
      <c r="C453" s="3"/>
      <c r="D453" s="4"/>
      <c r="E453" s="4"/>
      <c r="F453" s="3"/>
      <c r="G453" s="3"/>
      <c r="H453" s="3"/>
      <c r="I453" s="3"/>
      <c r="J453" s="3"/>
      <c r="K453" s="3"/>
      <c r="L453" s="4"/>
      <c r="M453" s="3"/>
      <c r="N453" s="4"/>
      <c r="O453" s="3"/>
      <c r="P453" s="4"/>
      <c r="Q453" s="8"/>
      <c r="R453"/>
      <c r="S453"/>
      <c r="T453"/>
      <c r="U453"/>
    </row>
    <row r="454" spans="1:21" s="31" customFormat="1" x14ac:dyDescent="0.2">
      <c r="A454" s="1"/>
      <c r="B454" s="2"/>
      <c r="C454" s="3"/>
      <c r="D454" s="4"/>
      <c r="E454" s="4"/>
      <c r="F454" s="3"/>
      <c r="G454" s="3"/>
      <c r="H454" s="3"/>
      <c r="I454" s="3"/>
      <c r="J454" s="3"/>
      <c r="K454" s="3"/>
      <c r="L454" s="4"/>
      <c r="M454" s="3"/>
      <c r="N454" s="4"/>
      <c r="O454" s="3"/>
      <c r="P454" s="4"/>
      <c r="Q454" s="8"/>
      <c r="R454"/>
      <c r="S454"/>
      <c r="T454"/>
      <c r="U454"/>
    </row>
    <row r="455" spans="1:21" s="31" customFormat="1" x14ac:dyDescent="0.2">
      <c r="A455" s="1"/>
      <c r="B455" s="2"/>
      <c r="C455" s="3"/>
      <c r="D455" s="4"/>
      <c r="E455" s="4"/>
      <c r="F455" s="3"/>
      <c r="G455" s="3"/>
      <c r="H455" s="3"/>
      <c r="I455" s="3"/>
      <c r="J455" s="3"/>
      <c r="K455" s="3"/>
      <c r="L455" s="4"/>
      <c r="M455" s="3"/>
      <c r="N455" s="4"/>
      <c r="O455" s="3"/>
      <c r="P455" s="4"/>
      <c r="Q455" s="8"/>
      <c r="R455"/>
      <c r="S455"/>
      <c r="T455"/>
      <c r="U455"/>
    </row>
    <row r="456" spans="1:21" s="31" customFormat="1" x14ac:dyDescent="0.2">
      <c r="A456" s="1"/>
      <c r="B456" s="2"/>
      <c r="C456" s="3"/>
      <c r="D456" s="4"/>
      <c r="E456" s="4"/>
      <c r="F456" s="3"/>
      <c r="G456" s="3"/>
      <c r="H456" s="3"/>
      <c r="I456" s="3"/>
      <c r="J456" s="3"/>
      <c r="K456" s="3"/>
      <c r="L456" s="4"/>
      <c r="M456" s="3"/>
      <c r="N456" s="4"/>
      <c r="O456" s="3"/>
      <c r="P456" s="4"/>
      <c r="Q456" s="8"/>
      <c r="R456"/>
      <c r="S456"/>
      <c r="T456"/>
      <c r="U456"/>
    </row>
    <row r="457" spans="1:21" s="31" customFormat="1" x14ac:dyDescent="0.2">
      <c r="A457" s="1"/>
      <c r="B457" s="2"/>
      <c r="C457" s="3"/>
      <c r="D457" s="4"/>
      <c r="E457" s="4"/>
      <c r="F457" s="3"/>
      <c r="G457" s="3"/>
      <c r="H457" s="3"/>
      <c r="I457" s="3"/>
      <c r="J457" s="3"/>
      <c r="K457" s="3"/>
      <c r="L457" s="4"/>
      <c r="M457" s="3"/>
      <c r="N457" s="4"/>
      <c r="O457" s="3"/>
      <c r="P457" s="4"/>
      <c r="Q457" s="8"/>
      <c r="R457"/>
      <c r="S457"/>
      <c r="T457"/>
      <c r="U457"/>
    </row>
    <row r="458" spans="1:21" s="31" customFormat="1" x14ac:dyDescent="0.2">
      <c r="A458" s="1"/>
      <c r="B458" s="2"/>
      <c r="C458" s="3"/>
      <c r="D458" s="4"/>
      <c r="E458" s="4"/>
      <c r="F458" s="3"/>
      <c r="G458" s="3"/>
      <c r="H458" s="3"/>
      <c r="I458" s="3"/>
      <c r="J458" s="3"/>
      <c r="K458" s="3"/>
      <c r="L458" s="4"/>
      <c r="M458" s="3"/>
      <c r="N458" s="4"/>
      <c r="O458" s="3"/>
      <c r="P458" s="4"/>
      <c r="Q458" s="8"/>
      <c r="R458"/>
      <c r="S458"/>
      <c r="T458"/>
      <c r="U458"/>
    </row>
    <row r="459" spans="1:21" s="31" customFormat="1" x14ac:dyDescent="0.2">
      <c r="A459" s="1"/>
      <c r="B459" s="2"/>
      <c r="C459" s="3"/>
      <c r="D459" s="4"/>
      <c r="E459" s="4"/>
      <c r="F459" s="3"/>
      <c r="G459" s="3"/>
      <c r="H459" s="3"/>
      <c r="I459" s="3"/>
      <c r="J459" s="3"/>
      <c r="K459" s="3"/>
      <c r="L459" s="4"/>
      <c r="M459" s="3"/>
      <c r="N459" s="4"/>
      <c r="O459" s="3"/>
      <c r="P459" s="4"/>
      <c r="Q459" s="8"/>
      <c r="R459"/>
      <c r="S459"/>
      <c r="T459"/>
      <c r="U459"/>
    </row>
    <row r="460" spans="1:21" s="31" customFormat="1" x14ac:dyDescent="0.2">
      <c r="A460" s="1"/>
      <c r="B460" s="2"/>
      <c r="C460" s="3"/>
      <c r="D460" s="4"/>
      <c r="E460" s="4"/>
      <c r="F460" s="3"/>
      <c r="G460" s="3"/>
      <c r="H460" s="3"/>
      <c r="I460" s="3"/>
      <c r="J460" s="3"/>
      <c r="K460" s="3"/>
      <c r="L460" s="4"/>
      <c r="M460" s="3"/>
      <c r="N460" s="4"/>
      <c r="O460" s="3"/>
      <c r="P460" s="4"/>
      <c r="Q460" s="8"/>
      <c r="R460"/>
      <c r="S460"/>
      <c r="T460"/>
      <c r="U460"/>
    </row>
    <row r="461" spans="1:21" s="31" customFormat="1" x14ac:dyDescent="0.2">
      <c r="A461" s="1"/>
      <c r="B461" s="2"/>
      <c r="C461" s="3"/>
      <c r="D461" s="4"/>
      <c r="E461" s="4"/>
      <c r="F461" s="3"/>
      <c r="G461" s="3"/>
      <c r="H461" s="3"/>
      <c r="I461" s="3"/>
      <c r="J461" s="3"/>
      <c r="K461" s="3"/>
      <c r="L461" s="4"/>
      <c r="M461" s="3"/>
      <c r="N461" s="4"/>
      <c r="O461" s="3"/>
      <c r="P461" s="4"/>
      <c r="Q461" s="8"/>
      <c r="R461"/>
      <c r="S461"/>
      <c r="T461"/>
      <c r="U461"/>
    </row>
    <row r="462" spans="1:21" s="31" customFormat="1" x14ac:dyDescent="0.2">
      <c r="A462" s="1"/>
      <c r="B462" s="2"/>
      <c r="C462" s="3"/>
      <c r="D462" s="4"/>
      <c r="E462" s="4"/>
      <c r="F462" s="3"/>
      <c r="G462" s="3"/>
      <c r="H462" s="3"/>
      <c r="I462" s="3"/>
      <c r="J462" s="3"/>
      <c r="K462" s="3"/>
      <c r="L462" s="4"/>
      <c r="M462" s="3"/>
      <c r="N462" s="4"/>
      <c r="O462" s="3"/>
      <c r="P462" s="4"/>
      <c r="Q462" s="8"/>
      <c r="R462"/>
      <c r="S462"/>
      <c r="T462"/>
      <c r="U462"/>
    </row>
    <row r="463" spans="1:21" s="31" customFormat="1" x14ac:dyDescent="0.2">
      <c r="A463" s="1"/>
      <c r="B463" s="2"/>
      <c r="C463" s="3"/>
      <c r="D463" s="4"/>
      <c r="E463" s="4"/>
      <c r="F463" s="3"/>
      <c r="G463" s="3"/>
      <c r="H463" s="3"/>
      <c r="I463" s="3"/>
      <c r="J463" s="3"/>
      <c r="K463" s="3"/>
      <c r="L463" s="4"/>
      <c r="M463" s="3"/>
      <c r="N463" s="4"/>
      <c r="O463" s="3"/>
      <c r="P463" s="4"/>
      <c r="Q463" s="8"/>
      <c r="R463"/>
      <c r="S463"/>
      <c r="T463"/>
      <c r="U463"/>
    </row>
    <row r="464" spans="1:21" s="31" customFormat="1" x14ac:dyDescent="0.2">
      <c r="A464" s="1"/>
      <c r="B464" s="2"/>
      <c r="C464" s="3"/>
      <c r="D464" s="4"/>
      <c r="E464" s="4"/>
      <c r="F464" s="3"/>
      <c r="G464" s="3"/>
      <c r="H464" s="3"/>
      <c r="I464" s="3"/>
      <c r="J464" s="3"/>
      <c r="K464" s="3"/>
      <c r="L464" s="4"/>
      <c r="M464" s="3"/>
      <c r="N464" s="4"/>
      <c r="O464" s="3"/>
      <c r="P464" s="4"/>
      <c r="Q464" s="8"/>
      <c r="R464"/>
      <c r="S464"/>
      <c r="T464"/>
      <c r="U464"/>
    </row>
    <row r="465" spans="1:21" s="31" customFormat="1" x14ac:dyDescent="0.2">
      <c r="A465" s="1"/>
      <c r="B465" s="2"/>
      <c r="C465" s="3"/>
      <c r="D465" s="4"/>
      <c r="E465" s="4"/>
      <c r="F465" s="3"/>
      <c r="G465" s="3"/>
      <c r="H465" s="3"/>
      <c r="I465" s="3"/>
      <c r="J465" s="3"/>
      <c r="K465" s="3"/>
      <c r="L465" s="4"/>
      <c r="M465" s="3"/>
      <c r="N465" s="4"/>
      <c r="O465" s="3"/>
      <c r="P465" s="4"/>
      <c r="Q465" s="8"/>
      <c r="R465"/>
      <c r="S465"/>
      <c r="T465"/>
      <c r="U465"/>
    </row>
    <row r="466" spans="1:21" s="31" customFormat="1" x14ac:dyDescent="0.2">
      <c r="A466" s="1"/>
      <c r="B466" s="2"/>
      <c r="C466" s="3"/>
      <c r="D466" s="4"/>
      <c r="E466" s="4"/>
      <c r="F466" s="3"/>
      <c r="G466" s="3"/>
      <c r="H466" s="3"/>
      <c r="I466" s="3"/>
      <c r="J466" s="3"/>
      <c r="K466" s="3"/>
      <c r="L466" s="4"/>
      <c r="M466" s="3"/>
      <c r="N466" s="4"/>
      <c r="O466" s="3"/>
      <c r="P466" s="4"/>
      <c r="Q466" s="8"/>
      <c r="R466"/>
      <c r="S466"/>
      <c r="T466"/>
      <c r="U466"/>
    </row>
    <row r="467" spans="1:21" s="31" customFormat="1" x14ac:dyDescent="0.2">
      <c r="A467" s="1"/>
      <c r="B467" s="2"/>
      <c r="C467" s="3"/>
      <c r="D467" s="4"/>
      <c r="E467" s="4"/>
      <c r="F467" s="3"/>
      <c r="G467" s="3"/>
      <c r="H467" s="3"/>
      <c r="I467" s="3"/>
      <c r="J467" s="3"/>
      <c r="K467" s="3"/>
      <c r="L467" s="4"/>
      <c r="M467" s="3"/>
      <c r="N467" s="4"/>
      <c r="O467" s="3"/>
      <c r="P467" s="4"/>
      <c r="Q467" s="8"/>
      <c r="R467"/>
      <c r="S467"/>
      <c r="T467"/>
      <c r="U467"/>
    </row>
    <row r="468" spans="1:21" s="31" customFormat="1" x14ac:dyDescent="0.2">
      <c r="A468" s="1"/>
      <c r="B468" s="2"/>
      <c r="C468" s="3"/>
      <c r="D468" s="4"/>
      <c r="E468" s="4"/>
      <c r="F468" s="3"/>
      <c r="G468" s="3"/>
      <c r="H468" s="3"/>
      <c r="I468" s="3"/>
      <c r="J468" s="3"/>
      <c r="K468" s="3"/>
      <c r="L468" s="4"/>
      <c r="M468" s="3"/>
      <c r="N468" s="4"/>
      <c r="O468" s="3"/>
      <c r="P468" s="4"/>
      <c r="Q468" s="8"/>
      <c r="R468"/>
      <c r="S468"/>
      <c r="T468"/>
      <c r="U468"/>
    </row>
    <row r="469" spans="1:21" s="31" customFormat="1" x14ac:dyDescent="0.2">
      <c r="A469" s="1"/>
      <c r="B469" s="2"/>
      <c r="C469" s="3"/>
      <c r="D469" s="4"/>
      <c r="E469" s="4"/>
      <c r="F469" s="3"/>
      <c r="G469" s="3"/>
      <c r="H469" s="3"/>
      <c r="I469" s="3"/>
      <c r="J469" s="3"/>
      <c r="K469" s="3"/>
      <c r="L469" s="4"/>
      <c r="M469" s="3"/>
      <c r="N469" s="4"/>
      <c r="O469" s="3"/>
      <c r="P469" s="4"/>
      <c r="Q469" s="8"/>
      <c r="R469"/>
      <c r="S469"/>
      <c r="T469"/>
      <c r="U469"/>
    </row>
    <row r="470" spans="1:21" s="31" customFormat="1" x14ac:dyDescent="0.2">
      <c r="A470" s="1"/>
      <c r="B470" s="2"/>
      <c r="C470" s="3"/>
      <c r="D470" s="4"/>
      <c r="E470" s="4"/>
      <c r="F470" s="3"/>
      <c r="G470" s="3"/>
      <c r="H470" s="3"/>
      <c r="I470" s="3"/>
      <c r="J470" s="3"/>
      <c r="K470" s="3"/>
      <c r="L470" s="4"/>
      <c r="M470" s="3"/>
      <c r="N470" s="4"/>
      <c r="O470" s="3"/>
      <c r="P470" s="4"/>
      <c r="Q470" s="8"/>
      <c r="R470"/>
      <c r="S470"/>
      <c r="T470"/>
      <c r="U470"/>
    </row>
    <row r="471" spans="1:21" s="31" customFormat="1" x14ac:dyDescent="0.2">
      <c r="A471" s="1"/>
      <c r="B471" s="2"/>
      <c r="C471" s="3"/>
      <c r="D471" s="4"/>
      <c r="E471" s="4"/>
      <c r="F471" s="3"/>
      <c r="G471" s="3"/>
      <c r="H471" s="3"/>
      <c r="I471" s="3"/>
      <c r="J471" s="3"/>
      <c r="K471" s="3"/>
      <c r="L471" s="4"/>
      <c r="M471" s="3"/>
      <c r="N471" s="4"/>
      <c r="O471" s="3"/>
      <c r="P471" s="4"/>
      <c r="Q471" s="8"/>
      <c r="R471"/>
      <c r="S471"/>
      <c r="T471"/>
      <c r="U471"/>
    </row>
    <row r="472" spans="1:21" s="31" customFormat="1" x14ac:dyDescent="0.2">
      <c r="A472" s="1"/>
      <c r="B472" s="2"/>
      <c r="C472" s="3"/>
      <c r="D472" s="4"/>
      <c r="E472" s="4"/>
      <c r="F472" s="3"/>
      <c r="G472" s="3"/>
      <c r="H472" s="3"/>
      <c r="I472" s="3"/>
      <c r="J472" s="3"/>
      <c r="K472" s="3"/>
      <c r="L472" s="4"/>
      <c r="M472" s="3"/>
      <c r="N472" s="4"/>
      <c r="O472" s="3"/>
      <c r="P472" s="4"/>
      <c r="Q472" s="8"/>
      <c r="R472"/>
      <c r="S472"/>
      <c r="T472"/>
      <c r="U472"/>
    </row>
    <row r="473" spans="1:21" s="31" customFormat="1" x14ac:dyDescent="0.2">
      <c r="A473" s="1"/>
      <c r="B473" s="2"/>
      <c r="C473" s="3"/>
      <c r="D473" s="4"/>
      <c r="E473" s="4"/>
      <c r="F473" s="3"/>
      <c r="G473" s="3"/>
      <c r="H473" s="3"/>
      <c r="I473" s="3"/>
      <c r="J473" s="3"/>
      <c r="K473" s="3"/>
      <c r="L473" s="4"/>
      <c r="M473" s="3"/>
      <c r="N473" s="4"/>
      <c r="O473" s="3"/>
      <c r="P473" s="4"/>
      <c r="Q473" s="8"/>
      <c r="R473"/>
      <c r="S473"/>
      <c r="T473"/>
      <c r="U473"/>
    </row>
    <row r="474" spans="1:21" s="31" customFormat="1" x14ac:dyDescent="0.2">
      <c r="A474" s="1"/>
      <c r="B474" s="2"/>
      <c r="C474" s="3"/>
      <c r="D474" s="4"/>
      <c r="E474" s="4"/>
      <c r="F474" s="3"/>
      <c r="G474" s="3"/>
      <c r="H474" s="3"/>
      <c r="I474" s="3"/>
      <c r="J474" s="3"/>
      <c r="K474" s="3"/>
      <c r="L474" s="4"/>
      <c r="M474" s="3"/>
      <c r="N474" s="4"/>
      <c r="O474" s="3"/>
      <c r="P474" s="4"/>
      <c r="Q474" s="8"/>
      <c r="R474"/>
      <c r="S474"/>
      <c r="T474"/>
      <c r="U474"/>
    </row>
    <row r="475" spans="1:21" s="31" customFormat="1" x14ac:dyDescent="0.2">
      <c r="A475" s="1"/>
      <c r="B475" s="2"/>
      <c r="C475" s="3"/>
      <c r="D475" s="4"/>
      <c r="E475" s="4"/>
      <c r="F475" s="3"/>
      <c r="G475" s="3"/>
      <c r="H475" s="3"/>
      <c r="I475" s="3"/>
      <c r="J475" s="3"/>
      <c r="K475" s="3"/>
      <c r="L475" s="4"/>
      <c r="M475" s="3"/>
      <c r="N475" s="4"/>
      <c r="O475" s="3"/>
      <c r="P475" s="4"/>
      <c r="Q475" s="8"/>
      <c r="R475"/>
      <c r="S475"/>
      <c r="T475"/>
      <c r="U475"/>
    </row>
    <row r="476" spans="1:21" s="31" customFormat="1" x14ac:dyDescent="0.2">
      <c r="A476" s="1"/>
      <c r="B476" s="2"/>
      <c r="C476" s="3"/>
      <c r="D476" s="4"/>
      <c r="E476" s="4"/>
      <c r="F476" s="3"/>
      <c r="G476" s="3"/>
      <c r="H476" s="3"/>
      <c r="I476" s="3"/>
      <c r="J476" s="3"/>
      <c r="K476" s="3"/>
      <c r="L476" s="4"/>
      <c r="M476" s="3"/>
      <c r="N476" s="4"/>
      <c r="O476" s="3"/>
      <c r="P476" s="4"/>
      <c r="Q476" s="8"/>
      <c r="R476"/>
      <c r="S476"/>
      <c r="T476"/>
      <c r="U476"/>
    </row>
    <row r="477" spans="1:21" s="31" customFormat="1" x14ac:dyDescent="0.2">
      <c r="A477" s="1"/>
      <c r="B477" s="2"/>
      <c r="C477" s="3"/>
      <c r="D477" s="4"/>
      <c r="E477" s="4"/>
      <c r="F477" s="3"/>
      <c r="G477" s="3"/>
      <c r="H477" s="3"/>
      <c r="I477" s="3"/>
      <c r="J477" s="3"/>
      <c r="K477" s="3"/>
      <c r="L477" s="4"/>
      <c r="M477" s="3"/>
      <c r="N477" s="4"/>
      <c r="O477" s="3"/>
      <c r="P477" s="4"/>
      <c r="Q477" s="8"/>
      <c r="R477"/>
      <c r="S477"/>
      <c r="T477"/>
      <c r="U477"/>
    </row>
    <row r="478" spans="1:21" s="31" customFormat="1" x14ac:dyDescent="0.2">
      <c r="A478" s="1"/>
      <c r="B478" s="2"/>
      <c r="C478" s="3"/>
      <c r="D478" s="4"/>
      <c r="E478" s="4"/>
      <c r="F478" s="3"/>
      <c r="G478" s="3"/>
      <c r="H478" s="3"/>
      <c r="I478" s="3"/>
      <c r="J478" s="3"/>
      <c r="K478" s="3"/>
      <c r="L478" s="4"/>
      <c r="M478" s="3"/>
      <c r="N478" s="4"/>
      <c r="O478" s="3"/>
      <c r="P478" s="4"/>
      <c r="Q478" s="8"/>
      <c r="R478"/>
      <c r="S478"/>
      <c r="T478"/>
      <c r="U478"/>
    </row>
    <row r="479" spans="1:21" s="31" customFormat="1" x14ac:dyDescent="0.2">
      <c r="A479" s="1"/>
      <c r="B479" s="2"/>
      <c r="C479" s="3"/>
      <c r="D479" s="4"/>
      <c r="E479" s="4"/>
      <c r="F479" s="3"/>
      <c r="G479" s="3"/>
      <c r="H479" s="3"/>
      <c r="I479" s="3"/>
      <c r="J479" s="3"/>
      <c r="K479" s="3"/>
      <c r="L479" s="4"/>
      <c r="M479" s="3"/>
      <c r="N479" s="4"/>
      <c r="O479" s="3"/>
      <c r="P479" s="4"/>
      <c r="Q479" s="8"/>
      <c r="R479"/>
      <c r="S479"/>
      <c r="T479"/>
      <c r="U479"/>
    </row>
    <row r="480" spans="1:21" s="31" customFormat="1" x14ac:dyDescent="0.2">
      <c r="A480" s="1"/>
      <c r="B480" s="2"/>
      <c r="C480" s="3"/>
      <c r="D480" s="4"/>
      <c r="E480" s="4"/>
      <c r="F480" s="3"/>
      <c r="G480" s="3"/>
      <c r="H480" s="3"/>
      <c r="I480" s="3"/>
      <c r="J480" s="3"/>
      <c r="K480" s="3"/>
      <c r="L480" s="4"/>
      <c r="M480" s="3"/>
      <c r="N480" s="4"/>
      <c r="O480" s="3"/>
      <c r="P480" s="4"/>
      <c r="Q480" s="8"/>
      <c r="R480"/>
      <c r="S480"/>
      <c r="T480"/>
      <c r="U480"/>
    </row>
    <row r="481" spans="1:21" s="31" customFormat="1" x14ac:dyDescent="0.2">
      <c r="A481" s="1"/>
      <c r="B481" s="2"/>
      <c r="C481" s="3"/>
      <c r="D481" s="4"/>
      <c r="E481" s="4"/>
      <c r="F481" s="3"/>
      <c r="G481" s="3"/>
      <c r="H481" s="3"/>
      <c r="I481" s="3"/>
      <c r="J481" s="3"/>
      <c r="K481" s="3"/>
      <c r="L481" s="4"/>
      <c r="M481" s="3"/>
      <c r="N481" s="4"/>
      <c r="O481" s="3"/>
      <c r="P481" s="4"/>
      <c r="Q481" s="8"/>
      <c r="R481"/>
      <c r="S481"/>
      <c r="T481"/>
      <c r="U481"/>
    </row>
    <row r="482" spans="1:21" s="31" customFormat="1" x14ac:dyDescent="0.2">
      <c r="A482" s="1"/>
      <c r="B482" s="2"/>
      <c r="C482" s="3"/>
      <c r="D482" s="4"/>
      <c r="E482" s="4"/>
      <c r="F482" s="3"/>
      <c r="G482" s="3"/>
      <c r="H482" s="3"/>
      <c r="I482" s="3"/>
      <c r="J482" s="3"/>
      <c r="K482" s="3"/>
      <c r="L482" s="4"/>
      <c r="M482" s="3"/>
      <c r="N482" s="4"/>
      <c r="O482" s="3"/>
      <c r="P482" s="4"/>
      <c r="Q482" s="8"/>
      <c r="R482"/>
      <c r="S482"/>
      <c r="T482"/>
      <c r="U482"/>
    </row>
    <row r="483" spans="1:21" s="31" customFormat="1" x14ac:dyDescent="0.2">
      <c r="A483" s="1"/>
      <c r="B483" s="2"/>
      <c r="C483" s="3"/>
      <c r="D483" s="4"/>
      <c r="E483" s="4"/>
      <c r="F483" s="3"/>
      <c r="G483" s="3"/>
      <c r="H483" s="3"/>
      <c r="I483" s="3"/>
      <c r="J483" s="3"/>
      <c r="K483" s="3"/>
      <c r="L483" s="4"/>
      <c r="M483" s="3"/>
      <c r="N483" s="4"/>
      <c r="O483" s="3"/>
      <c r="P483" s="4"/>
      <c r="Q483" s="8"/>
      <c r="R483"/>
      <c r="S483"/>
      <c r="T483"/>
      <c r="U483"/>
    </row>
    <row r="484" spans="1:21" s="31" customFormat="1" x14ac:dyDescent="0.2">
      <c r="A484" s="1"/>
      <c r="B484" s="2"/>
      <c r="C484" s="3"/>
      <c r="D484" s="4"/>
      <c r="E484" s="4"/>
      <c r="F484" s="3"/>
      <c r="G484" s="3"/>
      <c r="H484" s="3"/>
      <c r="I484" s="3"/>
      <c r="J484" s="3"/>
      <c r="K484" s="3"/>
      <c r="L484" s="4"/>
      <c r="M484" s="3"/>
      <c r="N484" s="4"/>
      <c r="O484" s="3"/>
      <c r="P484" s="4"/>
      <c r="Q484" s="8"/>
      <c r="R484"/>
      <c r="S484"/>
      <c r="T484"/>
      <c r="U484"/>
    </row>
    <row r="485" spans="1:21" s="31" customFormat="1" x14ac:dyDescent="0.2">
      <c r="A485" s="1"/>
      <c r="B485" s="2"/>
      <c r="C485" s="3"/>
      <c r="D485" s="4"/>
      <c r="E485" s="4"/>
      <c r="F485" s="3"/>
      <c r="G485" s="3"/>
      <c r="H485" s="3"/>
      <c r="I485" s="3"/>
      <c r="J485" s="3"/>
      <c r="K485" s="3"/>
      <c r="L485" s="4"/>
      <c r="M485" s="3"/>
      <c r="N485" s="4"/>
      <c r="O485" s="3"/>
      <c r="P485" s="4"/>
      <c r="Q485" s="8"/>
      <c r="R485"/>
      <c r="S485"/>
      <c r="T485"/>
      <c r="U485"/>
    </row>
    <row r="486" spans="1:21" s="31" customFormat="1" x14ac:dyDescent="0.2">
      <c r="A486" s="1"/>
      <c r="B486" s="2"/>
      <c r="C486" s="3"/>
      <c r="D486" s="4"/>
      <c r="E486" s="1"/>
      <c r="F486" s="3"/>
      <c r="G486" s="3"/>
      <c r="H486" s="3"/>
      <c r="I486" s="3"/>
      <c r="J486" s="3"/>
      <c r="K486" s="1"/>
      <c r="L486" s="1"/>
      <c r="M486" s="1"/>
      <c r="N486" s="1"/>
      <c r="O486" s="1"/>
      <c r="P486" s="1"/>
      <c r="Q486" s="61"/>
      <c r="R486"/>
      <c r="S486"/>
      <c r="T486"/>
      <c r="U486"/>
    </row>
    <row r="487" spans="1:21" x14ac:dyDescent="0.2">
      <c r="F487" s="3"/>
      <c r="G487" s="3"/>
      <c r="H487" s="3"/>
      <c r="I487" s="3"/>
      <c r="J487" s="3"/>
    </row>
    <row r="488" spans="1:21" x14ac:dyDescent="0.2">
      <c r="F488" s="3"/>
      <c r="G488" s="3"/>
      <c r="H488" s="3"/>
      <c r="I488" s="3"/>
      <c r="J488" s="3"/>
    </row>
    <row r="489" spans="1:21" x14ac:dyDescent="0.2">
      <c r="F489" s="3"/>
      <c r="G489" s="3"/>
      <c r="H489" s="3"/>
      <c r="I489" s="3"/>
      <c r="J489" s="3"/>
    </row>
    <row r="490" spans="1:21" x14ac:dyDescent="0.2">
      <c r="F490" s="3"/>
      <c r="G490" s="3"/>
      <c r="H490" s="3"/>
      <c r="I490" s="3"/>
      <c r="J490" s="3"/>
    </row>
    <row r="491" spans="1:21" x14ac:dyDescent="0.2">
      <c r="F491" s="3"/>
      <c r="G491" s="3"/>
      <c r="H491" s="3"/>
      <c r="I491" s="3"/>
      <c r="J491" s="3"/>
    </row>
    <row r="492" spans="1:21" x14ac:dyDescent="0.2">
      <c r="F492" s="3"/>
      <c r="G492" s="3"/>
      <c r="H492" s="3"/>
      <c r="I492" s="3"/>
      <c r="J492" s="3"/>
    </row>
    <row r="493" spans="1:21" x14ac:dyDescent="0.2">
      <c r="F493" s="3"/>
      <c r="G493" s="3"/>
      <c r="H493" s="3"/>
      <c r="I493" s="3"/>
      <c r="J493" s="3"/>
    </row>
    <row r="494" spans="1:21" x14ac:dyDescent="0.2">
      <c r="F494" s="3"/>
      <c r="G494" s="3"/>
      <c r="H494" s="3"/>
      <c r="I494" s="3"/>
      <c r="J494" s="3"/>
    </row>
    <row r="495" spans="1:21" x14ac:dyDescent="0.2">
      <c r="F495" s="3"/>
      <c r="G495" s="3"/>
      <c r="H495" s="3"/>
      <c r="I495" s="3"/>
      <c r="J495" s="3"/>
    </row>
    <row r="496" spans="1:21" x14ac:dyDescent="0.2">
      <c r="F496" s="3"/>
      <c r="G496" s="3"/>
      <c r="H496" s="3"/>
      <c r="I496" s="3"/>
      <c r="J496" s="3"/>
    </row>
    <row r="497" spans="6:10" x14ac:dyDescent="0.2">
      <c r="F497" s="3"/>
      <c r="G497" s="3"/>
      <c r="H497" s="3"/>
      <c r="I497" s="3"/>
      <c r="J497" s="3"/>
    </row>
    <row r="498" spans="6:10" x14ac:dyDescent="0.2">
      <c r="F498" s="3"/>
      <c r="G498" s="3"/>
      <c r="H498" s="3"/>
      <c r="I498" s="3"/>
      <c r="J498" s="3"/>
    </row>
    <row r="499" spans="6:10" x14ac:dyDescent="0.2">
      <c r="F499" s="3"/>
      <c r="G499" s="3"/>
      <c r="H499" s="3"/>
      <c r="I499" s="3"/>
      <c r="J499" s="3"/>
    </row>
    <row r="500" spans="6:10" x14ac:dyDescent="0.2">
      <c r="F500" s="3"/>
      <c r="G500" s="3"/>
      <c r="H500" s="3"/>
      <c r="I500" s="3"/>
      <c r="J500" s="3"/>
    </row>
    <row r="501" spans="6:10" x14ac:dyDescent="0.2">
      <c r="F501" s="3"/>
      <c r="G501" s="3"/>
      <c r="H501" s="3"/>
      <c r="I501" s="3"/>
      <c r="J501" s="3"/>
    </row>
    <row r="502" spans="6:10" x14ac:dyDescent="0.2">
      <c r="F502" s="3"/>
      <c r="G502" s="3"/>
      <c r="H502" s="3"/>
      <c r="I502" s="3"/>
      <c r="J502" s="3"/>
    </row>
    <row r="503" spans="6:10" x14ac:dyDescent="0.2">
      <c r="F503" s="3"/>
      <c r="G503" s="3"/>
      <c r="H503" s="3"/>
      <c r="I503" s="3"/>
      <c r="J503" s="3"/>
    </row>
    <row r="504" spans="6:10" x14ac:dyDescent="0.2">
      <c r="F504" s="3"/>
      <c r="G504" s="3"/>
      <c r="H504" s="3"/>
      <c r="I504" s="3"/>
      <c r="J504" s="3"/>
    </row>
    <row r="505" spans="6:10" x14ac:dyDescent="0.2">
      <c r="F505" s="3"/>
      <c r="G505" s="3"/>
      <c r="H505" s="3"/>
      <c r="I505" s="3"/>
      <c r="J505" s="3"/>
    </row>
    <row r="506" spans="6:10" x14ac:dyDescent="0.2">
      <c r="F506" s="3"/>
      <c r="G506" s="3"/>
      <c r="H506" s="3"/>
      <c r="I506" s="3"/>
      <c r="J506" s="3"/>
    </row>
    <row r="507" spans="6:10" x14ac:dyDescent="0.2">
      <c r="F507" s="3"/>
      <c r="G507" s="3"/>
      <c r="H507" s="3"/>
      <c r="I507" s="3"/>
      <c r="J507" s="3"/>
    </row>
    <row r="508" spans="6:10" x14ac:dyDescent="0.2">
      <c r="F508" s="3"/>
      <c r="G508" s="3"/>
      <c r="H508" s="3"/>
      <c r="I508" s="3"/>
      <c r="J508" s="3"/>
    </row>
    <row r="509" spans="6:10" x14ac:dyDescent="0.2">
      <c r="F509" s="3"/>
      <c r="G509" s="3"/>
      <c r="H509" s="3"/>
      <c r="I509" s="3"/>
      <c r="J509" s="3"/>
    </row>
    <row r="510" spans="6:10" x14ac:dyDescent="0.2">
      <c r="F510" s="3"/>
      <c r="G510" s="3"/>
      <c r="H510" s="3"/>
      <c r="I510" s="3"/>
      <c r="J510" s="3"/>
    </row>
    <row r="511" spans="6:10" x14ac:dyDescent="0.2">
      <c r="F511" s="3"/>
      <c r="G511" s="3"/>
      <c r="H511" s="3"/>
      <c r="I511" s="3"/>
      <c r="J511" s="3"/>
    </row>
    <row r="512" spans="6:10" x14ac:dyDescent="0.2">
      <c r="F512" s="3"/>
      <c r="G512" s="3"/>
      <c r="H512" s="3"/>
      <c r="I512" s="3"/>
      <c r="J512" s="3"/>
    </row>
    <row r="513" spans="6:10" x14ac:dyDescent="0.2">
      <c r="F513" s="3"/>
      <c r="G513" s="3"/>
      <c r="H513" s="3"/>
      <c r="I513" s="3"/>
      <c r="J513" s="3"/>
    </row>
    <row r="514" spans="6:10" x14ac:dyDescent="0.2">
      <c r="F514" s="3"/>
      <c r="G514" s="3"/>
      <c r="H514" s="3"/>
      <c r="I514" s="3"/>
      <c r="J514" s="3"/>
    </row>
    <row r="515" spans="6:10" x14ac:dyDescent="0.2">
      <c r="F515" s="3"/>
      <c r="G515" s="3"/>
      <c r="H515" s="3"/>
      <c r="I515" s="3"/>
      <c r="J515" s="3"/>
    </row>
    <row r="516" spans="6:10" x14ac:dyDescent="0.2">
      <c r="F516" s="3"/>
      <c r="G516" s="3"/>
      <c r="H516" s="3"/>
      <c r="I516" s="3"/>
      <c r="J516" s="3"/>
    </row>
    <row r="517" spans="6:10" x14ac:dyDescent="0.2">
      <c r="F517" s="3"/>
      <c r="G517" s="3"/>
      <c r="H517" s="3"/>
      <c r="I517" s="3"/>
      <c r="J517" s="3"/>
    </row>
    <row r="518" spans="6:10" x14ac:dyDescent="0.2">
      <c r="F518" s="3"/>
      <c r="G518" s="3"/>
      <c r="H518" s="3"/>
      <c r="I518" s="3"/>
      <c r="J518" s="3"/>
    </row>
    <row r="519" spans="6:10" x14ac:dyDescent="0.2">
      <c r="F519" s="3"/>
      <c r="G519" s="3"/>
      <c r="H519" s="3"/>
      <c r="I519" s="3"/>
      <c r="J519" s="3"/>
    </row>
    <row r="520" spans="6:10" x14ac:dyDescent="0.2">
      <c r="F520" s="3"/>
      <c r="G520" s="3"/>
      <c r="H520" s="3"/>
      <c r="I520" s="3"/>
      <c r="J520" s="3"/>
    </row>
    <row r="521" spans="6:10" x14ac:dyDescent="0.2">
      <c r="F521" s="3"/>
      <c r="G521" s="3"/>
      <c r="H521" s="3"/>
      <c r="I521" s="3"/>
      <c r="J521" s="3"/>
    </row>
    <row r="522" spans="6:10" x14ac:dyDescent="0.2">
      <c r="F522" s="3"/>
      <c r="G522" s="3"/>
      <c r="H522" s="3"/>
      <c r="I522" s="3"/>
      <c r="J522" s="3"/>
    </row>
    <row r="523" spans="6:10" x14ac:dyDescent="0.2">
      <c r="F523" s="3"/>
      <c r="G523" s="3"/>
      <c r="H523" s="3"/>
      <c r="I523" s="3"/>
      <c r="J523" s="3"/>
    </row>
    <row r="524" spans="6:10" x14ac:dyDescent="0.2">
      <c r="F524" s="3"/>
      <c r="G524" s="3"/>
      <c r="H524" s="3"/>
      <c r="I524" s="3"/>
      <c r="J524" s="3"/>
    </row>
    <row r="525" spans="6:10" x14ac:dyDescent="0.2">
      <c r="F525" s="3"/>
      <c r="G525" s="3"/>
      <c r="H525" s="3"/>
      <c r="I525" s="3"/>
      <c r="J525" s="3"/>
    </row>
    <row r="526" spans="6:10" x14ac:dyDescent="0.2">
      <c r="F526" s="3"/>
      <c r="G526" s="3"/>
      <c r="H526" s="3"/>
      <c r="I526" s="3"/>
      <c r="J526" s="3"/>
    </row>
    <row r="527" spans="6:10" x14ac:dyDescent="0.2">
      <c r="F527" s="3"/>
      <c r="G527" s="3"/>
      <c r="H527" s="3"/>
      <c r="I527" s="3"/>
      <c r="J527" s="3"/>
    </row>
    <row r="528" spans="6:10" x14ac:dyDescent="0.2">
      <c r="F528" s="3"/>
      <c r="G528" s="3"/>
      <c r="H528" s="3"/>
      <c r="I528" s="3"/>
      <c r="J528" s="3"/>
    </row>
    <row r="529" spans="6:10" x14ac:dyDescent="0.2">
      <c r="F529" s="3"/>
      <c r="G529" s="3"/>
      <c r="H529" s="3"/>
      <c r="I529" s="3"/>
      <c r="J529" s="3"/>
    </row>
    <row r="530" spans="6:10" x14ac:dyDescent="0.2">
      <c r="F530" s="3"/>
      <c r="G530" s="3"/>
      <c r="H530" s="3"/>
      <c r="I530" s="3"/>
      <c r="J530" s="3"/>
    </row>
    <row r="531" spans="6:10" x14ac:dyDescent="0.2">
      <c r="F531" s="3"/>
      <c r="G531" s="3"/>
      <c r="H531" s="3"/>
      <c r="I531" s="3"/>
      <c r="J531" s="3"/>
    </row>
    <row r="532" spans="6:10" x14ac:dyDescent="0.2">
      <c r="F532" s="3"/>
      <c r="G532" s="3"/>
      <c r="H532" s="3"/>
      <c r="I532" s="3"/>
      <c r="J532" s="3"/>
    </row>
    <row r="533" spans="6:10" x14ac:dyDescent="0.2">
      <c r="F533" s="3"/>
      <c r="G533" s="3"/>
      <c r="H533" s="3"/>
      <c r="I533" s="3"/>
      <c r="J533" s="3"/>
    </row>
    <row r="534" spans="6:10" x14ac:dyDescent="0.2">
      <c r="F534" s="3"/>
      <c r="G534" s="3"/>
      <c r="H534" s="3"/>
      <c r="I534" s="3"/>
      <c r="J534" s="3"/>
    </row>
    <row r="535" spans="6:10" x14ac:dyDescent="0.2">
      <c r="F535" s="3"/>
      <c r="G535" s="3"/>
      <c r="H535" s="3"/>
      <c r="I535" s="3"/>
      <c r="J535" s="3"/>
    </row>
    <row r="536" spans="6:10" x14ac:dyDescent="0.2">
      <c r="F536" s="3"/>
      <c r="G536" s="3"/>
      <c r="H536" s="3"/>
      <c r="I536" s="3"/>
      <c r="J536" s="3"/>
    </row>
    <row r="537" spans="6:10" x14ac:dyDescent="0.2">
      <c r="F537" s="3"/>
      <c r="G537" s="3"/>
      <c r="H537" s="3"/>
      <c r="I537" s="3"/>
      <c r="J537" s="3"/>
    </row>
    <row r="538" spans="6:10" x14ac:dyDescent="0.2">
      <c r="F538" s="3"/>
      <c r="G538" s="3"/>
      <c r="H538" s="3"/>
      <c r="I538" s="3"/>
      <c r="J538" s="3"/>
    </row>
    <row r="539" spans="6:10" x14ac:dyDescent="0.2">
      <c r="F539" s="3"/>
      <c r="G539" s="3"/>
      <c r="H539" s="3"/>
      <c r="I539" s="3"/>
      <c r="J539" s="3"/>
    </row>
    <row r="540" spans="6:10" x14ac:dyDescent="0.2">
      <c r="F540" s="3"/>
      <c r="G540" s="3"/>
      <c r="H540" s="3"/>
      <c r="I540" s="3"/>
      <c r="J540" s="3"/>
    </row>
    <row r="541" spans="6:10" x14ac:dyDescent="0.2">
      <c r="F541" s="3"/>
      <c r="G541" s="3"/>
      <c r="H541" s="3"/>
      <c r="I541" s="3"/>
      <c r="J541" s="3"/>
    </row>
    <row r="542" spans="6:10" x14ac:dyDescent="0.2">
      <c r="F542" s="3"/>
      <c r="G542" s="3"/>
      <c r="H542" s="3"/>
      <c r="I542" s="3"/>
      <c r="J542" s="3"/>
    </row>
    <row r="543" spans="6:10" x14ac:dyDescent="0.2">
      <c r="F543" s="3"/>
      <c r="G543" s="3"/>
      <c r="H543" s="3"/>
      <c r="I543" s="3"/>
      <c r="J543" s="3"/>
    </row>
    <row r="544" spans="6:10" x14ac:dyDescent="0.2">
      <c r="F544" s="3"/>
      <c r="G544" s="3"/>
      <c r="H544" s="3"/>
      <c r="I544" s="3"/>
      <c r="J544" s="3"/>
    </row>
    <row r="545" spans="6:10" x14ac:dyDescent="0.2">
      <c r="F545" s="3"/>
      <c r="G545" s="3"/>
      <c r="H545" s="3"/>
      <c r="I545" s="3"/>
      <c r="J545" s="3"/>
    </row>
    <row r="546" spans="6:10" x14ac:dyDescent="0.2">
      <c r="F546" s="3"/>
      <c r="G546" s="3"/>
      <c r="H546" s="3"/>
      <c r="I546" s="3"/>
      <c r="J546" s="3"/>
    </row>
    <row r="547" spans="6:10" x14ac:dyDescent="0.2">
      <c r="F547" s="3"/>
      <c r="G547" s="3"/>
      <c r="H547" s="3"/>
      <c r="I547" s="3"/>
      <c r="J547" s="3"/>
    </row>
    <row r="548" spans="6:10" x14ac:dyDescent="0.2">
      <c r="F548" s="3"/>
      <c r="G548" s="3"/>
      <c r="H548" s="3"/>
      <c r="I548" s="3"/>
      <c r="J548" s="3"/>
    </row>
    <row r="549" spans="6:10" x14ac:dyDescent="0.2">
      <c r="F549" s="3"/>
      <c r="G549" s="3"/>
      <c r="H549" s="3"/>
      <c r="I549" s="3"/>
      <c r="J549" s="3"/>
    </row>
    <row r="550" spans="6:10" x14ac:dyDescent="0.2">
      <c r="F550" s="3"/>
      <c r="G550" s="3"/>
      <c r="H550" s="3"/>
      <c r="I550" s="3"/>
      <c r="J550" s="3"/>
    </row>
    <row r="551" spans="6:10" x14ac:dyDescent="0.2">
      <c r="F551" s="3"/>
      <c r="G551" s="3"/>
      <c r="H551" s="3"/>
      <c r="I551" s="3"/>
      <c r="J551" s="3"/>
    </row>
    <row r="552" spans="6:10" x14ac:dyDescent="0.2">
      <c r="F552" s="3"/>
      <c r="G552" s="3"/>
      <c r="H552" s="3"/>
      <c r="I552" s="3"/>
      <c r="J552" s="3"/>
    </row>
    <row r="553" spans="6:10" x14ac:dyDescent="0.2">
      <c r="F553" s="3"/>
      <c r="G553" s="3"/>
      <c r="H553" s="3"/>
      <c r="I553" s="3"/>
      <c r="J553" s="3"/>
    </row>
    <row r="554" spans="6:10" x14ac:dyDescent="0.2">
      <c r="F554" s="3"/>
      <c r="G554" s="3"/>
      <c r="H554" s="3"/>
      <c r="I554" s="3"/>
      <c r="J554" s="3"/>
    </row>
    <row r="555" spans="6:10" x14ac:dyDescent="0.2">
      <c r="F555" s="3"/>
      <c r="G555" s="3"/>
      <c r="H555" s="3"/>
      <c r="I555" s="3"/>
      <c r="J555" s="3"/>
    </row>
    <row r="556" spans="6:10" x14ac:dyDescent="0.2">
      <c r="F556" s="3"/>
      <c r="G556" s="3"/>
      <c r="H556" s="3"/>
      <c r="I556" s="3"/>
      <c r="J556" s="3"/>
    </row>
    <row r="557" spans="6:10" x14ac:dyDescent="0.2">
      <c r="F557" s="3"/>
      <c r="G557" s="3"/>
      <c r="H557" s="3"/>
      <c r="I557" s="3"/>
      <c r="J557" s="3"/>
    </row>
    <row r="558" spans="6:10" x14ac:dyDescent="0.2">
      <c r="F558" s="3"/>
      <c r="G558" s="3"/>
      <c r="H558" s="3"/>
      <c r="I558" s="3"/>
      <c r="J558" s="3"/>
    </row>
    <row r="559" spans="6:10" x14ac:dyDescent="0.2">
      <c r="F559" s="3"/>
      <c r="G559" s="3"/>
      <c r="H559" s="3"/>
      <c r="I559" s="3"/>
      <c r="J559" s="3"/>
    </row>
    <row r="560" spans="6:10" x14ac:dyDescent="0.2">
      <c r="F560" s="3"/>
      <c r="G560" s="3"/>
      <c r="H560" s="3"/>
      <c r="I560" s="3"/>
      <c r="J560" s="3"/>
    </row>
    <row r="561" spans="6:10" x14ac:dyDescent="0.2">
      <c r="F561" s="3"/>
      <c r="G561" s="3"/>
      <c r="H561" s="3"/>
      <c r="I561" s="3"/>
      <c r="J561" s="3"/>
    </row>
    <row r="562" spans="6:10" x14ac:dyDescent="0.2">
      <c r="F562" s="3"/>
      <c r="G562" s="3"/>
      <c r="H562" s="3"/>
      <c r="I562" s="3"/>
      <c r="J562" s="3"/>
    </row>
    <row r="563" spans="6:10" x14ac:dyDescent="0.2">
      <c r="F563" s="3"/>
      <c r="G563" s="3"/>
      <c r="H563" s="3"/>
      <c r="I563" s="3"/>
      <c r="J563" s="3"/>
    </row>
    <row r="564" spans="6:10" x14ac:dyDescent="0.2">
      <c r="F564" s="3"/>
      <c r="G564" s="3"/>
      <c r="H564" s="3"/>
      <c r="I564" s="3"/>
      <c r="J564" s="3"/>
    </row>
    <row r="565" spans="6:10" x14ac:dyDescent="0.2">
      <c r="F565" s="3"/>
      <c r="G565" s="3"/>
      <c r="H565" s="3"/>
      <c r="I565" s="3"/>
      <c r="J565" s="3"/>
    </row>
    <row r="566" spans="6:10" x14ac:dyDescent="0.2">
      <c r="F566" s="3"/>
      <c r="G566" s="3"/>
      <c r="H566" s="3"/>
      <c r="I566" s="3"/>
      <c r="J566" s="3"/>
    </row>
    <row r="567" spans="6:10" x14ac:dyDescent="0.2">
      <c r="F567" s="3"/>
      <c r="G567" s="3"/>
      <c r="H567" s="3"/>
      <c r="I567" s="3"/>
      <c r="J567" s="3"/>
    </row>
    <row r="568" spans="6:10" x14ac:dyDescent="0.2">
      <c r="F568" s="3"/>
      <c r="G568" s="3"/>
      <c r="H568" s="3"/>
      <c r="I568" s="3"/>
      <c r="J568" s="3"/>
    </row>
    <row r="569" spans="6:10" x14ac:dyDescent="0.2">
      <c r="F569" s="3"/>
      <c r="G569" s="3"/>
      <c r="H569" s="3"/>
      <c r="I569" s="3"/>
      <c r="J569" s="3"/>
    </row>
    <row r="570" spans="6:10" x14ac:dyDescent="0.2">
      <c r="F570" s="3"/>
      <c r="G570" s="3"/>
      <c r="H570" s="3"/>
      <c r="I570" s="3"/>
      <c r="J570" s="3"/>
    </row>
    <row r="571" spans="6:10" x14ac:dyDescent="0.2">
      <c r="F571" s="3"/>
      <c r="G571" s="3"/>
      <c r="H571" s="3"/>
      <c r="I571" s="3"/>
      <c r="J571" s="3"/>
    </row>
    <row r="572" spans="6:10" x14ac:dyDescent="0.2">
      <c r="F572" s="3"/>
      <c r="G572" s="3"/>
      <c r="H572" s="3"/>
      <c r="I572" s="3"/>
      <c r="J572" s="3"/>
    </row>
    <row r="573" spans="6:10" x14ac:dyDescent="0.2">
      <c r="F573" s="3"/>
      <c r="G573" s="3"/>
      <c r="H573" s="3"/>
      <c r="I573" s="3"/>
      <c r="J573" s="3"/>
    </row>
    <row r="574" spans="6:10" x14ac:dyDescent="0.2">
      <c r="F574" s="3"/>
      <c r="G574" s="3"/>
      <c r="H574" s="3"/>
      <c r="I574" s="3"/>
      <c r="J574" s="3"/>
    </row>
    <row r="575" spans="6:10" x14ac:dyDescent="0.2">
      <c r="F575" s="3"/>
      <c r="G575" s="3"/>
      <c r="H575" s="3"/>
      <c r="I575" s="3"/>
      <c r="J575" s="3"/>
    </row>
    <row r="576" spans="6:10" x14ac:dyDescent="0.2">
      <c r="F576" s="3"/>
      <c r="G576" s="3"/>
      <c r="H576" s="3"/>
      <c r="I576" s="3"/>
      <c r="J576" s="3"/>
    </row>
    <row r="577" spans="6:10" x14ac:dyDescent="0.2">
      <c r="F577" s="3"/>
      <c r="G577" s="3"/>
      <c r="H577" s="3"/>
      <c r="I577" s="3"/>
      <c r="J577" s="3"/>
    </row>
    <row r="578" spans="6:10" x14ac:dyDescent="0.2">
      <c r="F578" s="3"/>
      <c r="G578" s="3"/>
      <c r="H578" s="3"/>
      <c r="I578" s="3"/>
      <c r="J578" s="3"/>
    </row>
    <row r="579" spans="6:10" x14ac:dyDescent="0.2">
      <c r="F579" s="3"/>
      <c r="G579" s="3"/>
      <c r="H579" s="3"/>
      <c r="I579" s="3"/>
      <c r="J579" s="3"/>
    </row>
    <row r="580" spans="6:10" x14ac:dyDescent="0.2">
      <c r="F580" s="3"/>
      <c r="G580" s="3"/>
      <c r="H580" s="3"/>
      <c r="I580" s="3"/>
      <c r="J580" s="3"/>
    </row>
    <row r="581" spans="6:10" x14ac:dyDescent="0.2">
      <c r="F581" s="3"/>
      <c r="G581" s="3"/>
      <c r="H581" s="3"/>
      <c r="I581" s="3"/>
      <c r="J581" s="3"/>
    </row>
    <row r="582" spans="6:10" x14ac:dyDescent="0.2">
      <c r="F582" s="3"/>
      <c r="G582" s="3"/>
      <c r="H582" s="3"/>
      <c r="I582" s="3"/>
      <c r="J582" s="3"/>
    </row>
    <row r="583" spans="6:10" x14ac:dyDescent="0.2">
      <c r="F583" s="3"/>
      <c r="G583" s="3"/>
      <c r="H583" s="3"/>
      <c r="I583" s="3"/>
      <c r="J583" s="3"/>
    </row>
    <row r="584" spans="6:10" x14ac:dyDescent="0.2">
      <c r="F584" s="3"/>
      <c r="G584" s="3"/>
      <c r="H584" s="3"/>
      <c r="I584" s="3"/>
      <c r="J584" s="3"/>
    </row>
    <row r="585" spans="6:10" x14ac:dyDescent="0.2">
      <c r="F585" s="3"/>
      <c r="G585" s="3"/>
      <c r="H585" s="3"/>
      <c r="I585" s="3"/>
      <c r="J585" s="3"/>
    </row>
    <row r="586" spans="6:10" x14ac:dyDescent="0.2">
      <c r="F586" s="3"/>
      <c r="G586" s="3"/>
      <c r="H586" s="3"/>
      <c r="I586" s="3"/>
      <c r="J586" s="3"/>
    </row>
    <row r="587" spans="6:10" x14ac:dyDescent="0.2">
      <c r="F587" s="3"/>
      <c r="G587" s="3"/>
      <c r="H587" s="3"/>
      <c r="I587" s="3"/>
      <c r="J587" s="3"/>
    </row>
    <row r="588" spans="6:10" x14ac:dyDescent="0.2">
      <c r="F588" s="3"/>
      <c r="G588" s="3"/>
      <c r="H588" s="3"/>
      <c r="I588" s="3"/>
      <c r="J588" s="3"/>
    </row>
    <row r="589" spans="6:10" x14ac:dyDescent="0.2">
      <c r="F589" s="3"/>
      <c r="G589" s="3"/>
      <c r="H589" s="3"/>
      <c r="I589" s="3"/>
      <c r="J589" s="3"/>
    </row>
    <row r="590" spans="6:10" x14ac:dyDescent="0.2">
      <c r="F590" s="3"/>
      <c r="G590" s="3"/>
      <c r="H590" s="3"/>
      <c r="I590" s="3"/>
      <c r="J590" s="3"/>
    </row>
    <row r="591" spans="6:10" x14ac:dyDescent="0.2">
      <c r="F591" s="3"/>
      <c r="G591" s="3"/>
      <c r="H591" s="3"/>
      <c r="I591" s="3"/>
      <c r="J591" s="3"/>
    </row>
    <row r="592" spans="6:10" x14ac:dyDescent="0.2">
      <c r="F592" s="3"/>
      <c r="G592" s="3"/>
      <c r="H592" s="3"/>
      <c r="I592" s="3"/>
      <c r="J592" s="3"/>
    </row>
    <row r="593" spans="6:10" x14ac:dyDescent="0.2">
      <c r="F593" s="3"/>
      <c r="G593" s="3"/>
      <c r="H593" s="3"/>
      <c r="I593" s="3"/>
      <c r="J593" s="3"/>
    </row>
    <row r="594" spans="6:10" x14ac:dyDescent="0.2">
      <c r="F594" s="3"/>
      <c r="G594" s="3"/>
      <c r="H594" s="3"/>
      <c r="I594" s="3"/>
      <c r="J594" s="3"/>
    </row>
    <row r="595" spans="6:10" x14ac:dyDescent="0.2">
      <c r="F595" s="3"/>
      <c r="G595" s="3"/>
      <c r="H595" s="3"/>
      <c r="I595" s="3"/>
      <c r="J595" s="3"/>
    </row>
    <row r="596" spans="6:10" x14ac:dyDescent="0.2">
      <c r="F596" s="3"/>
      <c r="G596" s="3"/>
      <c r="H596" s="3"/>
      <c r="I596" s="3"/>
      <c r="J596" s="3"/>
    </row>
    <row r="597" spans="6:10" x14ac:dyDescent="0.2">
      <c r="F597" s="3"/>
      <c r="G597" s="3"/>
      <c r="H597" s="3"/>
      <c r="I597" s="3"/>
      <c r="J597" s="3"/>
    </row>
    <row r="598" spans="6:10" x14ac:dyDescent="0.2">
      <c r="F598" s="3"/>
      <c r="G598" s="3"/>
      <c r="H598" s="3"/>
      <c r="I598" s="3"/>
      <c r="J598" s="3"/>
    </row>
    <row r="599" spans="6:10" x14ac:dyDescent="0.2">
      <c r="F599" s="3"/>
      <c r="G599" s="3"/>
      <c r="H599" s="3"/>
      <c r="I599" s="3"/>
      <c r="J599" s="3"/>
    </row>
    <row r="600" spans="6:10" x14ac:dyDescent="0.2">
      <c r="F600" s="3"/>
      <c r="G600" s="3"/>
      <c r="H600" s="3"/>
      <c r="I600" s="3"/>
      <c r="J600" s="3"/>
    </row>
    <row r="601" spans="6:10" x14ac:dyDescent="0.2">
      <c r="F601" s="3"/>
      <c r="G601" s="3"/>
      <c r="H601" s="3"/>
      <c r="I601" s="3"/>
      <c r="J601" s="3"/>
    </row>
    <row r="602" spans="6:10" x14ac:dyDescent="0.2">
      <c r="F602" s="3"/>
      <c r="G602" s="3"/>
      <c r="H602" s="3"/>
      <c r="I602" s="3"/>
      <c r="J602" s="3"/>
    </row>
    <row r="603" spans="6:10" x14ac:dyDescent="0.2">
      <c r="F603" s="3"/>
      <c r="G603" s="3"/>
      <c r="H603" s="3"/>
      <c r="I603" s="3"/>
      <c r="J603" s="3"/>
    </row>
    <row r="604" spans="6:10" x14ac:dyDescent="0.2">
      <c r="F604" s="3"/>
      <c r="G604" s="3"/>
      <c r="H604" s="3"/>
      <c r="I604" s="3"/>
      <c r="J604" s="3"/>
    </row>
    <row r="605" spans="6:10" x14ac:dyDescent="0.2">
      <c r="F605" s="3"/>
      <c r="G605" s="3"/>
      <c r="H605" s="3"/>
      <c r="I605" s="3"/>
      <c r="J605" s="3"/>
    </row>
    <row r="606" spans="6:10" x14ac:dyDescent="0.2">
      <c r="F606" s="3"/>
      <c r="G606" s="3"/>
      <c r="H606" s="3"/>
      <c r="I606" s="3"/>
      <c r="J606" s="3"/>
    </row>
    <row r="607" spans="6:10" x14ac:dyDescent="0.2">
      <c r="F607" s="3"/>
      <c r="G607" s="3"/>
      <c r="H607" s="3"/>
      <c r="I607" s="3"/>
      <c r="J607" s="3"/>
    </row>
    <row r="608" spans="6:10" x14ac:dyDescent="0.2">
      <c r="F608" s="3"/>
      <c r="G608" s="3"/>
      <c r="H608" s="3"/>
      <c r="I608" s="3"/>
      <c r="J608" s="3"/>
    </row>
    <row r="609" spans="6:10" x14ac:dyDescent="0.2">
      <c r="F609" s="3"/>
      <c r="G609" s="3"/>
      <c r="H609" s="3"/>
      <c r="I609" s="3"/>
      <c r="J609" s="3"/>
    </row>
    <row r="610" spans="6:10" x14ac:dyDescent="0.2">
      <c r="F610" s="3"/>
      <c r="G610" s="3"/>
      <c r="H610" s="3"/>
      <c r="I610" s="3"/>
      <c r="J610" s="3"/>
    </row>
    <row r="611" spans="6:10" x14ac:dyDescent="0.2">
      <c r="F611" s="3"/>
      <c r="G611" s="3"/>
      <c r="H611" s="3"/>
      <c r="I611" s="3"/>
      <c r="J611" s="3"/>
    </row>
    <row r="612" spans="6:10" x14ac:dyDescent="0.2">
      <c r="F612" s="3"/>
      <c r="G612" s="3"/>
      <c r="H612" s="3"/>
      <c r="I612" s="3"/>
      <c r="J612" s="3"/>
    </row>
    <row r="613" spans="6:10" x14ac:dyDescent="0.2">
      <c r="F613" s="3"/>
      <c r="G613" s="3"/>
      <c r="H613" s="3"/>
      <c r="I613" s="3"/>
      <c r="J613" s="3"/>
    </row>
    <row r="614" spans="6:10" x14ac:dyDescent="0.2">
      <c r="F614" s="3"/>
      <c r="G614" s="3"/>
      <c r="H614" s="3"/>
      <c r="I614" s="3"/>
      <c r="J614" s="3"/>
    </row>
    <row r="615" spans="6:10" x14ac:dyDescent="0.2">
      <c r="F615" s="3"/>
      <c r="G615" s="3"/>
      <c r="H615" s="3"/>
      <c r="I615" s="3"/>
      <c r="J615" s="3"/>
    </row>
    <row r="616" spans="6:10" x14ac:dyDescent="0.2">
      <c r="F616" s="3"/>
      <c r="G616" s="3"/>
      <c r="H616" s="3"/>
      <c r="I616" s="3"/>
      <c r="J616" s="3"/>
    </row>
    <row r="617" spans="6:10" x14ac:dyDescent="0.2">
      <c r="F617" s="3"/>
      <c r="G617" s="3"/>
      <c r="H617" s="3"/>
      <c r="I617" s="3"/>
      <c r="J617" s="3"/>
    </row>
    <row r="618" spans="6:10" x14ac:dyDescent="0.2">
      <c r="F618" s="3"/>
      <c r="G618" s="3"/>
      <c r="H618" s="3"/>
      <c r="I618" s="3"/>
      <c r="J618" s="3"/>
    </row>
    <row r="619" spans="6:10" x14ac:dyDescent="0.2">
      <c r="F619" s="3"/>
      <c r="G619" s="3"/>
      <c r="H619" s="3"/>
      <c r="I619" s="3"/>
      <c r="J619" s="3"/>
    </row>
    <row r="620" spans="6:10" x14ac:dyDescent="0.2">
      <c r="F620" s="3"/>
      <c r="G620" s="3"/>
      <c r="H620" s="3"/>
      <c r="I620" s="3"/>
      <c r="J620" s="3"/>
    </row>
    <row r="621" spans="6:10" x14ac:dyDescent="0.2">
      <c r="F621" s="3"/>
      <c r="G621" s="3"/>
      <c r="H621" s="3"/>
      <c r="I621" s="3"/>
      <c r="J621" s="3"/>
    </row>
    <row r="622" spans="6:10" x14ac:dyDescent="0.2">
      <c r="F622" s="3"/>
      <c r="G622" s="3"/>
      <c r="H622" s="3"/>
      <c r="I622" s="3"/>
      <c r="J622" s="3"/>
    </row>
    <row r="623" spans="6:10" x14ac:dyDescent="0.2">
      <c r="F623" s="3"/>
      <c r="G623" s="3"/>
      <c r="H623" s="3"/>
      <c r="I623" s="3"/>
      <c r="J623" s="3"/>
    </row>
    <row r="624" spans="6:10" x14ac:dyDescent="0.2">
      <c r="F624" s="3"/>
      <c r="G624" s="3"/>
      <c r="H624" s="3"/>
      <c r="I624" s="3"/>
      <c r="J624" s="3"/>
    </row>
    <row r="625" spans="6:10" x14ac:dyDescent="0.2">
      <c r="F625" s="3"/>
      <c r="G625" s="3"/>
      <c r="H625" s="3"/>
      <c r="I625" s="3"/>
      <c r="J625" s="3"/>
    </row>
    <row r="626" spans="6:10" x14ac:dyDescent="0.2">
      <c r="F626" s="3"/>
      <c r="G626" s="3"/>
      <c r="H626" s="3"/>
      <c r="I626" s="3"/>
      <c r="J626" s="3"/>
    </row>
    <row r="627" spans="6:10" x14ac:dyDescent="0.2">
      <c r="F627" s="3"/>
      <c r="G627" s="3"/>
      <c r="H627" s="3"/>
      <c r="I627" s="3"/>
      <c r="J627" s="3"/>
    </row>
    <row r="628" spans="6:10" x14ac:dyDescent="0.2">
      <c r="F628" s="3"/>
      <c r="G628" s="3"/>
      <c r="H628" s="3"/>
      <c r="I628" s="3"/>
      <c r="J628" s="3"/>
    </row>
    <row r="629" spans="6:10" x14ac:dyDescent="0.2">
      <c r="F629" s="3"/>
      <c r="G629" s="3"/>
      <c r="H629" s="3"/>
      <c r="I629" s="3"/>
      <c r="J629" s="3"/>
    </row>
    <row r="630" spans="6:10" x14ac:dyDescent="0.2">
      <c r="F630" s="3"/>
      <c r="G630" s="3"/>
      <c r="H630" s="3"/>
      <c r="I630" s="3"/>
      <c r="J630" s="3"/>
    </row>
    <row r="631" spans="6:10" x14ac:dyDescent="0.2">
      <c r="F631" s="3"/>
      <c r="G631" s="3"/>
      <c r="H631" s="3"/>
      <c r="I631" s="3"/>
      <c r="J631" s="3"/>
    </row>
    <row r="632" spans="6:10" x14ac:dyDescent="0.2">
      <c r="F632" s="3"/>
      <c r="G632" s="3"/>
      <c r="H632" s="3"/>
      <c r="I632" s="3"/>
      <c r="J632" s="3"/>
    </row>
    <row r="633" spans="6:10" x14ac:dyDescent="0.2">
      <c r="F633" s="3"/>
      <c r="G633" s="3"/>
      <c r="H633" s="3"/>
      <c r="I633" s="3"/>
      <c r="J633" s="3"/>
    </row>
    <row r="634" spans="6:10" x14ac:dyDescent="0.2">
      <c r="F634" s="3"/>
      <c r="G634" s="3"/>
      <c r="H634" s="3"/>
      <c r="I634" s="3"/>
      <c r="J634" s="3"/>
    </row>
    <row r="635" spans="6:10" x14ac:dyDescent="0.2">
      <c r="F635" s="3"/>
      <c r="G635" s="3"/>
      <c r="H635" s="3"/>
      <c r="I635" s="3"/>
      <c r="J635" s="3"/>
    </row>
    <row r="636" spans="6:10" x14ac:dyDescent="0.2">
      <c r="F636" s="3"/>
      <c r="G636" s="3"/>
      <c r="H636" s="3"/>
      <c r="I636" s="3"/>
      <c r="J636" s="3"/>
    </row>
    <row r="637" spans="6:10" x14ac:dyDescent="0.2">
      <c r="F637" s="3"/>
      <c r="G637" s="3"/>
      <c r="H637" s="3"/>
      <c r="I637" s="3"/>
      <c r="J637" s="3"/>
    </row>
    <row r="638" spans="6:10" x14ac:dyDescent="0.2">
      <c r="F638" s="3"/>
      <c r="G638" s="3"/>
      <c r="H638" s="3"/>
      <c r="I638" s="3"/>
      <c r="J638" s="3"/>
    </row>
    <row r="639" spans="6:10" x14ac:dyDescent="0.2">
      <c r="F639" s="3"/>
      <c r="G639" s="3"/>
      <c r="H639" s="3"/>
      <c r="I639" s="3"/>
      <c r="J639" s="3"/>
    </row>
    <row r="640" spans="6:10" x14ac:dyDescent="0.2">
      <c r="F640" s="3"/>
      <c r="G640" s="3"/>
      <c r="H640" s="3"/>
      <c r="I640" s="3"/>
      <c r="J640" s="3"/>
    </row>
    <row r="641" spans="6:10" x14ac:dyDescent="0.2">
      <c r="F641" s="3"/>
      <c r="G641" s="3"/>
      <c r="H641" s="3"/>
      <c r="I641" s="3"/>
      <c r="J641" s="3"/>
    </row>
    <row r="642" spans="6:10" x14ac:dyDescent="0.2">
      <c r="F642" s="3"/>
      <c r="G642" s="3"/>
      <c r="H642" s="3"/>
      <c r="I642" s="3"/>
      <c r="J642" s="3"/>
    </row>
    <row r="643" spans="6:10" x14ac:dyDescent="0.2">
      <c r="F643" s="3"/>
      <c r="G643" s="3"/>
      <c r="H643" s="3"/>
      <c r="I643" s="3"/>
      <c r="J643" s="3"/>
    </row>
    <row r="644" spans="6:10" x14ac:dyDescent="0.2">
      <c r="F644" s="3"/>
      <c r="G644" s="3"/>
      <c r="H644" s="3"/>
      <c r="I644" s="3"/>
      <c r="J644" s="3"/>
    </row>
    <row r="645" spans="6:10" x14ac:dyDescent="0.2">
      <c r="F645" s="3"/>
      <c r="G645" s="3"/>
      <c r="H645" s="3"/>
      <c r="I645" s="3"/>
      <c r="J645" s="3"/>
    </row>
    <row r="646" spans="6:10" x14ac:dyDescent="0.2">
      <c r="F646" s="3"/>
      <c r="G646" s="3"/>
      <c r="H646" s="3"/>
      <c r="I646" s="3"/>
      <c r="J646" s="3"/>
    </row>
    <row r="647" spans="6:10" x14ac:dyDescent="0.2">
      <c r="F647" s="3"/>
      <c r="G647" s="3"/>
      <c r="H647" s="3"/>
      <c r="I647" s="3"/>
      <c r="J647" s="3"/>
    </row>
    <row r="648" spans="6:10" x14ac:dyDescent="0.2">
      <c r="F648" s="3"/>
      <c r="G648" s="3"/>
      <c r="H648" s="3"/>
      <c r="I648" s="3"/>
      <c r="J648" s="3"/>
    </row>
    <row r="649" spans="6:10" x14ac:dyDescent="0.2">
      <c r="F649" s="3"/>
      <c r="G649" s="3"/>
      <c r="H649" s="3"/>
      <c r="I649" s="3"/>
      <c r="J649" s="3"/>
    </row>
    <row r="650" spans="6:10" x14ac:dyDescent="0.2">
      <c r="F650" s="3"/>
      <c r="G650" s="3"/>
      <c r="H650" s="3"/>
      <c r="I650" s="3"/>
      <c r="J650" s="3"/>
    </row>
    <row r="651" spans="6:10" x14ac:dyDescent="0.2">
      <c r="F651" s="3"/>
      <c r="G651" s="3"/>
      <c r="H651" s="3"/>
      <c r="I651" s="3"/>
      <c r="J651" s="3"/>
    </row>
    <row r="652" spans="6:10" x14ac:dyDescent="0.2">
      <c r="F652" s="3"/>
      <c r="G652" s="3"/>
      <c r="H652" s="3"/>
      <c r="I652" s="3"/>
      <c r="J652" s="3"/>
    </row>
    <row r="653" spans="6:10" x14ac:dyDescent="0.2">
      <c r="F653" s="3"/>
      <c r="G653" s="3"/>
      <c r="H653" s="3"/>
      <c r="I653" s="3"/>
      <c r="J653" s="3"/>
    </row>
    <row r="654" spans="6:10" x14ac:dyDescent="0.2">
      <c r="F654" s="3"/>
      <c r="G654" s="3"/>
      <c r="H654" s="3"/>
      <c r="I654" s="3"/>
      <c r="J654" s="3"/>
    </row>
    <row r="655" spans="6:10" x14ac:dyDescent="0.2">
      <c r="F655" s="3"/>
      <c r="G655" s="3"/>
      <c r="H655" s="3"/>
      <c r="I655" s="3"/>
      <c r="J655" s="3"/>
    </row>
    <row r="656" spans="6:10" x14ac:dyDescent="0.2">
      <c r="F656" s="3"/>
      <c r="G656" s="3"/>
      <c r="H656" s="3"/>
      <c r="I656" s="3"/>
      <c r="J656" s="3"/>
    </row>
    <row r="657" spans="6:10" x14ac:dyDescent="0.2">
      <c r="F657" s="3"/>
      <c r="G657" s="3"/>
      <c r="H657" s="3"/>
      <c r="I657" s="3"/>
      <c r="J657" s="3"/>
    </row>
    <row r="658" spans="6:10" x14ac:dyDescent="0.2">
      <c r="F658" s="3"/>
      <c r="G658" s="3"/>
      <c r="H658" s="3"/>
      <c r="I658" s="3"/>
      <c r="J658" s="3"/>
    </row>
    <row r="659" spans="6:10" x14ac:dyDescent="0.2">
      <c r="F659" s="3"/>
      <c r="G659" s="3"/>
      <c r="H659" s="3"/>
      <c r="I659" s="3"/>
      <c r="J659" s="3"/>
    </row>
    <row r="660" spans="6:10" x14ac:dyDescent="0.2">
      <c r="F660" s="3"/>
      <c r="G660" s="3"/>
      <c r="H660" s="3"/>
      <c r="I660" s="3"/>
      <c r="J660" s="3"/>
    </row>
    <row r="661" spans="6:10" x14ac:dyDescent="0.2">
      <c r="F661" s="3"/>
      <c r="G661" s="3"/>
      <c r="H661" s="3"/>
      <c r="I661" s="3"/>
      <c r="J661" s="3"/>
    </row>
    <row r="662" spans="6:10" x14ac:dyDescent="0.2">
      <c r="F662" s="3"/>
      <c r="G662" s="3"/>
      <c r="H662" s="3"/>
      <c r="I662" s="3"/>
      <c r="J662" s="3"/>
    </row>
    <row r="663" spans="6:10" x14ac:dyDescent="0.2">
      <c r="F663" s="3"/>
      <c r="G663" s="3"/>
      <c r="H663" s="3"/>
      <c r="I663" s="3"/>
      <c r="J663" s="3"/>
    </row>
    <row r="664" spans="6:10" x14ac:dyDescent="0.2">
      <c r="F664" s="3"/>
      <c r="G664" s="3"/>
      <c r="H664" s="3"/>
      <c r="I664" s="3"/>
      <c r="J664" s="3"/>
    </row>
    <row r="665" spans="6:10" x14ac:dyDescent="0.2">
      <c r="F665" s="3"/>
      <c r="G665" s="3"/>
      <c r="H665" s="3"/>
      <c r="I665" s="3"/>
      <c r="J665" s="3"/>
    </row>
    <row r="666" spans="6:10" x14ac:dyDescent="0.2">
      <c r="F666" s="3"/>
      <c r="G666" s="3"/>
      <c r="H666" s="3"/>
      <c r="I666" s="3"/>
      <c r="J666" s="3"/>
    </row>
    <row r="667" spans="6:10" x14ac:dyDescent="0.2">
      <c r="F667" s="3"/>
      <c r="G667" s="3"/>
      <c r="H667" s="3"/>
      <c r="I667" s="3"/>
      <c r="J667" s="3"/>
    </row>
    <row r="668" spans="6:10" x14ac:dyDescent="0.2">
      <c r="F668" s="3"/>
      <c r="G668" s="3"/>
      <c r="H668" s="3"/>
      <c r="I668" s="3"/>
      <c r="J668" s="3"/>
    </row>
    <row r="669" spans="6:10" x14ac:dyDescent="0.2">
      <c r="F669" s="3"/>
      <c r="G669" s="3"/>
      <c r="H669" s="3"/>
      <c r="I669" s="3"/>
      <c r="J669" s="3"/>
    </row>
    <row r="670" spans="6:10" x14ac:dyDescent="0.2">
      <c r="F670" s="3"/>
      <c r="G670" s="3"/>
      <c r="H670" s="3"/>
      <c r="I670" s="3"/>
      <c r="J670" s="3"/>
    </row>
    <row r="671" spans="6:10" x14ac:dyDescent="0.2">
      <c r="F671" s="3"/>
      <c r="G671" s="3"/>
      <c r="H671" s="3"/>
      <c r="I671" s="3"/>
      <c r="J671" s="3"/>
    </row>
    <row r="672" spans="6:10" x14ac:dyDescent="0.2">
      <c r="F672" s="3"/>
      <c r="G672" s="3"/>
      <c r="H672" s="3"/>
      <c r="I672" s="3"/>
      <c r="J672" s="3"/>
    </row>
    <row r="673" spans="6:10" x14ac:dyDescent="0.2">
      <c r="F673" s="3"/>
      <c r="G673" s="3"/>
      <c r="H673" s="3"/>
      <c r="I673" s="3"/>
      <c r="J673" s="3"/>
    </row>
    <row r="674" spans="6:10" x14ac:dyDescent="0.2">
      <c r="F674" s="3"/>
      <c r="G674" s="3"/>
      <c r="H674" s="3"/>
      <c r="I674" s="3"/>
      <c r="J674" s="3"/>
    </row>
    <row r="675" spans="6:10" x14ac:dyDescent="0.2">
      <c r="F675" s="3"/>
      <c r="G675" s="3"/>
      <c r="H675" s="3"/>
      <c r="I675" s="3"/>
      <c r="J675" s="3"/>
    </row>
    <row r="676" spans="6:10" x14ac:dyDescent="0.2">
      <c r="F676" s="3"/>
      <c r="G676" s="3"/>
      <c r="H676" s="3"/>
      <c r="I676" s="3"/>
      <c r="J676" s="3"/>
    </row>
    <row r="677" spans="6:10" x14ac:dyDescent="0.2">
      <c r="F677" s="3"/>
      <c r="G677" s="3"/>
      <c r="H677" s="3"/>
      <c r="I677" s="3"/>
      <c r="J677" s="3"/>
    </row>
    <row r="678" spans="6:10" x14ac:dyDescent="0.2">
      <c r="F678" s="3"/>
      <c r="G678" s="3"/>
      <c r="H678" s="3"/>
      <c r="I678" s="3"/>
      <c r="J678" s="3"/>
    </row>
    <row r="679" spans="6:10" x14ac:dyDescent="0.2">
      <c r="F679" s="3"/>
      <c r="G679" s="3"/>
      <c r="H679" s="3"/>
      <c r="I679" s="3"/>
      <c r="J679" s="3"/>
    </row>
    <row r="680" spans="6:10" x14ac:dyDescent="0.2">
      <c r="F680" s="3"/>
      <c r="G680" s="3"/>
      <c r="H680" s="3"/>
      <c r="I680" s="3"/>
      <c r="J680" s="3"/>
    </row>
    <row r="681" spans="6:10" x14ac:dyDescent="0.2">
      <c r="F681" s="3"/>
      <c r="G681" s="3"/>
      <c r="H681" s="3"/>
      <c r="I681" s="3"/>
      <c r="J681" s="3"/>
    </row>
    <row r="682" spans="6:10" x14ac:dyDescent="0.2">
      <c r="F682" s="3"/>
      <c r="G682" s="3"/>
      <c r="H682" s="3"/>
      <c r="I682" s="3"/>
      <c r="J682" s="3"/>
    </row>
    <row r="683" spans="6:10" x14ac:dyDescent="0.2">
      <c r="F683" s="3"/>
      <c r="G683" s="3"/>
      <c r="H683" s="3"/>
      <c r="I683" s="3"/>
      <c r="J683" s="3"/>
    </row>
    <row r="684" spans="6:10" x14ac:dyDescent="0.2">
      <c r="F684" s="3"/>
      <c r="G684" s="3"/>
      <c r="H684" s="3"/>
      <c r="I684" s="3"/>
      <c r="J684" s="3"/>
    </row>
    <row r="685" spans="6:10" x14ac:dyDescent="0.2">
      <c r="F685" s="3"/>
      <c r="G685" s="3"/>
      <c r="H685" s="3"/>
      <c r="I685" s="3"/>
      <c r="J685" s="3"/>
    </row>
    <row r="686" spans="6:10" x14ac:dyDescent="0.2">
      <c r="F686" s="3"/>
      <c r="G686" s="3"/>
      <c r="H686" s="3"/>
      <c r="I686" s="3"/>
      <c r="J686" s="3"/>
    </row>
    <row r="687" spans="6:10" x14ac:dyDescent="0.2">
      <c r="F687" s="3"/>
      <c r="G687" s="3"/>
      <c r="H687" s="3"/>
      <c r="I687" s="3"/>
      <c r="J687" s="3"/>
    </row>
    <row r="688" spans="6:10" x14ac:dyDescent="0.2">
      <c r="F688" s="3"/>
      <c r="G688" s="3"/>
      <c r="H688" s="3"/>
      <c r="I688" s="3"/>
      <c r="J688" s="3"/>
    </row>
    <row r="689" spans="6:10" x14ac:dyDescent="0.2">
      <c r="F689" s="3"/>
      <c r="G689" s="3"/>
      <c r="H689" s="3"/>
      <c r="I689" s="3"/>
      <c r="J689" s="3"/>
    </row>
    <row r="690" spans="6:10" x14ac:dyDescent="0.2">
      <c r="F690" s="3"/>
      <c r="G690" s="3"/>
      <c r="H690" s="3"/>
      <c r="I690" s="3"/>
      <c r="J690" s="3"/>
    </row>
    <row r="691" spans="6:10" x14ac:dyDescent="0.2">
      <c r="F691" s="3"/>
      <c r="G691" s="3"/>
      <c r="H691" s="3"/>
      <c r="I691" s="3"/>
      <c r="J691" s="3"/>
    </row>
    <row r="692" spans="6:10" x14ac:dyDescent="0.2">
      <c r="F692" s="3"/>
      <c r="G692" s="3"/>
      <c r="H692" s="3"/>
      <c r="I692" s="3"/>
      <c r="J692" s="3"/>
    </row>
    <row r="693" spans="6:10" x14ac:dyDescent="0.2">
      <c r="F693" s="3"/>
      <c r="G693" s="3"/>
      <c r="H693" s="3"/>
      <c r="I693" s="3"/>
      <c r="J693" s="3"/>
    </row>
    <row r="694" spans="6:10" x14ac:dyDescent="0.2">
      <c r="F694" s="3"/>
      <c r="G694" s="3"/>
      <c r="H694" s="3"/>
      <c r="I694" s="3"/>
      <c r="J694" s="3"/>
    </row>
    <row r="695" spans="6:10" x14ac:dyDescent="0.2">
      <c r="F695" s="3"/>
      <c r="G695" s="3"/>
      <c r="H695" s="3"/>
      <c r="I695" s="3"/>
      <c r="J695" s="3"/>
    </row>
    <row r="696" spans="6:10" x14ac:dyDescent="0.2">
      <c r="F696" s="3"/>
      <c r="G696" s="3"/>
      <c r="H696" s="3"/>
      <c r="I696" s="3"/>
      <c r="J696" s="3"/>
    </row>
    <row r="697" spans="6:10" x14ac:dyDescent="0.2">
      <c r="F697" s="3"/>
      <c r="G697" s="3"/>
      <c r="H697" s="3"/>
      <c r="I697" s="3"/>
      <c r="J697" s="3"/>
    </row>
    <row r="698" spans="6:10" x14ac:dyDescent="0.2">
      <c r="F698" s="3"/>
      <c r="G698" s="3"/>
      <c r="H698" s="3"/>
      <c r="I698" s="3"/>
      <c r="J698" s="3"/>
    </row>
    <row r="699" spans="6:10" x14ac:dyDescent="0.2">
      <c r="F699" s="3"/>
      <c r="G699" s="3"/>
      <c r="H699" s="3"/>
      <c r="I699" s="3"/>
      <c r="J699" s="3"/>
    </row>
    <row r="700" spans="6:10" x14ac:dyDescent="0.2">
      <c r="F700" s="3"/>
      <c r="G700" s="3"/>
      <c r="H700" s="3"/>
      <c r="I700" s="3"/>
      <c r="J700" s="3"/>
    </row>
    <row r="701" spans="6:10" x14ac:dyDescent="0.2">
      <c r="F701" s="3"/>
      <c r="G701" s="3"/>
      <c r="H701" s="3"/>
      <c r="I701" s="3"/>
      <c r="J701" s="3"/>
    </row>
    <row r="702" spans="6:10" x14ac:dyDescent="0.2">
      <c r="F702" s="3"/>
      <c r="G702" s="3"/>
      <c r="H702" s="3"/>
      <c r="I702" s="3"/>
      <c r="J702" s="3"/>
    </row>
    <row r="703" spans="6:10" x14ac:dyDescent="0.2">
      <c r="F703" s="3"/>
      <c r="G703" s="3"/>
      <c r="H703" s="3"/>
      <c r="I703" s="3"/>
      <c r="J703" s="3"/>
    </row>
    <row r="704" spans="6:10" x14ac:dyDescent="0.2">
      <c r="F704" s="3"/>
      <c r="G704" s="3"/>
      <c r="H704" s="3"/>
      <c r="I704" s="3"/>
      <c r="J704" s="3"/>
    </row>
    <row r="705" spans="6:10" x14ac:dyDescent="0.2">
      <c r="F705" s="3"/>
      <c r="G705" s="3"/>
      <c r="H705" s="3"/>
      <c r="I705" s="3"/>
      <c r="J705" s="3"/>
    </row>
    <row r="706" spans="6:10" x14ac:dyDescent="0.2">
      <c r="F706" s="3"/>
      <c r="G706" s="3"/>
      <c r="H706" s="3"/>
      <c r="I706" s="3"/>
      <c r="J706" s="3"/>
    </row>
    <row r="707" spans="6:10" x14ac:dyDescent="0.2">
      <c r="F707" s="3"/>
      <c r="G707" s="3"/>
      <c r="H707" s="3"/>
      <c r="I707" s="3"/>
      <c r="J707" s="3"/>
    </row>
    <row r="708" spans="6:10" x14ac:dyDescent="0.2">
      <c r="F708" s="3"/>
      <c r="G708" s="3"/>
      <c r="H708" s="3"/>
      <c r="I708" s="3"/>
      <c r="J708" s="3"/>
    </row>
    <row r="709" spans="6:10" x14ac:dyDescent="0.2">
      <c r="F709" s="3"/>
      <c r="G709" s="3"/>
      <c r="H709" s="3"/>
      <c r="I709" s="3"/>
      <c r="J709" s="3"/>
    </row>
    <row r="710" spans="6:10" x14ac:dyDescent="0.2">
      <c r="F710" s="3"/>
      <c r="G710" s="3"/>
      <c r="H710" s="3"/>
      <c r="I710" s="3"/>
      <c r="J710" s="3"/>
    </row>
    <row r="711" spans="6:10" x14ac:dyDescent="0.2">
      <c r="F711" s="3"/>
      <c r="G711" s="3"/>
      <c r="H711" s="3"/>
      <c r="I711" s="3"/>
      <c r="J711" s="3"/>
    </row>
    <row r="712" spans="6:10" x14ac:dyDescent="0.2">
      <c r="F712" s="3"/>
      <c r="G712" s="3"/>
      <c r="H712" s="3"/>
      <c r="I712" s="3"/>
      <c r="J712" s="3"/>
    </row>
    <row r="713" spans="6:10" x14ac:dyDescent="0.2">
      <c r="F713" s="3"/>
      <c r="G713" s="3"/>
      <c r="H713" s="3"/>
      <c r="I713" s="3"/>
      <c r="J713" s="3"/>
    </row>
    <row r="714" spans="6:10" x14ac:dyDescent="0.2">
      <c r="F714" s="3"/>
      <c r="G714" s="3"/>
      <c r="H714" s="3"/>
      <c r="I714" s="3"/>
      <c r="J714" s="3"/>
    </row>
    <row r="715" spans="6:10" x14ac:dyDescent="0.2">
      <c r="F715" s="3"/>
      <c r="G715" s="3"/>
      <c r="H715" s="3"/>
      <c r="I715" s="3"/>
      <c r="J715" s="3"/>
    </row>
    <row r="716" spans="6:10" x14ac:dyDescent="0.2">
      <c r="F716" s="3"/>
      <c r="G716" s="3"/>
      <c r="H716" s="3"/>
      <c r="I716" s="3"/>
      <c r="J716" s="3"/>
    </row>
    <row r="717" spans="6:10" x14ac:dyDescent="0.2">
      <c r="F717" s="3"/>
      <c r="G717" s="3"/>
      <c r="H717" s="3"/>
      <c r="I717" s="3"/>
      <c r="J717" s="3"/>
    </row>
    <row r="718" spans="6:10" x14ac:dyDescent="0.2">
      <c r="F718" s="3"/>
      <c r="G718" s="3"/>
      <c r="H718" s="3"/>
      <c r="I718" s="3"/>
      <c r="J718" s="3"/>
    </row>
    <row r="719" spans="6:10" x14ac:dyDescent="0.2">
      <c r="F719" s="3"/>
      <c r="G719" s="3"/>
      <c r="H719" s="3"/>
      <c r="I719" s="3"/>
      <c r="J719" s="3"/>
    </row>
    <row r="720" spans="6:10" x14ac:dyDescent="0.2">
      <c r="F720" s="3"/>
      <c r="G720" s="3"/>
      <c r="H720" s="3"/>
      <c r="I720" s="3"/>
      <c r="J720" s="3"/>
    </row>
    <row r="721" spans="6:10" x14ac:dyDescent="0.2">
      <c r="F721" s="3"/>
      <c r="G721" s="3"/>
      <c r="H721" s="3"/>
      <c r="I721" s="3"/>
      <c r="J721" s="3"/>
    </row>
    <row r="722" spans="6:10" x14ac:dyDescent="0.2">
      <c r="F722" s="3"/>
      <c r="G722" s="3"/>
      <c r="H722" s="3"/>
      <c r="I722" s="3"/>
      <c r="J722" s="3"/>
    </row>
    <row r="723" spans="6:10" x14ac:dyDescent="0.2">
      <c r="F723" s="3"/>
      <c r="G723" s="3"/>
      <c r="H723" s="3"/>
      <c r="I723" s="3"/>
      <c r="J723" s="3"/>
    </row>
    <row r="724" spans="6:10" x14ac:dyDescent="0.2">
      <c r="F724" s="3"/>
      <c r="G724" s="3"/>
      <c r="H724" s="3"/>
      <c r="I724" s="3"/>
      <c r="J724" s="3"/>
    </row>
    <row r="725" spans="6:10" x14ac:dyDescent="0.2">
      <c r="F725" s="3"/>
      <c r="G725" s="3"/>
      <c r="H725" s="3"/>
      <c r="I725" s="3"/>
      <c r="J725" s="3"/>
    </row>
    <row r="726" spans="6:10" x14ac:dyDescent="0.2">
      <c r="F726" s="3"/>
      <c r="G726" s="3"/>
      <c r="H726" s="3"/>
      <c r="I726" s="3"/>
      <c r="J726" s="3"/>
    </row>
    <row r="727" spans="6:10" x14ac:dyDescent="0.2">
      <c r="F727" s="3"/>
      <c r="G727" s="3"/>
      <c r="H727" s="3"/>
      <c r="I727" s="3"/>
      <c r="J727" s="3"/>
    </row>
    <row r="728" spans="6:10" x14ac:dyDescent="0.2">
      <c r="F728" s="3"/>
      <c r="G728" s="3"/>
      <c r="H728" s="3"/>
      <c r="I728" s="3"/>
      <c r="J728" s="3"/>
    </row>
    <row r="729" spans="6:10" x14ac:dyDescent="0.2">
      <c r="F729" s="3"/>
      <c r="G729" s="3"/>
      <c r="H729" s="3"/>
      <c r="I729" s="3"/>
      <c r="J729" s="3"/>
    </row>
    <row r="730" spans="6:10" x14ac:dyDescent="0.2">
      <c r="F730" s="3"/>
      <c r="G730" s="3"/>
      <c r="H730" s="3"/>
      <c r="I730" s="3"/>
      <c r="J730" s="3"/>
    </row>
    <row r="731" spans="6:10" x14ac:dyDescent="0.2">
      <c r="F731" s="3"/>
      <c r="G731" s="3"/>
      <c r="H731" s="3"/>
      <c r="I731" s="3"/>
      <c r="J731" s="3"/>
    </row>
    <row r="732" spans="6:10" x14ac:dyDescent="0.2">
      <c r="F732" s="3"/>
      <c r="G732" s="3"/>
      <c r="H732" s="3"/>
      <c r="I732" s="3"/>
      <c r="J732" s="3"/>
    </row>
    <row r="733" spans="6:10" x14ac:dyDescent="0.2">
      <c r="F733" s="3"/>
      <c r="G733" s="3"/>
      <c r="H733" s="3"/>
      <c r="I733" s="3"/>
      <c r="J733" s="3"/>
    </row>
    <row r="734" spans="6:10" x14ac:dyDescent="0.2">
      <c r="F734" s="3"/>
      <c r="G734" s="3"/>
      <c r="H734" s="3"/>
      <c r="I734" s="3"/>
      <c r="J734" s="3"/>
    </row>
    <row r="735" spans="6:10" x14ac:dyDescent="0.2">
      <c r="F735" s="3"/>
      <c r="G735" s="3"/>
      <c r="H735" s="3"/>
      <c r="I735" s="3"/>
      <c r="J735" s="3"/>
    </row>
    <row r="736" spans="6:10" x14ac:dyDescent="0.2">
      <c r="F736" s="3"/>
      <c r="G736" s="3"/>
      <c r="H736" s="3"/>
      <c r="I736" s="3"/>
      <c r="J736" s="3"/>
    </row>
    <row r="737" spans="6:10" x14ac:dyDescent="0.2">
      <c r="F737" s="3"/>
      <c r="G737" s="3"/>
      <c r="H737" s="3"/>
      <c r="I737" s="3"/>
      <c r="J737" s="3"/>
    </row>
    <row r="738" spans="6:10" x14ac:dyDescent="0.2">
      <c r="F738" s="3"/>
      <c r="G738" s="3"/>
      <c r="H738" s="3"/>
      <c r="I738" s="3"/>
      <c r="J738" s="3"/>
    </row>
    <row r="739" spans="6:10" x14ac:dyDescent="0.2">
      <c r="F739" s="3"/>
      <c r="G739" s="3"/>
      <c r="H739" s="3"/>
      <c r="I739" s="3"/>
      <c r="J739" s="3"/>
    </row>
    <row r="740" spans="6:10" x14ac:dyDescent="0.2">
      <c r="F740" s="3"/>
      <c r="G740" s="3"/>
      <c r="H740" s="3"/>
      <c r="I740" s="3"/>
      <c r="J740" s="3"/>
    </row>
    <row r="741" spans="6:10" x14ac:dyDescent="0.2">
      <c r="F741" s="3"/>
      <c r="G741" s="3"/>
      <c r="H741" s="3"/>
      <c r="I741" s="3"/>
      <c r="J741" s="3"/>
    </row>
    <row r="742" spans="6:10" x14ac:dyDescent="0.2">
      <c r="F742" s="3"/>
      <c r="G742" s="3"/>
      <c r="H742" s="3"/>
      <c r="I742" s="3"/>
      <c r="J742" s="3"/>
    </row>
    <row r="743" spans="6:10" x14ac:dyDescent="0.2">
      <c r="F743" s="3"/>
      <c r="G743" s="3"/>
      <c r="H743" s="3"/>
      <c r="I743" s="3"/>
      <c r="J743" s="3"/>
    </row>
    <row r="744" spans="6:10" x14ac:dyDescent="0.2">
      <c r="F744" s="3"/>
      <c r="G744" s="3"/>
      <c r="H744" s="3"/>
      <c r="I744" s="3"/>
      <c r="J744" s="3"/>
    </row>
    <row r="745" spans="6:10" x14ac:dyDescent="0.2">
      <c r="F745" s="3"/>
      <c r="G745" s="3"/>
      <c r="H745" s="3"/>
      <c r="I745" s="3"/>
      <c r="J745" s="3"/>
    </row>
    <row r="746" spans="6:10" x14ac:dyDescent="0.2">
      <c r="F746" s="3"/>
      <c r="G746" s="3"/>
      <c r="H746" s="3"/>
      <c r="I746" s="3"/>
      <c r="J746" s="3"/>
    </row>
    <row r="747" spans="6:10" x14ac:dyDescent="0.2">
      <c r="F747" s="3"/>
      <c r="G747" s="3"/>
      <c r="H747" s="3"/>
      <c r="I747" s="3"/>
      <c r="J747" s="3"/>
    </row>
    <row r="748" spans="6:10" x14ac:dyDescent="0.2">
      <c r="F748" s="3"/>
      <c r="G748" s="3"/>
      <c r="H748" s="3"/>
      <c r="I748" s="3"/>
      <c r="J748" s="3"/>
    </row>
    <row r="749" spans="6:10" x14ac:dyDescent="0.2">
      <c r="F749" s="3"/>
      <c r="G749" s="3"/>
      <c r="H749" s="3"/>
      <c r="I749" s="3"/>
      <c r="J749" s="3"/>
    </row>
    <row r="750" spans="6:10" x14ac:dyDescent="0.2">
      <c r="F750" s="3"/>
      <c r="G750" s="3"/>
      <c r="H750" s="3"/>
      <c r="I750" s="3"/>
      <c r="J750" s="3"/>
    </row>
    <row r="751" spans="6:10" x14ac:dyDescent="0.2">
      <c r="F751" s="3"/>
      <c r="G751" s="3"/>
      <c r="H751" s="3"/>
      <c r="I751" s="3"/>
      <c r="J751" s="3"/>
    </row>
    <row r="752" spans="6:10" x14ac:dyDescent="0.2">
      <c r="F752" s="3"/>
      <c r="G752" s="3"/>
      <c r="H752" s="3"/>
      <c r="I752" s="3"/>
      <c r="J752" s="3"/>
    </row>
    <row r="753" spans="6:10" x14ac:dyDescent="0.2">
      <c r="F753" s="3"/>
      <c r="G753" s="3"/>
      <c r="H753" s="3"/>
      <c r="I753" s="3"/>
      <c r="J753" s="3"/>
    </row>
    <row r="754" spans="6:10" x14ac:dyDescent="0.2">
      <c r="F754" s="3"/>
      <c r="G754" s="3"/>
      <c r="H754" s="3"/>
      <c r="I754" s="3"/>
      <c r="J754" s="3"/>
    </row>
    <row r="755" spans="6:10" x14ac:dyDescent="0.2">
      <c r="F755" s="3"/>
      <c r="G755" s="3"/>
      <c r="H755" s="3"/>
      <c r="I755" s="3"/>
      <c r="J755" s="3"/>
    </row>
    <row r="756" spans="6:10" x14ac:dyDescent="0.2">
      <c r="F756" s="3"/>
      <c r="G756" s="3"/>
      <c r="H756" s="3"/>
      <c r="I756" s="3"/>
      <c r="J756" s="3"/>
    </row>
    <row r="757" spans="6:10" x14ac:dyDescent="0.2">
      <c r="F757" s="3"/>
      <c r="G757" s="3"/>
      <c r="H757" s="3"/>
      <c r="I757" s="3"/>
      <c r="J757" s="3"/>
    </row>
    <row r="758" spans="6:10" x14ac:dyDescent="0.2">
      <c r="F758" s="3"/>
      <c r="G758" s="3"/>
      <c r="H758" s="3"/>
      <c r="I758" s="3"/>
      <c r="J758" s="3"/>
    </row>
    <row r="759" spans="6:10" x14ac:dyDescent="0.2">
      <c r="F759" s="3"/>
      <c r="G759" s="3"/>
      <c r="H759" s="3"/>
      <c r="I759" s="3"/>
      <c r="J759" s="3"/>
    </row>
    <row r="760" spans="6:10" x14ac:dyDescent="0.2">
      <c r="F760" s="3"/>
      <c r="G760" s="3"/>
      <c r="H760" s="3"/>
      <c r="I760" s="3"/>
      <c r="J760" s="3"/>
    </row>
    <row r="761" spans="6:10" x14ac:dyDescent="0.2">
      <c r="F761" s="3"/>
      <c r="G761" s="3"/>
      <c r="H761" s="3"/>
      <c r="I761" s="3"/>
      <c r="J761" s="3"/>
    </row>
    <row r="762" spans="6:10" x14ac:dyDescent="0.2">
      <c r="F762" s="3"/>
      <c r="G762" s="3"/>
      <c r="H762" s="3"/>
      <c r="I762" s="3"/>
      <c r="J762" s="3"/>
    </row>
    <row r="763" spans="6:10" x14ac:dyDescent="0.2">
      <c r="F763" s="3"/>
      <c r="G763" s="3"/>
      <c r="H763" s="3"/>
      <c r="I763" s="3"/>
      <c r="J763" s="3"/>
    </row>
    <row r="764" spans="6:10" x14ac:dyDescent="0.2">
      <c r="F764" s="3"/>
      <c r="G764" s="3"/>
      <c r="H764" s="3"/>
      <c r="I764" s="3"/>
      <c r="J764" s="3"/>
    </row>
    <row r="765" spans="6:10" x14ac:dyDescent="0.2">
      <c r="F765" s="3"/>
      <c r="G765" s="3"/>
      <c r="H765" s="3"/>
      <c r="I765" s="3"/>
      <c r="J765" s="3"/>
    </row>
    <row r="766" spans="6:10" x14ac:dyDescent="0.2">
      <c r="F766" s="3"/>
      <c r="G766" s="3"/>
      <c r="H766" s="3"/>
      <c r="I766" s="3"/>
      <c r="J766" s="3"/>
    </row>
    <row r="767" spans="6:10" x14ac:dyDescent="0.2">
      <c r="F767" s="3"/>
      <c r="G767" s="3"/>
      <c r="H767" s="3"/>
      <c r="I767" s="3"/>
      <c r="J767" s="3"/>
    </row>
    <row r="768" spans="6:10" x14ac:dyDescent="0.2">
      <c r="F768" s="3"/>
      <c r="G768" s="3"/>
      <c r="H768" s="3"/>
      <c r="I768" s="3"/>
      <c r="J768" s="3"/>
    </row>
    <row r="769" spans="6:10" x14ac:dyDescent="0.2">
      <c r="F769" s="3"/>
      <c r="G769" s="3"/>
      <c r="H769" s="3"/>
      <c r="I769" s="3"/>
      <c r="J769" s="3"/>
    </row>
    <row r="770" spans="6:10" x14ac:dyDescent="0.2">
      <c r="F770" s="3"/>
      <c r="G770" s="3"/>
      <c r="H770" s="3"/>
      <c r="I770" s="3"/>
      <c r="J770" s="3"/>
    </row>
    <row r="771" spans="6:10" x14ac:dyDescent="0.2">
      <c r="F771" s="3"/>
      <c r="G771" s="3"/>
      <c r="H771" s="3"/>
      <c r="I771" s="3"/>
      <c r="J771" s="3"/>
    </row>
    <row r="772" spans="6:10" x14ac:dyDescent="0.2">
      <c r="F772" s="3"/>
      <c r="G772" s="3"/>
      <c r="H772" s="3"/>
      <c r="I772" s="3"/>
      <c r="J772" s="3"/>
    </row>
    <row r="773" spans="6:10" x14ac:dyDescent="0.2">
      <c r="F773" s="3"/>
      <c r="G773" s="3"/>
      <c r="H773" s="3"/>
      <c r="I773" s="3"/>
      <c r="J773" s="3"/>
    </row>
    <row r="774" spans="6:10" x14ac:dyDescent="0.2">
      <c r="F774" s="3"/>
      <c r="G774" s="3"/>
      <c r="H774" s="3"/>
      <c r="I774" s="3"/>
      <c r="J774" s="3"/>
    </row>
    <row r="775" spans="6:10" x14ac:dyDescent="0.2">
      <c r="F775" s="3"/>
      <c r="G775" s="3"/>
      <c r="H775" s="3"/>
      <c r="I775" s="3"/>
      <c r="J775" s="3"/>
    </row>
    <row r="776" spans="6:10" x14ac:dyDescent="0.2">
      <c r="F776" s="3"/>
      <c r="G776" s="3"/>
      <c r="H776" s="3"/>
      <c r="I776" s="3"/>
      <c r="J776" s="3"/>
    </row>
    <row r="777" spans="6:10" x14ac:dyDescent="0.2">
      <c r="F777" s="3"/>
      <c r="G777" s="3"/>
      <c r="H777" s="3"/>
      <c r="I777" s="3"/>
      <c r="J777" s="3"/>
    </row>
    <row r="778" spans="6:10" x14ac:dyDescent="0.2">
      <c r="F778" s="3"/>
      <c r="G778" s="3"/>
      <c r="H778" s="3"/>
      <c r="I778" s="3"/>
      <c r="J778" s="3"/>
    </row>
    <row r="779" spans="6:10" x14ac:dyDescent="0.2">
      <c r="F779" s="3"/>
      <c r="G779" s="3"/>
      <c r="H779" s="3"/>
      <c r="I779" s="3"/>
      <c r="J779" s="3"/>
    </row>
    <row r="780" spans="6:10" x14ac:dyDescent="0.2">
      <c r="F780" s="3"/>
      <c r="G780" s="3"/>
      <c r="H780" s="3"/>
      <c r="I780" s="3"/>
      <c r="J780" s="3"/>
    </row>
    <row r="781" spans="6:10" x14ac:dyDescent="0.2">
      <c r="F781" s="3"/>
      <c r="G781" s="3"/>
      <c r="H781" s="3"/>
      <c r="I781" s="3"/>
      <c r="J781" s="3"/>
    </row>
    <row r="782" spans="6:10" x14ac:dyDescent="0.2">
      <c r="F782" s="3"/>
      <c r="G782" s="3"/>
      <c r="H782" s="3"/>
      <c r="I782" s="3"/>
      <c r="J782" s="3"/>
    </row>
    <row r="783" spans="6:10" x14ac:dyDescent="0.2">
      <c r="F783" s="3"/>
      <c r="G783" s="3"/>
      <c r="H783" s="3"/>
      <c r="I783" s="3"/>
      <c r="J783" s="3"/>
    </row>
    <row r="784" spans="6:10" x14ac:dyDescent="0.2">
      <c r="F784" s="3"/>
      <c r="G784" s="3"/>
      <c r="H784" s="3"/>
      <c r="I784" s="3"/>
      <c r="J784" s="3"/>
    </row>
    <row r="785" spans="6:10" x14ac:dyDescent="0.2">
      <c r="F785" s="3"/>
      <c r="G785" s="3"/>
      <c r="H785" s="3"/>
      <c r="I785" s="3"/>
      <c r="J785" s="3"/>
    </row>
    <row r="786" spans="6:10" x14ac:dyDescent="0.2">
      <c r="F786" s="3"/>
      <c r="G786" s="3"/>
      <c r="H786" s="3"/>
      <c r="I786" s="3"/>
      <c r="J786" s="3"/>
    </row>
    <row r="787" spans="6:10" x14ac:dyDescent="0.2">
      <c r="F787" s="3"/>
      <c r="G787" s="3"/>
      <c r="H787" s="3"/>
      <c r="I787" s="3"/>
      <c r="J787" s="3"/>
    </row>
    <row r="788" spans="6:10" x14ac:dyDescent="0.2">
      <c r="F788" s="3"/>
      <c r="G788" s="3"/>
      <c r="H788" s="3"/>
      <c r="I788" s="3"/>
      <c r="J788" s="3"/>
    </row>
    <row r="789" spans="6:10" x14ac:dyDescent="0.2">
      <c r="F789" s="3"/>
      <c r="G789" s="3"/>
      <c r="H789" s="3"/>
      <c r="I789" s="3"/>
      <c r="J789" s="3"/>
    </row>
    <row r="790" spans="6:10" x14ac:dyDescent="0.2">
      <c r="F790" s="3"/>
      <c r="G790" s="3"/>
      <c r="H790" s="3"/>
      <c r="I790" s="3"/>
      <c r="J790" s="3"/>
    </row>
    <row r="791" spans="6:10" x14ac:dyDescent="0.2">
      <c r="F791" s="3"/>
      <c r="G791" s="3"/>
      <c r="H791" s="3"/>
      <c r="I791" s="3"/>
      <c r="J791" s="3"/>
    </row>
    <row r="792" spans="6:10" x14ac:dyDescent="0.2">
      <c r="F792" s="3"/>
      <c r="G792" s="3"/>
      <c r="H792" s="3"/>
      <c r="I792" s="3"/>
      <c r="J792" s="3"/>
    </row>
    <row r="793" spans="6:10" x14ac:dyDescent="0.2">
      <c r="F793" s="3"/>
      <c r="G793" s="3"/>
      <c r="H793" s="3"/>
      <c r="I793" s="3"/>
      <c r="J793" s="3"/>
    </row>
    <row r="794" spans="6:10" x14ac:dyDescent="0.2">
      <c r="F794" s="3"/>
      <c r="G794" s="3"/>
      <c r="H794" s="3"/>
      <c r="I794" s="3"/>
      <c r="J794" s="3"/>
    </row>
    <row r="795" spans="6:10" x14ac:dyDescent="0.2">
      <c r="F795" s="3"/>
      <c r="G795" s="3"/>
      <c r="H795" s="3"/>
      <c r="I795" s="3"/>
      <c r="J795" s="3"/>
    </row>
    <row r="796" spans="6:10" x14ac:dyDescent="0.2">
      <c r="F796" s="3"/>
      <c r="G796" s="3"/>
      <c r="H796" s="3"/>
      <c r="I796" s="3"/>
      <c r="J796" s="3"/>
    </row>
    <row r="797" spans="6:10" x14ac:dyDescent="0.2">
      <c r="F797" s="3"/>
      <c r="G797" s="3"/>
      <c r="H797" s="3"/>
      <c r="I797" s="3"/>
      <c r="J797" s="3"/>
    </row>
    <row r="798" spans="6:10" x14ac:dyDescent="0.2">
      <c r="F798" s="3"/>
      <c r="G798" s="3"/>
      <c r="H798" s="3"/>
      <c r="I798" s="3"/>
      <c r="J798" s="3"/>
    </row>
    <row r="799" spans="6:10" x14ac:dyDescent="0.2">
      <c r="F799" s="3"/>
      <c r="G799" s="3"/>
      <c r="H799" s="3"/>
      <c r="I799" s="3"/>
      <c r="J799" s="3"/>
    </row>
    <row r="800" spans="6:10" x14ac:dyDescent="0.2">
      <c r="F800" s="3"/>
      <c r="G800" s="3"/>
      <c r="H800" s="3"/>
      <c r="I800" s="3"/>
      <c r="J800" s="3"/>
    </row>
    <row r="801" spans="6:10" x14ac:dyDescent="0.2">
      <c r="F801" s="3"/>
      <c r="G801" s="3"/>
      <c r="H801" s="3"/>
      <c r="I801" s="3"/>
      <c r="J801" s="3"/>
    </row>
    <row r="802" spans="6:10" x14ac:dyDescent="0.2">
      <c r="F802" s="3"/>
      <c r="G802" s="3"/>
      <c r="H802" s="3"/>
      <c r="I802" s="3"/>
      <c r="J802" s="3"/>
    </row>
    <row r="803" spans="6:10" x14ac:dyDescent="0.2">
      <c r="F803" s="3"/>
      <c r="G803" s="3"/>
      <c r="H803" s="3"/>
      <c r="I803" s="3"/>
      <c r="J803" s="3"/>
    </row>
    <row r="804" spans="6:10" x14ac:dyDescent="0.2">
      <c r="F804" s="3"/>
      <c r="G804" s="3"/>
      <c r="H804" s="3"/>
      <c r="I804" s="3"/>
      <c r="J804" s="3"/>
    </row>
    <row r="805" spans="6:10" x14ac:dyDescent="0.2">
      <c r="F805" s="3"/>
      <c r="G805" s="3"/>
      <c r="H805" s="3"/>
      <c r="I805" s="3"/>
      <c r="J805" s="3"/>
    </row>
    <row r="806" spans="6:10" x14ac:dyDescent="0.2">
      <c r="F806" s="3"/>
      <c r="G806" s="3"/>
      <c r="H806" s="3"/>
      <c r="I806" s="3"/>
      <c r="J806" s="3"/>
    </row>
    <row r="807" spans="6:10" x14ac:dyDescent="0.2">
      <c r="F807" s="3"/>
      <c r="G807" s="3"/>
      <c r="H807" s="3"/>
      <c r="I807" s="3"/>
      <c r="J807" s="3"/>
    </row>
    <row r="808" spans="6:10" x14ac:dyDescent="0.2">
      <c r="F808" s="3"/>
      <c r="G808" s="3"/>
      <c r="H808" s="3"/>
      <c r="I808" s="3"/>
      <c r="J808" s="3"/>
    </row>
    <row r="809" spans="6:10" x14ac:dyDescent="0.2">
      <c r="F809" s="3"/>
      <c r="G809" s="3"/>
      <c r="H809" s="3"/>
      <c r="I809" s="3"/>
      <c r="J809" s="3"/>
    </row>
    <row r="810" spans="6:10" x14ac:dyDescent="0.2">
      <c r="F810" s="3"/>
      <c r="G810" s="3"/>
      <c r="H810" s="3"/>
      <c r="I810" s="3"/>
      <c r="J810" s="3"/>
    </row>
    <row r="811" spans="6:10" x14ac:dyDescent="0.2">
      <c r="F811" s="3"/>
      <c r="G811" s="3"/>
      <c r="H811" s="3"/>
      <c r="I811" s="3"/>
      <c r="J811" s="3"/>
    </row>
    <row r="812" spans="6:10" x14ac:dyDescent="0.2">
      <c r="F812" s="3"/>
      <c r="G812" s="3"/>
      <c r="H812" s="3"/>
      <c r="I812" s="3"/>
      <c r="J812" s="3"/>
    </row>
    <row r="813" spans="6:10" x14ac:dyDescent="0.2">
      <c r="F813" s="3"/>
      <c r="G813" s="3"/>
      <c r="H813" s="3"/>
      <c r="I813" s="3"/>
      <c r="J813" s="3"/>
    </row>
    <row r="814" spans="6:10" x14ac:dyDescent="0.2">
      <c r="F814" s="3"/>
      <c r="G814" s="3"/>
      <c r="H814" s="3"/>
      <c r="I814" s="3"/>
      <c r="J814" s="3"/>
    </row>
    <row r="815" spans="6:10" x14ac:dyDescent="0.2">
      <c r="F815" s="3"/>
      <c r="G815" s="3"/>
      <c r="H815" s="3"/>
      <c r="I815" s="3"/>
      <c r="J815" s="3"/>
    </row>
    <row r="816" spans="6:10" x14ac:dyDescent="0.2">
      <c r="F816" s="3"/>
      <c r="G816" s="3"/>
      <c r="H816" s="3"/>
      <c r="I816" s="3"/>
      <c r="J816" s="3"/>
    </row>
    <row r="817" spans="6:10" x14ac:dyDescent="0.2">
      <c r="F817" s="3"/>
      <c r="G817" s="3"/>
      <c r="H817" s="3"/>
      <c r="I817" s="3"/>
      <c r="J817" s="3"/>
    </row>
    <row r="818" spans="6:10" x14ac:dyDescent="0.2">
      <c r="F818" s="3"/>
      <c r="G818" s="3"/>
      <c r="H818" s="3"/>
      <c r="I818" s="3"/>
      <c r="J818" s="3"/>
    </row>
    <row r="819" spans="6:10" x14ac:dyDescent="0.2">
      <c r="F819" s="3"/>
      <c r="G819" s="3"/>
      <c r="H819" s="3"/>
      <c r="I819" s="3"/>
      <c r="J819" s="3"/>
    </row>
    <row r="820" spans="6:10" x14ac:dyDescent="0.2">
      <c r="F820" s="3"/>
      <c r="G820" s="3"/>
      <c r="H820" s="3"/>
      <c r="I820" s="3"/>
      <c r="J820" s="3"/>
    </row>
    <row r="821" spans="6:10" x14ac:dyDescent="0.2">
      <c r="F821" s="3"/>
      <c r="G821" s="3"/>
      <c r="H821" s="3"/>
      <c r="I821" s="3"/>
      <c r="J821" s="3"/>
    </row>
    <row r="822" spans="6:10" x14ac:dyDescent="0.2">
      <c r="F822" s="3"/>
      <c r="G822" s="3"/>
      <c r="H822" s="3"/>
      <c r="I822" s="3"/>
      <c r="J822" s="3"/>
    </row>
    <row r="823" spans="6:10" x14ac:dyDescent="0.2">
      <c r="F823" s="3"/>
      <c r="G823" s="3"/>
      <c r="H823" s="3"/>
      <c r="I823" s="3"/>
      <c r="J823" s="3"/>
    </row>
    <row r="824" spans="6:10" x14ac:dyDescent="0.2">
      <c r="F824" s="3"/>
      <c r="G824" s="3"/>
      <c r="H824" s="3"/>
      <c r="I824" s="3"/>
      <c r="J824" s="3"/>
    </row>
    <row r="825" spans="6:10" x14ac:dyDescent="0.2">
      <c r="F825" s="3"/>
      <c r="G825" s="3"/>
      <c r="H825" s="3"/>
      <c r="I825" s="3"/>
      <c r="J825" s="3"/>
    </row>
    <row r="826" spans="6:10" x14ac:dyDescent="0.2">
      <c r="F826" s="3"/>
      <c r="G826" s="3"/>
      <c r="H826" s="3"/>
      <c r="I826" s="3"/>
      <c r="J826" s="3"/>
    </row>
    <row r="827" spans="6:10" x14ac:dyDescent="0.2">
      <c r="F827" s="3"/>
      <c r="G827" s="3"/>
      <c r="H827" s="3"/>
      <c r="I827" s="3"/>
      <c r="J827" s="3"/>
    </row>
    <row r="828" spans="6:10" x14ac:dyDescent="0.2">
      <c r="F828" s="3"/>
      <c r="G828" s="3"/>
      <c r="H828" s="3"/>
      <c r="I828" s="3"/>
      <c r="J828" s="3"/>
    </row>
    <row r="829" spans="6:10" x14ac:dyDescent="0.2">
      <c r="F829" s="3"/>
      <c r="G829" s="3"/>
      <c r="H829" s="3"/>
      <c r="I829" s="3"/>
      <c r="J829" s="3"/>
    </row>
    <row r="830" spans="6:10" x14ac:dyDescent="0.2">
      <c r="F830" s="3"/>
      <c r="G830" s="3"/>
      <c r="H830" s="3"/>
      <c r="I830" s="3"/>
      <c r="J830" s="3"/>
    </row>
    <row r="831" spans="6:10" x14ac:dyDescent="0.2">
      <c r="F831" s="3"/>
      <c r="G831" s="3"/>
      <c r="H831" s="3"/>
      <c r="I831" s="3"/>
      <c r="J831" s="3"/>
    </row>
    <row r="832" spans="6:10" x14ac:dyDescent="0.2">
      <c r="F832" s="3"/>
      <c r="G832" s="3"/>
      <c r="H832" s="3"/>
      <c r="I832" s="3"/>
      <c r="J832" s="3"/>
    </row>
    <row r="833" spans="6:10" x14ac:dyDescent="0.2">
      <c r="F833" s="3"/>
      <c r="G833" s="3"/>
      <c r="H833" s="3"/>
      <c r="I833" s="3"/>
      <c r="J833" s="3"/>
    </row>
    <row r="834" spans="6:10" x14ac:dyDescent="0.2">
      <c r="F834" s="3"/>
      <c r="G834" s="3"/>
      <c r="H834" s="3"/>
      <c r="I834" s="3"/>
      <c r="J834" s="3"/>
    </row>
    <row r="835" spans="6:10" x14ac:dyDescent="0.2">
      <c r="F835" s="3"/>
      <c r="G835" s="3"/>
      <c r="H835" s="3"/>
      <c r="I835" s="3"/>
      <c r="J835" s="3"/>
    </row>
    <row r="836" spans="6:10" x14ac:dyDescent="0.2">
      <c r="F836" s="3"/>
      <c r="G836" s="3"/>
      <c r="H836" s="3"/>
      <c r="I836" s="3"/>
      <c r="J836" s="3"/>
    </row>
    <row r="837" spans="6:10" x14ac:dyDescent="0.2">
      <c r="F837" s="3"/>
      <c r="G837" s="3"/>
      <c r="H837" s="3"/>
      <c r="I837" s="3"/>
      <c r="J837" s="3"/>
    </row>
    <row r="838" spans="6:10" x14ac:dyDescent="0.2">
      <c r="F838" s="3"/>
      <c r="G838" s="3"/>
      <c r="H838" s="3"/>
      <c r="I838" s="3"/>
      <c r="J838" s="3"/>
    </row>
    <row r="839" spans="6:10" x14ac:dyDescent="0.2">
      <c r="F839" s="3"/>
      <c r="G839" s="3"/>
      <c r="H839" s="3"/>
      <c r="I839" s="3"/>
      <c r="J839" s="3"/>
    </row>
    <row r="840" spans="6:10" x14ac:dyDescent="0.2">
      <c r="F840" s="3"/>
      <c r="G840" s="3"/>
      <c r="H840" s="3"/>
      <c r="I840" s="3"/>
      <c r="J840" s="3"/>
    </row>
    <row r="841" spans="6:10" x14ac:dyDescent="0.2">
      <c r="F841" s="3"/>
      <c r="G841" s="3"/>
      <c r="H841" s="3"/>
      <c r="I841" s="3"/>
      <c r="J841" s="3"/>
    </row>
    <row r="842" spans="6:10" x14ac:dyDescent="0.2">
      <c r="F842" s="3"/>
      <c r="G842" s="3"/>
      <c r="H842" s="3"/>
      <c r="I842" s="3"/>
      <c r="J842" s="3"/>
    </row>
    <row r="843" spans="6:10" x14ac:dyDescent="0.2">
      <c r="F843" s="3"/>
      <c r="G843" s="3"/>
      <c r="H843" s="3"/>
      <c r="I843" s="3"/>
      <c r="J843" s="3"/>
    </row>
    <row r="844" spans="6:10" x14ac:dyDescent="0.2">
      <c r="F844" s="3"/>
      <c r="G844" s="3"/>
      <c r="H844" s="3"/>
      <c r="I844" s="3"/>
      <c r="J844" s="3"/>
    </row>
    <row r="845" spans="6:10" x14ac:dyDescent="0.2">
      <c r="F845" s="3"/>
      <c r="G845" s="3"/>
      <c r="H845" s="3"/>
      <c r="I845" s="3"/>
      <c r="J845" s="3"/>
    </row>
    <row r="846" spans="6:10" x14ac:dyDescent="0.2">
      <c r="F846" s="3"/>
      <c r="G846" s="3"/>
      <c r="H846" s="3"/>
      <c r="I846" s="3"/>
      <c r="J846" s="3"/>
    </row>
    <row r="847" spans="6:10" x14ac:dyDescent="0.2">
      <c r="F847" s="3"/>
      <c r="G847" s="3"/>
      <c r="H847" s="3"/>
      <c r="I847" s="3"/>
      <c r="J847" s="3"/>
    </row>
    <row r="848" spans="6:10" x14ac:dyDescent="0.2">
      <c r="F848" s="3"/>
      <c r="G848" s="3"/>
      <c r="H848" s="3"/>
      <c r="I848" s="3"/>
      <c r="J848" s="3"/>
    </row>
    <row r="849" spans="6:10" x14ac:dyDescent="0.2">
      <c r="F849" s="3"/>
      <c r="G849" s="3"/>
      <c r="H849" s="3"/>
      <c r="I849" s="3"/>
      <c r="J849" s="3"/>
    </row>
    <row r="850" spans="6:10" x14ac:dyDescent="0.2">
      <c r="F850" s="3"/>
      <c r="G850" s="3"/>
      <c r="H850" s="3"/>
      <c r="I850" s="3"/>
      <c r="J850" s="3"/>
    </row>
    <row r="851" spans="6:10" x14ac:dyDescent="0.2">
      <c r="F851" s="3"/>
      <c r="G851" s="3"/>
      <c r="H851" s="3"/>
      <c r="I851" s="3"/>
      <c r="J851" s="3"/>
    </row>
    <row r="852" spans="6:10" x14ac:dyDescent="0.2">
      <c r="F852" s="3"/>
      <c r="G852" s="3"/>
      <c r="H852" s="3"/>
      <c r="I852" s="3"/>
      <c r="J852" s="3"/>
    </row>
    <row r="853" spans="6:10" x14ac:dyDescent="0.2">
      <c r="F853" s="3"/>
      <c r="G853" s="3"/>
      <c r="H853" s="3"/>
      <c r="I853" s="3"/>
      <c r="J853" s="3"/>
    </row>
    <row r="854" spans="6:10" x14ac:dyDescent="0.2">
      <c r="F854" s="3"/>
      <c r="G854" s="3"/>
      <c r="H854" s="3"/>
      <c r="I854" s="3"/>
      <c r="J854" s="3"/>
    </row>
    <row r="855" spans="6:10" x14ac:dyDescent="0.2">
      <c r="F855" s="3"/>
      <c r="G855" s="3"/>
      <c r="H855" s="3"/>
      <c r="I855" s="3"/>
      <c r="J855" s="3"/>
    </row>
    <row r="856" spans="6:10" x14ac:dyDescent="0.2">
      <c r="F856" s="3"/>
      <c r="G856" s="3"/>
      <c r="H856" s="3"/>
      <c r="I856" s="3"/>
      <c r="J856" s="3"/>
    </row>
    <row r="857" spans="6:10" x14ac:dyDescent="0.2">
      <c r="F857" s="3"/>
      <c r="G857" s="3"/>
      <c r="H857" s="3"/>
      <c r="I857" s="3"/>
      <c r="J857" s="3"/>
    </row>
    <row r="858" spans="6:10" x14ac:dyDescent="0.2">
      <c r="F858" s="3"/>
      <c r="G858" s="3"/>
      <c r="H858" s="3"/>
      <c r="I858" s="3"/>
      <c r="J858" s="3"/>
    </row>
    <row r="859" spans="6:10" x14ac:dyDescent="0.2">
      <c r="F859" s="3"/>
      <c r="G859" s="3"/>
      <c r="H859" s="3"/>
      <c r="I859" s="3"/>
      <c r="J859" s="3"/>
    </row>
    <row r="860" spans="6:10" x14ac:dyDescent="0.2">
      <c r="F860" s="3"/>
      <c r="G860" s="3"/>
      <c r="H860" s="3"/>
      <c r="I860" s="3"/>
      <c r="J860" s="3"/>
    </row>
    <row r="861" spans="6:10" x14ac:dyDescent="0.2">
      <c r="F861" s="3"/>
      <c r="G861" s="3"/>
      <c r="H861" s="3"/>
      <c r="I861" s="3"/>
      <c r="J861" s="3"/>
    </row>
    <row r="862" spans="6:10" x14ac:dyDescent="0.2">
      <c r="F862" s="3"/>
      <c r="G862" s="3"/>
      <c r="H862" s="3"/>
      <c r="I862" s="3"/>
      <c r="J862" s="3"/>
    </row>
    <row r="863" spans="6:10" x14ac:dyDescent="0.2">
      <c r="F863" s="3"/>
      <c r="G863" s="3"/>
      <c r="H863" s="3"/>
      <c r="I863" s="3"/>
      <c r="J863" s="3"/>
    </row>
    <row r="864" spans="6:10" x14ac:dyDescent="0.2">
      <c r="F864" s="3"/>
      <c r="G864" s="3"/>
      <c r="H864" s="3"/>
      <c r="I864" s="3"/>
      <c r="J864" s="3"/>
    </row>
    <row r="865" spans="6:10" x14ac:dyDescent="0.2">
      <c r="F865" s="3"/>
      <c r="G865" s="3"/>
      <c r="H865" s="3"/>
      <c r="I865" s="3"/>
      <c r="J865" s="3"/>
    </row>
    <row r="866" spans="6:10" x14ac:dyDescent="0.2">
      <c r="F866" s="3"/>
      <c r="G866" s="3"/>
      <c r="H866" s="3"/>
      <c r="I866" s="3"/>
      <c r="J866" s="3"/>
    </row>
    <row r="867" spans="6:10" x14ac:dyDescent="0.2">
      <c r="F867" s="3"/>
      <c r="G867" s="3"/>
      <c r="H867" s="3"/>
      <c r="I867" s="3"/>
      <c r="J867" s="3"/>
    </row>
    <row r="868" spans="6:10" x14ac:dyDescent="0.2">
      <c r="F868" s="3"/>
      <c r="G868" s="3"/>
      <c r="H868" s="3"/>
      <c r="I868" s="3"/>
      <c r="J868" s="3"/>
    </row>
    <row r="869" spans="6:10" x14ac:dyDescent="0.2">
      <c r="F869" s="3"/>
      <c r="G869" s="3"/>
      <c r="H869" s="3"/>
      <c r="I869" s="3"/>
      <c r="J869" s="3"/>
    </row>
    <row r="870" spans="6:10" x14ac:dyDescent="0.2">
      <c r="F870" s="3"/>
      <c r="G870" s="3"/>
      <c r="H870" s="3"/>
      <c r="I870" s="3"/>
      <c r="J870" s="3"/>
    </row>
    <row r="871" spans="6:10" x14ac:dyDescent="0.2">
      <c r="F871" s="3"/>
      <c r="G871" s="3"/>
      <c r="H871" s="3"/>
      <c r="I871" s="3"/>
      <c r="J871" s="3"/>
    </row>
    <row r="872" spans="6:10" x14ac:dyDescent="0.2">
      <c r="F872" s="3"/>
      <c r="G872" s="3"/>
      <c r="H872" s="3"/>
      <c r="I872" s="3"/>
      <c r="J872" s="3"/>
    </row>
    <row r="873" spans="6:10" x14ac:dyDescent="0.2">
      <c r="F873" s="3"/>
      <c r="G873" s="3"/>
      <c r="H873" s="3"/>
      <c r="I873" s="3"/>
      <c r="J873" s="3"/>
    </row>
    <row r="874" spans="6:10" x14ac:dyDescent="0.2">
      <c r="F874" s="3"/>
      <c r="G874" s="3"/>
      <c r="H874" s="3"/>
      <c r="I874" s="3"/>
      <c r="J874" s="3"/>
    </row>
    <row r="875" spans="6:10" x14ac:dyDescent="0.2">
      <c r="F875" s="3"/>
      <c r="G875" s="3"/>
      <c r="H875" s="3"/>
      <c r="I875" s="3"/>
      <c r="J875" s="3"/>
    </row>
    <row r="876" spans="6:10" x14ac:dyDescent="0.2">
      <c r="F876" s="3"/>
      <c r="G876" s="3"/>
      <c r="H876" s="3"/>
      <c r="I876" s="3"/>
      <c r="J876" s="3"/>
    </row>
    <row r="877" spans="6:10" x14ac:dyDescent="0.2">
      <c r="F877" s="3"/>
      <c r="G877" s="3"/>
      <c r="H877" s="3"/>
      <c r="I877" s="3"/>
      <c r="J877" s="3"/>
    </row>
    <row r="878" spans="6:10" x14ac:dyDescent="0.2">
      <c r="F878" s="3"/>
      <c r="G878" s="3"/>
      <c r="H878" s="3"/>
      <c r="I878" s="3"/>
      <c r="J878" s="3"/>
    </row>
    <row r="879" spans="6:10" x14ac:dyDescent="0.2">
      <c r="F879" s="3"/>
      <c r="G879" s="3"/>
      <c r="H879" s="3"/>
      <c r="I879" s="3"/>
      <c r="J879" s="3"/>
    </row>
    <row r="880" spans="6:10" x14ac:dyDescent="0.2">
      <c r="F880" s="3"/>
      <c r="G880" s="3"/>
      <c r="H880" s="3"/>
      <c r="I880" s="3"/>
      <c r="J880" s="3"/>
    </row>
    <row r="881" spans="6:10" x14ac:dyDescent="0.2">
      <c r="F881" s="3"/>
      <c r="G881" s="3"/>
      <c r="H881" s="3"/>
      <c r="I881" s="3"/>
      <c r="J881" s="3"/>
    </row>
    <row r="882" spans="6:10" x14ac:dyDescent="0.2">
      <c r="F882" s="3"/>
      <c r="G882" s="3"/>
      <c r="H882" s="3"/>
      <c r="I882" s="3"/>
      <c r="J882" s="3"/>
    </row>
    <row r="883" spans="6:10" x14ac:dyDescent="0.2">
      <c r="F883" s="3"/>
      <c r="G883" s="3"/>
      <c r="H883" s="3"/>
      <c r="I883" s="3"/>
      <c r="J883" s="3"/>
    </row>
    <row r="884" spans="6:10" x14ac:dyDescent="0.2">
      <c r="F884" s="3"/>
      <c r="G884" s="3"/>
      <c r="H884" s="3"/>
      <c r="I884" s="3"/>
      <c r="J884" s="3"/>
    </row>
    <row r="885" spans="6:10" x14ac:dyDescent="0.2">
      <c r="F885" s="3"/>
      <c r="G885" s="3"/>
      <c r="H885" s="3"/>
      <c r="I885" s="3"/>
      <c r="J885" s="3"/>
    </row>
    <row r="886" spans="6:10" x14ac:dyDescent="0.2">
      <c r="F886" s="3"/>
      <c r="G886" s="3"/>
      <c r="H886" s="3"/>
      <c r="I886" s="3"/>
      <c r="J886" s="3"/>
    </row>
    <row r="887" spans="6:10" x14ac:dyDescent="0.2">
      <c r="F887" s="3"/>
      <c r="G887" s="3"/>
      <c r="H887" s="3"/>
      <c r="I887" s="3"/>
      <c r="J887" s="3"/>
    </row>
    <row r="888" spans="6:10" x14ac:dyDescent="0.2">
      <c r="F888" s="3"/>
      <c r="G888" s="3"/>
      <c r="H888" s="3"/>
      <c r="I888" s="3"/>
      <c r="J888" s="3"/>
    </row>
    <row r="889" spans="6:10" x14ac:dyDescent="0.2">
      <c r="F889" s="3"/>
      <c r="G889" s="3"/>
      <c r="H889" s="3"/>
      <c r="I889" s="3"/>
      <c r="J889" s="3"/>
    </row>
    <row r="890" spans="6:10" x14ac:dyDescent="0.2">
      <c r="F890" s="3"/>
      <c r="G890" s="3"/>
      <c r="H890" s="3"/>
      <c r="I890" s="3"/>
      <c r="J890" s="3"/>
    </row>
    <row r="891" spans="6:10" x14ac:dyDescent="0.2">
      <c r="F891" s="3"/>
      <c r="G891" s="3"/>
      <c r="H891" s="3"/>
      <c r="I891" s="3"/>
      <c r="J891" s="3"/>
    </row>
    <row r="892" spans="6:10" x14ac:dyDescent="0.2">
      <c r="F892" s="3"/>
      <c r="G892" s="3"/>
      <c r="H892" s="3"/>
      <c r="I892" s="3"/>
      <c r="J892" s="3"/>
    </row>
    <row r="893" spans="6:10" x14ac:dyDescent="0.2">
      <c r="F893" s="3"/>
      <c r="G893" s="3"/>
      <c r="H893" s="3"/>
      <c r="I893" s="3"/>
      <c r="J893" s="3"/>
    </row>
    <row r="894" spans="6:10" x14ac:dyDescent="0.2">
      <c r="F894" s="3"/>
      <c r="G894" s="3"/>
      <c r="H894" s="3"/>
      <c r="I894" s="3"/>
      <c r="J894" s="3"/>
    </row>
    <row r="895" spans="6:10" x14ac:dyDescent="0.2">
      <c r="F895" s="3"/>
      <c r="G895" s="3"/>
      <c r="H895" s="3"/>
      <c r="I895" s="3"/>
      <c r="J895" s="3"/>
    </row>
    <row r="896" spans="6:10" x14ac:dyDescent="0.2">
      <c r="F896" s="3"/>
      <c r="G896" s="3"/>
      <c r="H896" s="3"/>
      <c r="I896" s="3"/>
      <c r="J896" s="3"/>
    </row>
    <row r="897" spans="6:10" x14ac:dyDescent="0.2">
      <c r="F897" s="3"/>
      <c r="G897" s="3"/>
      <c r="H897" s="3"/>
      <c r="I897" s="3"/>
      <c r="J897" s="3"/>
    </row>
    <row r="898" spans="6:10" x14ac:dyDescent="0.2">
      <c r="F898" s="3"/>
      <c r="G898" s="3"/>
      <c r="H898" s="3"/>
      <c r="I898" s="3"/>
      <c r="J898" s="3"/>
    </row>
    <row r="899" spans="6:10" x14ac:dyDescent="0.2">
      <c r="F899" s="3"/>
      <c r="G899" s="3"/>
      <c r="H899" s="3"/>
      <c r="I899" s="3"/>
      <c r="J899" s="3"/>
    </row>
    <row r="900" spans="6:10" x14ac:dyDescent="0.2">
      <c r="F900" s="3"/>
      <c r="G900" s="3"/>
      <c r="H900" s="3"/>
      <c r="I900" s="3"/>
      <c r="J900" s="3"/>
    </row>
    <row r="901" spans="6:10" x14ac:dyDescent="0.2">
      <c r="F901" s="3"/>
      <c r="G901" s="3"/>
      <c r="H901" s="3"/>
      <c r="I901" s="3"/>
      <c r="J901" s="3"/>
    </row>
    <row r="902" spans="6:10" x14ac:dyDescent="0.2">
      <c r="F902" s="3"/>
      <c r="G902" s="3"/>
      <c r="H902" s="3"/>
      <c r="I902" s="3"/>
      <c r="J902" s="3"/>
    </row>
    <row r="903" spans="6:10" x14ac:dyDescent="0.2">
      <c r="F903" s="3"/>
      <c r="G903" s="3"/>
      <c r="H903" s="3"/>
      <c r="I903" s="3"/>
      <c r="J903" s="3"/>
    </row>
    <row r="904" spans="6:10" x14ac:dyDescent="0.2">
      <c r="F904" s="3"/>
      <c r="G904" s="3"/>
      <c r="H904" s="3"/>
      <c r="I904" s="3"/>
      <c r="J904" s="3"/>
    </row>
    <row r="905" spans="6:10" x14ac:dyDescent="0.2">
      <c r="F905" s="3"/>
      <c r="G905" s="3"/>
      <c r="H905" s="3"/>
      <c r="I905" s="3"/>
      <c r="J905" s="3"/>
    </row>
    <row r="906" spans="6:10" x14ac:dyDescent="0.2">
      <c r="F906" s="3"/>
      <c r="G906" s="3"/>
      <c r="H906" s="3"/>
      <c r="I906" s="3"/>
      <c r="J906" s="3"/>
    </row>
    <row r="907" spans="6:10" x14ac:dyDescent="0.2">
      <c r="F907" s="3"/>
      <c r="G907" s="3"/>
      <c r="H907" s="3"/>
      <c r="I907" s="3"/>
      <c r="J907" s="3"/>
    </row>
    <row r="908" spans="6:10" x14ac:dyDescent="0.2">
      <c r="F908" s="3"/>
      <c r="G908" s="3"/>
      <c r="H908" s="3"/>
      <c r="I908" s="3"/>
      <c r="J908" s="3"/>
    </row>
    <row r="909" spans="6:10" x14ac:dyDescent="0.2">
      <c r="F909" s="3"/>
      <c r="G909" s="3"/>
      <c r="H909" s="3"/>
      <c r="I909" s="3"/>
      <c r="J909" s="3"/>
    </row>
    <row r="910" spans="6:10" x14ac:dyDescent="0.2">
      <c r="F910" s="3"/>
      <c r="G910" s="3"/>
      <c r="H910" s="3"/>
      <c r="I910" s="3"/>
      <c r="J910" s="3"/>
    </row>
    <row r="911" spans="6:10" x14ac:dyDescent="0.2">
      <c r="F911" s="3"/>
      <c r="G911" s="3"/>
      <c r="H911" s="3"/>
      <c r="I911" s="3"/>
      <c r="J911" s="3"/>
    </row>
    <row r="912" spans="6:10" x14ac:dyDescent="0.2">
      <c r="F912" s="3"/>
      <c r="G912" s="3"/>
      <c r="H912" s="3"/>
      <c r="I912" s="3"/>
      <c r="J912" s="3"/>
    </row>
    <row r="913" spans="6:10" x14ac:dyDescent="0.2">
      <c r="F913" s="3"/>
      <c r="G913" s="3"/>
      <c r="H913" s="3"/>
      <c r="I913" s="3"/>
      <c r="J913" s="3"/>
    </row>
    <row r="914" spans="6:10" x14ac:dyDescent="0.2">
      <c r="F914" s="3"/>
      <c r="G914" s="3"/>
      <c r="H914" s="3"/>
      <c r="I914" s="3"/>
      <c r="J914" s="3"/>
    </row>
    <row r="915" spans="6:10" x14ac:dyDescent="0.2">
      <c r="F915" s="3"/>
      <c r="G915" s="3"/>
      <c r="H915" s="3"/>
      <c r="I915" s="3"/>
      <c r="J915" s="3"/>
    </row>
    <row r="916" spans="6:10" x14ac:dyDescent="0.2">
      <c r="F916" s="3"/>
      <c r="G916" s="3"/>
      <c r="H916" s="3"/>
      <c r="I916" s="3"/>
      <c r="J916" s="3"/>
    </row>
    <row r="917" spans="6:10" x14ac:dyDescent="0.2">
      <c r="F917" s="3"/>
      <c r="G917" s="3"/>
      <c r="H917" s="3"/>
      <c r="I917" s="3"/>
      <c r="J917" s="3"/>
    </row>
    <row r="918" spans="6:10" x14ac:dyDescent="0.2">
      <c r="F918" s="3"/>
      <c r="G918" s="3"/>
      <c r="H918" s="3"/>
      <c r="I918" s="3"/>
      <c r="J918" s="3"/>
    </row>
    <row r="919" spans="6:10" x14ac:dyDescent="0.2">
      <c r="F919" s="3"/>
      <c r="G919" s="3"/>
      <c r="H919" s="3"/>
      <c r="I919" s="3"/>
      <c r="J919" s="3"/>
    </row>
    <row r="920" spans="6:10" x14ac:dyDescent="0.2">
      <c r="F920" s="3"/>
      <c r="G920" s="3"/>
      <c r="H920" s="3"/>
      <c r="I920" s="3"/>
      <c r="J920" s="3"/>
    </row>
    <row r="921" spans="6:10" x14ac:dyDescent="0.2">
      <c r="F921" s="3"/>
      <c r="G921" s="3"/>
      <c r="H921" s="3"/>
      <c r="I921" s="3"/>
      <c r="J921" s="3"/>
    </row>
    <row r="922" spans="6:10" x14ac:dyDescent="0.2">
      <c r="F922" s="3"/>
      <c r="G922" s="3"/>
      <c r="H922" s="3"/>
      <c r="I922" s="3"/>
      <c r="J922" s="3"/>
    </row>
    <row r="923" spans="6:10" x14ac:dyDescent="0.2">
      <c r="F923" s="3"/>
      <c r="G923" s="3"/>
      <c r="H923" s="3"/>
      <c r="I923" s="3"/>
      <c r="J923" s="3"/>
    </row>
    <row r="924" spans="6:10" x14ac:dyDescent="0.2">
      <c r="F924" s="3"/>
      <c r="G924" s="3"/>
      <c r="H924" s="3"/>
      <c r="I924" s="3"/>
      <c r="J924" s="3"/>
    </row>
    <row r="925" spans="6:10" x14ac:dyDescent="0.2">
      <c r="F925" s="3"/>
      <c r="G925" s="3"/>
      <c r="H925" s="3"/>
      <c r="I925" s="3"/>
      <c r="J925" s="3"/>
    </row>
    <row r="926" spans="6:10" x14ac:dyDescent="0.2">
      <c r="F926" s="3"/>
      <c r="G926" s="3"/>
      <c r="H926" s="3"/>
      <c r="I926" s="3"/>
      <c r="J926" s="3"/>
    </row>
    <row r="927" spans="6:10" x14ac:dyDescent="0.2">
      <c r="F927" s="3"/>
      <c r="G927" s="3"/>
      <c r="H927" s="3"/>
      <c r="I927" s="3"/>
      <c r="J927" s="3"/>
    </row>
    <row r="928" spans="6:10" x14ac:dyDescent="0.2">
      <c r="F928" s="3"/>
      <c r="G928" s="3"/>
      <c r="H928" s="3"/>
      <c r="I928" s="3"/>
      <c r="J928" s="3"/>
    </row>
    <row r="929" spans="6:10" x14ac:dyDescent="0.2">
      <c r="F929" s="3"/>
      <c r="G929" s="3"/>
      <c r="H929" s="3"/>
      <c r="I929" s="3"/>
      <c r="J929" s="3"/>
    </row>
    <row r="930" spans="6:10" x14ac:dyDescent="0.2">
      <c r="F930" s="3"/>
      <c r="G930" s="3"/>
      <c r="H930" s="3"/>
      <c r="I930" s="3"/>
      <c r="J930" s="3"/>
    </row>
    <row r="931" spans="6:10" x14ac:dyDescent="0.2">
      <c r="F931" s="3"/>
      <c r="G931" s="3"/>
      <c r="H931" s="3"/>
      <c r="I931" s="3"/>
      <c r="J931" s="3"/>
    </row>
    <row r="932" spans="6:10" x14ac:dyDescent="0.2">
      <c r="F932" s="3"/>
      <c r="G932" s="3"/>
      <c r="H932" s="3"/>
      <c r="I932" s="3"/>
      <c r="J932" s="3"/>
    </row>
    <row r="933" spans="6:10" x14ac:dyDescent="0.2">
      <c r="F933" s="3"/>
      <c r="G933" s="3"/>
      <c r="H933" s="3"/>
      <c r="I933" s="3"/>
      <c r="J933" s="3"/>
    </row>
    <row r="934" spans="6:10" x14ac:dyDescent="0.2">
      <c r="F934" s="3"/>
      <c r="G934" s="3"/>
      <c r="H934" s="3"/>
      <c r="I934" s="3"/>
      <c r="J934" s="3"/>
    </row>
    <row r="935" spans="6:10" x14ac:dyDescent="0.2">
      <c r="F935" s="3"/>
      <c r="G935" s="3"/>
      <c r="H935" s="3"/>
      <c r="I935" s="3"/>
      <c r="J935" s="3"/>
    </row>
    <row r="936" spans="6:10" x14ac:dyDescent="0.2">
      <c r="F936" s="3"/>
      <c r="G936" s="3"/>
      <c r="H936" s="3"/>
      <c r="I936" s="3"/>
      <c r="J936" s="3"/>
    </row>
    <row r="937" spans="6:10" x14ac:dyDescent="0.2">
      <c r="F937" s="3"/>
      <c r="G937" s="3"/>
      <c r="H937" s="3"/>
      <c r="I937" s="3"/>
      <c r="J937" s="3"/>
    </row>
    <row r="938" spans="6:10" x14ac:dyDescent="0.2">
      <c r="F938" s="3"/>
      <c r="G938" s="3"/>
      <c r="H938" s="3"/>
      <c r="I938" s="3"/>
      <c r="J938" s="3"/>
    </row>
    <row r="939" spans="6:10" x14ac:dyDescent="0.2">
      <c r="F939" s="3"/>
      <c r="G939" s="3"/>
      <c r="H939" s="3"/>
      <c r="I939" s="3"/>
      <c r="J939" s="3"/>
    </row>
    <row r="940" spans="6:10" x14ac:dyDescent="0.2">
      <c r="F940" s="3"/>
      <c r="G940" s="3"/>
      <c r="H940" s="3"/>
      <c r="I940" s="3"/>
      <c r="J940" s="3"/>
    </row>
    <row r="941" spans="6:10" x14ac:dyDescent="0.2">
      <c r="F941" s="3"/>
      <c r="G941" s="3"/>
      <c r="H941" s="3"/>
      <c r="I941" s="3"/>
      <c r="J941" s="3"/>
    </row>
    <row r="942" spans="6:10" x14ac:dyDescent="0.2">
      <c r="F942" s="3"/>
      <c r="G942" s="3"/>
      <c r="H942" s="3"/>
      <c r="I942" s="3"/>
      <c r="J942" s="3"/>
    </row>
    <row r="943" spans="6:10" x14ac:dyDescent="0.2">
      <c r="F943" s="3"/>
      <c r="G943" s="3"/>
      <c r="H943" s="3"/>
      <c r="I943" s="3"/>
      <c r="J943" s="3"/>
    </row>
    <row r="944" spans="6:10" x14ac:dyDescent="0.2">
      <c r="F944" s="3"/>
      <c r="G944" s="3"/>
      <c r="H944" s="3"/>
      <c r="I944" s="3"/>
      <c r="J944" s="3"/>
    </row>
    <row r="945" spans="6:10" x14ac:dyDescent="0.2">
      <c r="F945" s="3"/>
      <c r="G945" s="3"/>
      <c r="H945" s="3"/>
      <c r="I945" s="3"/>
      <c r="J945" s="3"/>
    </row>
    <row r="946" spans="6:10" x14ac:dyDescent="0.2">
      <c r="F946" s="3"/>
      <c r="G946" s="3"/>
      <c r="H946" s="3"/>
      <c r="I946" s="3"/>
      <c r="J946" s="3"/>
    </row>
    <row r="947" spans="6:10" x14ac:dyDescent="0.2">
      <c r="F947" s="3"/>
      <c r="G947" s="3"/>
      <c r="H947" s="3"/>
      <c r="I947" s="3"/>
      <c r="J947" s="3"/>
    </row>
    <row r="948" spans="6:10" x14ac:dyDescent="0.2">
      <c r="F948" s="3"/>
      <c r="G948" s="3"/>
      <c r="H948" s="3"/>
      <c r="I948" s="3"/>
      <c r="J948" s="3"/>
    </row>
    <row r="949" spans="6:10" x14ac:dyDescent="0.2">
      <c r="F949" s="3"/>
      <c r="G949" s="3"/>
      <c r="H949" s="3"/>
      <c r="I949" s="3"/>
      <c r="J949" s="3"/>
    </row>
    <row r="950" spans="6:10" x14ac:dyDescent="0.2">
      <c r="F950" s="3"/>
      <c r="G950" s="3"/>
      <c r="H950" s="3"/>
      <c r="I950" s="3"/>
      <c r="J950" s="3"/>
    </row>
    <row r="951" spans="6:10" x14ac:dyDescent="0.2">
      <c r="F951" s="3"/>
      <c r="G951" s="3"/>
      <c r="H951" s="3"/>
      <c r="I951" s="3"/>
      <c r="J951" s="3"/>
    </row>
    <row r="952" spans="6:10" x14ac:dyDescent="0.2">
      <c r="F952" s="3"/>
      <c r="G952" s="3"/>
      <c r="H952" s="3"/>
      <c r="I952" s="3"/>
      <c r="J952" s="3"/>
    </row>
    <row r="953" spans="6:10" x14ac:dyDescent="0.2">
      <c r="F953" s="3"/>
      <c r="G953" s="3"/>
      <c r="H953" s="3"/>
      <c r="I953" s="3"/>
      <c r="J953" s="3"/>
    </row>
    <row r="954" spans="6:10" x14ac:dyDescent="0.2">
      <c r="F954" s="3"/>
      <c r="G954" s="3"/>
      <c r="H954" s="3"/>
      <c r="I954" s="3"/>
      <c r="J954" s="3"/>
    </row>
    <row r="955" spans="6:10" x14ac:dyDescent="0.2">
      <c r="F955" s="3"/>
      <c r="G955" s="3"/>
      <c r="H955" s="3"/>
      <c r="I955" s="3"/>
      <c r="J955" s="3"/>
    </row>
    <row r="956" spans="6:10" x14ac:dyDescent="0.2">
      <c r="F956" s="3"/>
      <c r="G956" s="3"/>
      <c r="H956" s="3"/>
      <c r="I956" s="3"/>
      <c r="J956" s="3"/>
    </row>
    <row r="957" spans="6:10" x14ac:dyDescent="0.2">
      <c r="F957" s="3"/>
      <c r="G957" s="3"/>
      <c r="H957" s="3"/>
      <c r="I957" s="3"/>
      <c r="J957" s="3"/>
    </row>
    <row r="958" spans="6:10" x14ac:dyDescent="0.2">
      <c r="F958" s="3"/>
      <c r="G958" s="3"/>
      <c r="H958" s="3"/>
      <c r="I958" s="3"/>
      <c r="J958" s="3"/>
    </row>
    <row r="959" spans="6:10" x14ac:dyDescent="0.2">
      <c r="F959" s="3"/>
      <c r="G959" s="3"/>
      <c r="H959" s="3"/>
      <c r="I959" s="3"/>
      <c r="J959" s="3"/>
    </row>
    <row r="960" spans="6:10" x14ac:dyDescent="0.2">
      <c r="F960" s="3"/>
      <c r="G960" s="3"/>
      <c r="H960" s="3"/>
      <c r="I960" s="3"/>
      <c r="J960" s="3"/>
    </row>
    <row r="961" spans="6:10" x14ac:dyDescent="0.2">
      <c r="F961" s="3"/>
      <c r="G961" s="3"/>
      <c r="H961" s="3"/>
      <c r="I961" s="3"/>
      <c r="J961" s="3"/>
    </row>
    <row r="962" spans="6:10" x14ac:dyDescent="0.2">
      <c r="F962" s="3"/>
      <c r="G962" s="3"/>
      <c r="H962" s="3"/>
      <c r="I962" s="3"/>
      <c r="J962" s="3"/>
    </row>
    <row r="963" spans="6:10" x14ac:dyDescent="0.2">
      <c r="F963" s="3"/>
      <c r="G963" s="3"/>
      <c r="H963" s="3"/>
      <c r="I963" s="3"/>
      <c r="J963" s="3"/>
    </row>
    <row r="964" spans="6:10" x14ac:dyDescent="0.2">
      <c r="F964" s="3"/>
      <c r="G964" s="3"/>
      <c r="H964" s="3"/>
      <c r="I964" s="3"/>
      <c r="J964" s="3"/>
    </row>
    <row r="965" spans="6:10" x14ac:dyDescent="0.2">
      <c r="F965" s="3"/>
      <c r="G965" s="3"/>
      <c r="H965" s="3"/>
      <c r="I965" s="3"/>
      <c r="J965" s="3"/>
    </row>
    <row r="966" spans="6:10" x14ac:dyDescent="0.2">
      <c r="F966" s="3"/>
      <c r="G966" s="3"/>
      <c r="H966" s="3"/>
      <c r="I966" s="3"/>
      <c r="J966" s="3"/>
    </row>
    <row r="967" spans="6:10" x14ac:dyDescent="0.2">
      <c r="F967" s="3"/>
      <c r="G967" s="3"/>
      <c r="H967" s="3"/>
      <c r="I967" s="3"/>
      <c r="J967" s="3"/>
    </row>
    <row r="968" spans="6:10" x14ac:dyDescent="0.2">
      <c r="F968" s="3"/>
      <c r="G968" s="3"/>
      <c r="H968" s="3"/>
      <c r="I968" s="3"/>
      <c r="J968" s="3"/>
    </row>
    <row r="969" spans="6:10" x14ac:dyDescent="0.2">
      <c r="F969" s="3"/>
      <c r="G969" s="3"/>
      <c r="H969" s="3"/>
      <c r="I969" s="3"/>
      <c r="J969" s="3"/>
    </row>
    <row r="970" spans="6:10" x14ac:dyDescent="0.2">
      <c r="F970" s="3"/>
      <c r="G970" s="3"/>
      <c r="H970" s="3"/>
      <c r="I970" s="3"/>
      <c r="J970" s="3"/>
    </row>
    <row r="971" spans="6:10" x14ac:dyDescent="0.2">
      <c r="F971" s="3"/>
      <c r="G971" s="3"/>
      <c r="H971" s="3"/>
      <c r="I971" s="3"/>
      <c r="J971" s="3"/>
    </row>
    <row r="972" spans="6:10" x14ac:dyDescent="0.2">
      <c r="F972" s="3"/>
      <c r="G972" s="3"/>
      <c r="H972" s="3"/>
      <c r="I972" s="3"/>
      <c r="J972" s="3"/>
    </row>
    <row r="973" spans="6:10" x14ac:dyDescent="0.2">
      <c r="F973" s="3"/>
      <c r="G973" s="3"/>
      <c r="H973" s="3"/>
      <c r="I973" s="3"/>
      <c r="J973" s="3"/>
    </row>
    <row r="974" spans="6:10" x14ac:dyDescent="0.2">
      <c r="F974" s="3"/>
      <c r="G974" s="3"/>
      <c r="H974" s="3"/>
      <c r="I974" s="3"/>
      <c r="J974" s="3"/>
    </row>
    <row r="975" spans="6:10" x14ac:dyDescent="0.2">
      <c r="F975" s="3"/>
      <c r="G975" s="3"/>
      <c r="H975" s="3"/>
      <c r="I975" s="3"/>
      <c r="J975" s="3"/>
    </row>
    <row r="976" spans="6:10" x14ac:dyDescent="0.2">
      <c r="F976" s="3"/>
      <c r="G976" s="3"/>
      <c r="H976" s="3"/>
      <c r="I976" s="3"/>
      <c r="J976" s="3"/>
    </row>
    <row r="977" spans="6:10" x14ac:dyDescent="0.2">
      <c r="F977" s="3"/>
      <c r="G977" s="3"/>
      <c r="H977" s="3"/>
      <c r="I977" s="3"/>
      <c r="J977" s="3"/>
    </row>
    <row r="978" spans="6:10" x14ac:dyDescent="0.2">
      <c r="F978" s="3"/>
      <c r="G978" s="3"/>
      <c r="H978" s="3"/>
      <c r="I978" s="3"/>
      <c r="J978" s="3"/>
    </row>
    <row r="979" spans="6:10" x14ac:dyDescent="0.2">
      <c r="F979" s="3"/>
      <c r="G979" s="3"/>
      <c r="H979" s="3"/>
      <c r="I979" s="3"/>
      <c r="J979" s="3"/>
    </row>
    <row r="980" spans="6:10" x14ac:dyDescent="0.2">
      <c r="F980" s="3"/>
      <c r="G980" s="3"/>
      <c r="H980" s="3"/>
      <c r="I980" s="3"/>
      <c r="J980" s="3"/>
    </row>
    <row r="981" spans="6:10" x14ac:dyDescent="0.2">
      <c r="F981" s="3"/>
      <c r="G981" s="3"/>
      <c r="H981" s="3"/>
      <c r="I981" s="3"/>
      <c r="J981" s="3"/>
    </row>
    <row r="982" spans="6:10" x14ac:dyDescent="0.2">
      <c r="F982" s="3"/>
      <c r="G982" s="3"/>
      <c r="H982" s="3"/>
      <c r="I982" s="3"/>
      <c r="J982" s="3"/>
    </row>
    <row r="983" spans="6:10" x14ac:dyDescent="0.2">
      <c r="F983" s="3"/>
      <c r="G983" s="3"/>
      <c r="H983" s="3"/>
      <c r="I983" s="3"/>
      <c r="J983" s="3"/>
    </row>
    <row r="984" spans="6:10" x14ac:dyDescent="0.2">
      <c r="F984" s="3"/>
      <c r="G984" s="3"/>
      <c r="H984" s="3"/>
      <c r="I984" s="3"/>
      <c r="J984" s="3"/>
    </row>
    <row r="985" spans="6:10" x14ac:dyDescent="0.2">
      <c r="F985" s="3"/>
      <c r="G985" s="3"/>
      <c r="H985" s="3"/>
      <c r="I985" s="3"/>
      <c r="J985" s="3"/>
    </row>
    <row r="986" spans="6:10" x14ac:dyDescent="0.2">
      <c r="F986" s="3"/>
      <c r="G986" s="3"/>
      <c r="H986" s="3"/>
      <c r="I986" s="3"/>
      <c r="J986" s="3"/>
    </row>
    <row r="987" spans="6:10" x14ac:dyDescent="0.2">
      <c r="F987" s="3"/>
      <c r="G987" s="3"/>
      <c r="H987" s="3"/>
      <c r="I987" s="3"/>
      <c r="J987" s="3"/>
    </row>
    <row r="988" spans="6:10" x14ac:dyDescent="0.2">
      <c r="F988" s="3"/>
      <c r="G988" s="3"/>
      <c r="H988" s="3"/>
      <c r="I988" s="3"/>
      <c r="J988" s="3"/>
    </row>
    <row r="989" spans="6:10" x14ac:dyDescent="0.2">
      <c r="F989" s="3"/>
      <c r="G989" s="3"/>
      <c r="H989" s="3"/>
      <c r="I989" s="3"/>
      <c r="J989" s="3"/>
    </row>
    <row r="990" spans="6:10" x14ac:dyDescent="0.2">
      <c r="F990" s="3"/>
      <c r="G990" s="3"/>
      <c r="H990" s="3"/>
      <c r="I990" s="3"/>
      <c r="J990" s="3"/>
    </row>
    <row r="991" spans="6:10" x14ac:dyDescent="0.2">
      <c r="F991" s="3"/>
      <c r="G991" s="3"/>
      <c r="H991" s="3"/>
      <c r="I991" s="3"/>
      <c r="J991" s="3"/>
    </row>
    <row r="992" spans="6:10" x14ac:dyDescent="0.2">
      <c r="F992" s="3"/>
      <c r="G992" s="3"/>
      <c r="H992" s="3"/>
      <c r="I992" s="3"/>
      <c r="J992" s="3"/>
    </row>
    <row r="993" spans="6:10" x14ac:dyDescent="0.2">
      <c r="F993" s="3"/>
      <c r="G993" s="3"/>
      <c r="H993" s="3"/>
      <c r="I993" s="3"/>
      <c r="J993" s="3"/>
    </row>
    <row r="994" spans="6:10" x14ac:dyDescent="0.2">
      <c r="F994" s="3"/>
      <c r="G994" s="3"/>
      <c r="H994" s="3"/>
      <c r="I994" s="3"/>
      <c r="J994" s="3"/>
    </row>
    <row r="995" spans="6:10" x14ac:dyDescent="0.2">
      <c r="F995" s="3"/>
      <c r="G995" s="3"/>
      <c r="H995" s="3"/>
      <c r="I995" s="3"/>
      <c r="J995" s="3"/>
    </row>
    <row r="996" spans="6:10" x14ac:dyDescent="0.2">
      <c r="F996" s="3"/>
      <c r="G996" s="3"/>
      <c r="H996" s="3"/>
      <c r="I996" s="3"/>
      <c r="J996" s="3"/>
    </row>
    <row r="997" spans="6:10" x14ac:dyDescent="0.2">
      <c r="F997" s="3"/>
      <c r="G997" s="3"/>
      <c r="H997" s="3"/>
      <c r="I997" s="3"/>
      <c r="J997" s="3"/>
    </row>
    <row r="998" spans="6:10" x14ac:dyDescent="0.2">
      <c r="F998" s="3"/>
      <c r="G998" s="3"/>
      <c r="H998" s="3"/>
      <c r="I998" s="3"/>
      <c r="J998" s="3"/>
    </row>
    <row r="999" spans="6:10" x14ac:dyDescent="0.2">
      <c r="F999" s="3"/>
      <c r="G999" s="3"/>
      <c r="H999" s="3"/>
      <c r="I999" s="3"/>
      <c r="J999" s="3"/>
    </row>
    <row r="1000" spans="6:10" x14ac:dyDescent="0.2">
      <c r="F1000" s="3"/>
      <c r="G1000" s="3"/>
      <c r="H1000" s="3"/>
      <c r="I1000" s="3"/>
      <c r="J1000" s="3"/>
    </row>
    <row r="1001" spans="6:10" x14ac:dyDescent="0.2">
      <c r="F1001" s="3"/>
      <c r="G1001" s="3"/>
      <c r="H1001" s="3"/>
      <c r="I1001" s="3"/>
      <c r="J1001" s="3"/>
    </row>
    <row r="1002" spans="6:10" x14ac:dyDescent="0.2">
      <c r="F1002" s="3"/>
      <c r="G1002" s="3"/>
      <c r="H1002" s="3"/>
      <c r="I1002" s="3"/>
      <c r="J1002" s="3"/>
    </row>
    <row r="1003" spans="6:10" x14ac:dyDescent="0.2">
      <c r="F1003" s="3"/>
      <c r="G1003" s="3"/>
      <c r="H1003" s="3"/>
      <c r="I1003" s="3"/>
      <c r="J1003" s="3"/>
    </row>
    <row r="1004" spans="6:10" x14ac:dyDescent="0.2">
      <c r="F1004" s="3"/>
      <c r="G1004" s="3"/>
      <c r="H1004" s="3"/>
      <c r="I1004" s="3"/>
      <c r="J1004" s="3"/>
    </row>
    <row r="1005" spans="6:10" x14ac:dyDescent="0.2">
      <c r="F1005" s="3"/>
      <c r="G1005" s="3"/>
      <c r="H1005" s="3"/>
      <c r="I1005" s="3"/>
      <c r="J1005" s="3"/>
    </row>
    <row r="1006" spans="6:10" x14ac:dyDescent="0.2">
      <c r="F1006" s="3"/>
      <c r="G1006" s="3"/>
      <c r="H1006" s="3"/>
      <c r="I1006" s="3"/>
      <c r="J1006" s="3"/>
    </row>
    <row r="1007" spans="6:10" x14ac:dyDescent="0.2">
      <c r="F1007" s="3"/>
      <c r="G1007" s="3"/>
      <c r="H1007" s="3"/>
      <c r="I1007" s="3"/>
      <c r="J1007" s="3"/>
    </row>
    <row r="1008" spans="6:10" x14ac:dyDescent="0.2">
      <c r="F1008" s="3"/>
      <c r="G1008" s="3"/>
      <c r="H1008" s="3"/>
      <c r="I1008" s="3"/>
      <c r="J1008" s="3"/>
    </row>
    <row r="1009" spans="6:10" x14ac:dyDescent="0.2">
      <c r="F1009" s="3"/>
      <c r="G1009" s="3"/>
      <c r="H1009" s="3"/>
      <c r="I1009" s="3"/>
      <c r="J1009" s="3"/>
    </row>
    <row r="1010" spans="6:10" x14ac:dyDescent="0.2">
      <c r="F1010" s="3"/>
      <c r="G1010" s="3"/>
      <c r="H1010" s="3"/>
      <c r="I1010" s="3"/>
      <c r="J1010" s="3"/>
    </row>
    <row r="1011" spans="6:10" x14ac:dyDescent="0.2">
      <c r="F1011" s="3"/>
      <c r="G1011" s="3"/>
      <c r="H1011" s="3"/>
      <c r="I1011" s="3"/>
      <c r="J1011" s="3"/>
    </row>
    <row r="1012" spans="6:10" x14ac:dyDescent="0.2">
      <c r="F1012" s="3"/>
      <c r="G1012" s="3"/>
      <c r="H1012" s="3"/>
      <c r="I1012" s="3"/>
      <c r="J1012" s="3"/>
    </row>
    <row r="1013" spans="6:10" x14ac:dyDescent="0.2">
      <c r="F1013" s="3"/>
      <c r="G1013" s="3"/>
      <c r="H1013" s="3"/>
      <c r="I1013" s="3"/>
      <c r="J1013" s="3"/>
    </row>
    <row r="1014" spans="6:10" x14ac:dyDescent="0.2">
      <c r="F1014" s="3"/>
      <c r="G1014" s="3"/>
      <c r="H1014" s="3"/>
      <c r="I1014" s="3"/>
      <c r="J1014" s="3"/>
    </row>
    <row r="1015" spans="6:10" x14ac:dyDescent="0.2">
      <c r="F1015" s="3"/>
      <c r="G1015" s="3"/>
      <c r="H1015" s="3"/>
      <c r="I1015" s="3"/>
      <c r="J1015" s="3"/>
    </row>
    <row r="1016" spans="6:10" x14ac:dyDescent="0.2">
      <c r="F1016" s="3"/>
      <c r="G1016" s="3"/>
      <c r="H1016" s="3"/>
      <c r="I1016" s="3"/>
      <c r="J1016" s="3"/>
    </row>
    <row r="1017" spans="6:10" x14ac:dyDescent="0.2">
      <c r="F1017" s="3"/>
      <c r="G1017" s="3"/>
      <c r="H1017" s="3"/>
      <c r="I1017" s="3"/>
      <c r="J1017" s="3"/>
    </row>
    <row r="1018" spans="6:10" x14ac:dyDescent="0.2">
      <c r="F1018" s="3"/>
      <c r="G1018" s="3"/>
      <c r="H1018" s="3"/>
      <c r="I1018" s="3"/>
      <c r="J1018" s="3"/>
    </row>
    <row r="1019" spans="6:10" x14ac:dyDescent="0.2">
      <c r="F1019" s="3"/>
      <c r="G1019" s="3"/>
      <c r="H1019" s="3"/>
      <c r="I1019" s="3"/>
      <c r="J1019" s="3"/>
    </row>
    <row r="1020" spans="6:10" x14ac:dyDescent="0.2">
      <c r="F1020" s="3"/>
      <c r="G1020" s="3"/>
      <c r="H1020" s="3"/>
      <c r="I1020" s="3"/>
      <c r="J1020" s="3"/>
    </row>
    <row r="1021" spans="6:10" x14ac:dyDescent="0.2">
      <c r="F1021" s="3"/>
      <c r="G1021" s="3"/>
      <c r="H1021" s="3"/>
      <c r="I1021" s="3"/>
      <c r="J1021" s="3"/>
    </row>
    <row r="1022" spans="6:10" x14ac:dyDescent="0.2">
      <c r="F1022" s="3"/>
      <c r="G1022" s="3"/>
      <c r="H1022" s="3"/>
      <c r="I1022" s="3"/>
      <c r="J1022" s="3"/>
    </row>
    <row r="1023" spans="6:10" x14ac:dyDescent="0.2">
      <c r="F1023" s="3"/>
      <c r="G1023" s="3"/>
      <c r="H1023" s="3"/>
      <c r="I1023" s="3"/>
      <c r="J1023" s="3"/>
    </row>
    <row r="1024" spans="6:10" x14ac:dyDescent="0.2">
      <c r="F1024" s="3"/>
      <c r="G1024" s="3"/>
      <c r="H1024" s="3"/>
      <c r="I1024" s="3"/>
      <c r="J1024" s="3"/>
    </row>
    <row r="1025" spans="6:10" x14ac:dyDescent="0.2">
      <c r="F1025" s="3"/>
      <c r="G1025" s="3"/>
      <c r="H1025" s="3"/>
      <c r="I1025" s="3"/>
      <c r="J1025" s="3"/>
    </row>
    <row r="1026" spans="6:10" x14ac:dyDescent="0.2">
      <c r="F1026" s="3"/>
      <c r="G1026" s="3"/>
      <c r="H1026" s="3"/>
      <c r="I1026" s="3"/>
      <c r="J1026" s="3"/>
    </row>
    <row r="1027" spans="6:10" x14ac:dyDescent="0.2">
      <c r="F1027" s="3"/>
      <c r="G1027" s="3"/>
      <c r="H1027" s="3"/>
      <c r="I1027" s="3"/>
      <c r="J1027" s="3"/>
    </row>
    <row r="1028" spans="6:10" x14ac:dyDescent="0.2">
      <c r="F1028" s="3"/>
      <c r="G1028" s="3"/>
      <c r="H1028" s="3"/>
      <c r="I1028" s="3"/>
      <c r="J1028" s="3"/>
    </row>
    <row r="1029" spans="6:10" x14ac:dyDescent="0.2">
      <c r="F1029" s="3"/>
      <c r="G1029" s="3"/>
      <c r="H1029" s="3"/>
      <c r="I1029" s="3"/>
      <c r="J1029" s="3"/>
    </row>
    <row r="1030" spans="6:10" x14ac:dyDescent="0.2">
      <c r="F1030" s="3"/>
      <c r="G1030" s="3"/>
      <c r="H1030" s="3"/>
      <c r="I1030" s="3"/>
      <c r="J1030" s="3"/>
    </row>
    <row r="1031" spans="6:10" x14ac:dyDescent="0.2">
      <c r="F1031" s="3"/>
      <c r="G1031" s="3"/>
      <c r="H1031" s="3"/>
      <c r="I1031" s="3"/>
      <c r="J1031" s="3"/>
    </row>
    <row r="1032" spans="6:10" x14ac:dyDescent="0.2">
      <c r="F1032" s="3"/>
      <c r="G1032" s="3"/>
      <c r="H1032" s="3"/>
      <c r="I1032" s="3"/>
      <c r="J1032" s="3"/>
    </row>
    <row r="1033" spans="6:10" x14ac:dyDescent="0.2">
      <c r="F1033" s="3"/>
      <c r="G1033" s="3"/>
      <c r="H1033" s="3"/>
      <c r="I1033" s="3"/>
      <c r="J1033" s="3"/>
    </row>
    <row r="1034" spans="6:10" x14ac:dyDescent="0.2">
      <c r="F1034" s="3"/>
      <c r="G1034" s="3"/>
      <c r="H1034" s="3"/>
      <c r="I1034" s="3"/>
      <c r="J1034" s="3"/>
    </row>
    <row r="1035" spans="6:10" x14ac:dyDescent="0.2">
      <c r="F1035" s="3"/>
      <c r="G1035" s="3"/>
      <c r="H1035" s="3"/>
      <c r="I1035" s="3"/>
      <c r="J1035" s="3"/>
    </row>
    <row r="1036" spans="6:10" x14ac:dyDescent="0.2">
      <c r="F1036" s="3"/>
      <c r="G1036" s="3"/>
      <c r="H1036" s="3"/>
      <c r="I1036" s="3"/>
      <c r="J1036" s="3"/>
    </row>
    <row r="1037" spans="6:10" x14ac:dyDescent="0.2">
      <c r="F1037" s="3"/>
      <c r="G1037" s="3"/>
      <c r="H1037" s="3"/>
      <c r="I1037" s="3"/>
      <c r="J1037" s="3"/>
    </row>
    <row r="1038" spans="6:10" x14ac:dyDescent="0.2">
      <c r="F1038" s="3"/>
      <c r="G1038" s="3"/>
      <c r="H1038" s="3"/>
      <c r="I1038" s="3"/>
      <c r="J1038" s="3"/>
    </row>
    <row r="1039" spans="6:10" x14ac:dyDescent="0.2">
      <c r="F1039" s="3"/>
      <c r="G1039" s="3"/>
      <c r="H1039" s="3"/>
      <c r="I1039" s="3"/>
      <c r="J1039" s="3"/>
    </row>
    <row r="1040" spans="6:10" x14ac:dyDescent="0.2">
      <c r="F1040" s="3"/>
      <c r="G1040" s="3"/>
      <c r="H1040" s="3"/>
      <c r="I1040" s="3"/>
      <c r="J1040" s="3"/>
    </row>
    <row r="1041" spans="6:10" x14ac:dyDescent="0.2">
      <c r="F1041" s="3"/>
      <c r="G1041" s="3"/>
      <c r="H1041" s="3"/>
      <c r="I1041" s="3"/>
      <c r="J1041" s="3"/>
    </row>
    <row r="1042" spans="6:10" x14ac:dyDescent="0.2">
      <c r="F1042" s="3"/>
      <c r="G1042" s="3"/>
      <c r="H1042" s="3"/>
      <c r="I1042" s="3"/>
      <c r="J1042" s="3"/>
    </row>
    <row r="1043" spans="6:10" x14ac:dyDescent="0.2">
      <c r="F1043" s="3"/>
      <c r="G1043" s="3"/>
      <c r="H1043" s="3"/>
      <c r="I1043" s="3"/>
      <c r="J1043" s="3"/>
    </row>
    <row r="1044" spans="6:10" x14ac:dyDescent="0.2">
      <c r="F1044" s="3"/>
      <c r="G1044" s="3"/>
      <c r="H1044" s="3"/>
      <c r="I1044" s="3"/>
      <c r="J1044" s="3"/>
    </row>
    <row r="1045" spans="6:10" x14ac:dyDescent="0.2">
      <c r="F1045" s="3"/>
      <c r="G1045" s="3"/>
      <c r="H1045" s="3"/>
      <c r="I1045" s="3"/>
      <c r="J1045" s="3"/>
    </row>
    <row r="1046" spans="6:10" x14ac:dyDescent="0.2">
      <c r="F1046" s="3"/>
      <c r="G1046" s="3"/>
      <c r="H1046" s="3"/>
      <c r="I1046" s="3"/>
      <c r="J1046" s="3"/>
    </row>
    <row r="1047" spans="6:10" x14ac:dyDescent="0.2">
      <c r="F1047" s="3"/>
      <c r="G1047" s="3"/>
      <c r="H1047" s="3"/>
      <c r="I1047" s="3"/>
      <c r="J1047" s="3"/>
    </row>
    <row r="1048" spans="6:10" x14ac:dyDescent="0.2">
      <c r="F1048" s="3"/>
      <c r="G1048" s="3"/>
      <c r="H1048" s="3"/>
      <c r="I1048" s="3"/>
      <c r="J1048" s="3"/>
    </row>
    <row r="1049" spans="6:10" x14ac:dyDescent="0.2">
      <c r="F1049" s="3"/>
      <c r="G1049" s="3"/>
      <c r="H1049" s="3"/>
      <c r="I1049" s="3"/>
      <c r="J1049" s="3"/>
    </row>
    <row r="1050" spans="6:10" x14ac:dyDescent="0.2">
      <c r="F1050" s="3"/>
      <c r="G1050" s="3"/>
      <c r="H1050" s="3"/>
      <c r="I1050" s="3"/>
      <c r="J1050" s="3"/>
    </row>
    <row r="1051" spans="6:10" x14ac:dyDescent="0.2">
      <c r="F1051" s="3"/>
      <c r="G1051" s="3"/>
      <c r="H1051" s="3"/>
      <c r="I1051" s="3"/>
      <c r="J1051" s="3"/>
    </row>
    <row r="1052" spans="6:10" x14ac:dyDescent="0.2">
      <c r="F1052" s="3"/>
      <c r="G1052" s="3"/>
      <c r="H1052" s="3"/>
      <c r="I1052" s="3"/>
      <c r="J1052" s="3"/>
    </row>
    <row r="1053" spans="6:10" x14ac:dyDescent="0.2">
      <c r="F1053" s="3"/>
      <c r="G1053" s="3"/>
      <c r="H1053" s="3"/>
      <c r="I1053" s="3"/>
      <c r="J1053" s="3"/>
    </row>
    <row r="1054" spans="6:10" x14ac:dyDescent="0.2">
      <c r="F1054" s="3"/>
      <c r="G1054" s="3"/>
      <c r="H1054" s="3"/>
      <c r="I1054" s="3"/>
      <c r="J1054" s="3"/>
    </row>
    <row r="1055" spans="6:10" x14ac:dyDescent="0.2">
      <c r="F1055" s="3"/>
      <c r="G1055" s="3"/>
      <c r="H1055" s="3"/>
      <c r="I1055" s="3"/>
      <c r="J1055" s="3"/>
    </row>
    <row r="1056" spans="6:10" x14ac:dyDescent="0.2">
      <c r="F1056" s="3"/>
      <c r="G1056" s="3"/>
      <c r="H1056" s="3"/>
      <c r="I1056" s="3"/>
      <c r="J1056" s="3"/>
    </row>
    <row r="1057" spans="6:10" x14ac:dyDescent="0.2">
      <c r="F1057" s="3"/>
      <c r="G1057" s="3"/>
      <c r="H1057" s="3"/>
      <c r="I1057" s="3"/>
      <c r="J1057" s="3"/>
    </row>
    <row r="1058" spans="6:10" x14ac:dyDescent="0.2">
      <c r="F1058" s="3"/>
      <c r="G1058" s="3"/>
      <c r="H1058" s="3"/>
      <c r="I1058" s="3"/>
      <c r="J1058" s="3"/>
    </row>
    <row r="1059" spans="6:10" x14ac:dyDescent="0.2">
      <c r="F1059" s="3"/>
      <c r="G1059" s="3"/>
      <c r="H1059" s="3"/>
      <c r="I1059" s="3"/>
      <c r="J1059" s="3"/>
    </row>
    <row r="1060" spans="6:10" x14ac:dyDescent="0.2">
      <c r="F1060" s="3"/>
      <c r="G1060" s="3"/>
      <c r="H1060" s="3"/>
      <c r="I1060" s="3"/>
      <c r="J1060" s="3"/>
    </row>
    <row r="1061" spans="6:10" x14ac:dyDescent="0.2">
      <c r="F1061" s="3"/>
      <c r="G1061" s="3"/>
      <c r="H1061" s="3"/>
      <c r="I1061" s="3"/>
      <c r="J1061" s="3"/>
    </row>
    <row r="1062" spans="6:10" x14ac:dyDescent="0.2">
      <c r="F1062" s="3"/>
      <c r="G1062" s="3"/>
      <c r="H1062" s="3"/>
      <c r="I1062" s="3"/>
      <c r="J1062" s="3"/>
    </row>
    <row r="1063" spans="6:10" x14ac:dyDescent="0.2">
      <c r="F1063" s="3"/>
      <c r="G1063" s="3"/>
      <c r="H1063" s="3"/>
      <c r="I1063" s="3"/>
      <c r="J1063" s="3"/>
    </row>
    <row r="1064" spans="6:10" x14ac:dyDescent="0.2">
      <c r="F1064" s="3"/>
      <c r="G1064" s="3"/>
      <c r="H1064" s="3"/>
      <c r="I1064" s="3"/>
      <c r="J1064" s="3"/>
    </row>
    <row r="1065" spans="6:10" x14ac:dyDescent="0.2">
      <c r="F1065" s="3"/>
      <c r="G1065" s="3"/>
      <c r="H1065" s="3"/>
      <c r="I1065" s="3"/>
      <c r="J1065" s="3"/>
    </row>
    <row r="1066" spans="6:10" x14ac:dyDescent="0.2">
      <c r="F1066" s="3"/>
      <c r="G1066" s="3"/>
      <c r="H1066" s="3"/>
      <c r="I1066" s="3"/>
      <c r="J1066" s="3"/>
    </row>
    <row r="1067" spans="6:10" x14ac:dyDescent="0.2">
      <c r="F1067" s="3"/>
      <c r="G1067" s="3"/>
      <c r="H1067" s="3"/>
      <c r="I1067" s="3"/>
      <c r="J1067" s="3"/>
    </row>
    <row r="1068" spans="6:10" x14ac:dyDescent="0.2">
      <c r="F1068" s="3"/>
      <c r="G1068" s="3"/>
      <c r="H1068" s="3"/>
      <c r="I1068" s="3"/>
      <c r="J1068" s="3"/>
    </row>
    <row r="1069" spans="6:10" x14ac:dyDescent="0.2">
      <c r="F1069" s="3"/>
      <c r="G1069" s="3"/>
      <c r="H1069" s="3"/>
      <c r="I1069" s="3"/>
      <c r="J1069" s="3"/>
    </row>
    <row r="1070" spans="6:10" x14ac:dyDescent="0.2">
      <c r="F1070" s="3"/>
      <c r="G1070" s="3"/>
      <c r="H1070" s="3"/>
      <c r="I1070" s="3"/>
      <c r="J1070" s="3"/>
    </row>
    <row r="1071" spans="6:10" x14ac:dyDescent="0.2">
      <c r="F1071" s="3"/>
      <c r="G1071" s="3"/>
      <c r="H1071" s="3"/>
      <c r="I1071" s="3"/>
      <c r="J1071" s="3"/>
    </row>
    <row r="1072" spans="6:10" x14ac:dyDescent="0.2">
      <c r="F1072" s="3"/>
      <c r="G1072" s="3"/>
      <c r="H1072" s="3"/>
      <c r="I1072" s="3"/>
      <c r="J1072" s="3"/>
    </row>
    <row r="1073" spans="6:10" x14ac:dyDescent="0.2">
      <c r="F1073" s="3"/>
      <c r="G1073" s="3"/>
      <c r="H1073" s="3"/>
      <c r="I1073" s="3"/>
      <c r="J1073" s="3"/>
    </row>
    <row r="1074" spans="6:10" x14ac:dyDescent="0.2">
      <c r="F1074" s="3"/>
      <c r="G1074" s="3"/>
      <c r="H1074" s="3"/>
      <c r="I1074" s="3"/>
      <c r="J1074" s="3"/>
    </row>
    <row r="1075" spans="6:10" x14ac:dyDescent="0.2">
      <c r="F1075" s="3"/>
      <c r="G1075" s="3"/>
      <c r="H1075" s="3"/>
      <c r="I1075" s="3"/>
      <c r="J1075" s="3"/>
    </row>
    <row r="1076" spans="6:10" x14ac:dyDescent="0.2">
      <c r="F1076" s="3"/>
      <c r="G1076" s="3"/>
      <c r="H1076" s="3"/>
      <c r="I1076" s="3"/>
      <c r="J1076" s="3"/>
    </row>
    <row r="1077" spans="6:10" x14ac:dyDescent="0.2">
      <c r="F1077" s="3"/>
      <c r="G1077" s="3"/>
      <c r="H1077" s="3"/>
      <c r="I1077" s="3"/>
      <c r="J1077" s="3"/>
    </row>
    <row r="1078" spans="6:10" x14ac:dyDescent="0.2">
      <c r="F1078" s="3"/>
      <c r="G1078" s="3"/>
      <c r="H1078" s="3"/>
      <c r="I1078" s="3"/>
      <c r="J1078" s="3"/>
    </row>
    <row r="1079" spans="6:10" x14ac:dyDescent="0.2">
      <c r="F1079" s="3"/>
      <c r="G1079" s="3"/>
      <c r="H1079" s="3"/>
      <c r="I1079" s="3"/>
      <c r="J1079" s="3"/>
    </row>
    <row r="1080" spans="6:10" x14ac:dyDescent="0.2">
      <c r="F1080" s="3"/>
      <c r="G1080" s="3"/>
      <c r="H1080" s="3"/>
      <c r="I1080" s="3"/>
      <c r="J1080" s="3"/>
    </row>
    <row r="1081" spans="6:10" x14ac:dyDescent="0.2">
      <c r="F1081" s="3"/>
      <c r="G1081" s="3"/>
      <c r="H1081" s="3"/>
      <c r="I1081" s="3"/>
      <c r="J1081" s="3"/>
    </row>
    <row r="1082" spans="6:10" x14ac:dyDescent="0.2">
      <c r="F1082" s="3"/>
      <c r="G1082" s="3"/>
      <c r="H1082" s="3"/>
      <c r="I1082" s="3"/>
      <c r="J1082" s="3"/>
    </row>
    <row r="1083" spans="6:10" x14ac:dyDescent="0.2">
      <c r="F1083" s="3"/>
      <c r="G1083" s="3"/>
      <c r="H1083" s="3"/>
      <c r="I1083" s="3"/>
      <c r="J1083" s="3"/>
    </row>
    <row r="1084" spans="6:10" x14ac:dyDescent="0.2">
      <c r="F1084" s="3"/>
      <c r="G1084" s="3"/>
      <c r="H1084" s="3"/>
      <c r="I1084" s="3"/>
      <c r="J1084" s="3"/>
    </row>
    <row r="1085" spans="6:10" x14ac:dyDescent="0.2">
      <c r="F1085" s="3"/>
      <c r="G1085" s="3"/>
      <c r="H1085" s="3"/>
      <c r="I1085" s="3"/>
      <c r="J1085" s="3"/>
    </row>
    <row r="1086" spans="6:10" x14ac:dyDescent="0.2">
      <c r="F1086" s="3"/>
      <c r="G1086" s="3"/>
      <c r="H1086" s="3"/>
      <c r="I1086" s="3"/>
      <c r="J1086" s="3"/>
    </row>
    <row r="1087" spans="6:10" x14ac:dyDescent="0.2">
      <c r="F1087" s="3"/>
      <c r="G1087" s="3"/>
      <c r="H1087" s="3"/>
      <c r="I1087" s="3"/>
      <c r="J1087" s="3"/>
    </row>
    <row r="1088" spans="6:10" x14ac:dyDescent="0.2">
      <c r="F1088" s="3"/>
      <c r="G1088" s="3"/>
      <c r="H1088" s="3"/>
      <c r="I1088" s="3"/>
      <c r="J1088" s="3"/>
    </row>
    <row r="1089" spans="6:10" x14ac:dyDescent="0.2">
      <c r="F1089" s="3"/>
      <c r="G1089" s="3"/>
      <c r="H1089" s="3"/>
      <c r="I1089" s="3"/>
      <c r="J1089" s="3"/>
    </row>
    <row r="1090" spans="6:10" x14ac:dyDescent="0.2">
      <c r="F1090" s="3"/>
      <c r="G1090" s="3"/>
      <c r="H1090" s="3"/>
      <c r="I1090" s="3"/>
      <c r="J1090" s="3"/>
    </row>
    <row r="1091" spans="6:10" x14ac:dyDescent="0.2">
      <c r="F1091" s="3"/>
      <c r="G1091" s="3"/>
      <c r="H1091" s="3"/>
      <c r="I1091" s="3"/>
      <c r="J1091" s="3"/>
    </row>
    <row r="1092" spans="6:10" x14ac:dyDescent="0.2">
      <c r="F1092" s="3"/>
      <c r="G1092" s="3"/>
      <c r="H1092" s="3"/>
      <c r="I1092" s="3"/>
      <c r="J1092" s="3"/>
    </row>
    <row r="1093" spans="6:10" x14ac:dyDescent="0.2">
      <c r="F1093" s="3"/>
      <c r="G1093" s="3"/>
      <c r="H1093" s="3"/>
      <c r="I1093" s="3"/>
      <c r="J1093" s="3"/>
    </row>
    <row r="1094" spans="6:10" x14ac:dyDescent="0.2">
      <c r="F1094" s="3"/>
      <c r="G1094" s="3"/>
      <c r="H1094" s="3"/>
      <c r="I1094" s="3"/>
      <c r="J1094" s="3"/>
    </row>
    <row r="1095" spans="6:10" x14ac:dyDescent="0.2">
      <c r="F1095" s="3"/>
      <c r="G1095" s="3"/>
      <c r="H1095" s="3"/>
      <c r="I1095" s="3"/>
      <c r="J1095" s="3"/>
    </row>
    <row r="1096" spans="6:10" x14ac:dyDescent="0.2">
      <c r="F1096" s="3"/>
      <c r="G1096" s="3"/>
      <c r="H1096" s="3"/>
      <c r="I1096" s="3"/>
      <c r="J1096" s="3"/>
    </row>
    <row r="1097" spans="6:10" x14ac:dyDescent="0.2">
      <c r="F1097" s="3"/>
      <c r="G1097" s="3"/>
      <c r="H1097" s="3"/>
      <c r="I1097" s="3"/>
      <c r="J1097" s="3"/>
    </row>
    <row r="1098" spans="6:10" x14ac:dyDescent="0.2">
      <c r="F1098" s="3"/>
      <c r="G1098" s="3"/>
      <c r="H1098" s="3"/>
      <c r="I1098" s="3"/>
      <c r="J1098" s="3"/>
    </row>
    <row r="1099" spans="6:10" x14ac:dyDescent="0.2">
      <c r="F1099" s="3"/>
      <c r="G1099" s="3"/>
      <c r="H1099" s="3"/>
      <c r="I1099" s="3"/>
      <c r="J1099" s="3"/>
    </row>
    <row r="1100" spans="6:10" x14ac:dyDescent="0.2">
      <c r="F1100" s="3"/>
      <c r="G1100" s="3"/>
      <c r="H1100" s="3"/>
      <c r="I1100" s="3"/>
      <c r="J1100" s="3"/>
    </row>
    <row r="1101" spans="6:10" x14ac:dyDescent="0.2">
      <c r="F1101" s="3"/>
      <c r="G1101" s="3"/>
      <c r="H1101" s="3"/>
      <c r="I1101" s="3"/>
      <c r="J1101" s="3"/>
    </row>
    <row r="1102" spans="6:10" x14ac:dyDescent="0.2">
      <c r="F1102" s="3"/>
      <c r="G1102" s="3"/>
      <c r="H1102" s="3"/>
      <c r="I1102" s="3"/>
      <c r="J1102" s="3"/>
    </row>
    <row r="1103" spans="6:10" x14ac:dyDescent="0.2">
      <c r="F1103" s="3"/>
      <c r="G1103" s="3"/>
      <c r="H1103" s="3"/>
      <c r="I1103" s="3"/>
      <c r="J1103" s="3"/>
    </row>
    <row r="1104" spans="6:10" x14ac:dyDescent="0.2">
      <c r="F1104" s="3"/>
      <c r="G1104" s="3"/>
      <c r="H1104" s="3"/>
      <c r="I1104" s="3"/>
      <c r="J1104" s="3"/>
    </row>
    <row r="1105" spans="6:10" x14ac:dyDescent="0.2">
      <c r="F1105" s="3"/>
      <c r="G1105" s="3"/>
      <c r="H1105" s="3"/>
      <c r="I1105" s="3"/>
      <c r="J1105" s="3"/>
    </row>
    <row r="1106" spans="6:10" x14ac:dyDescent="0.2">
      <c r="F1106" s="3"/>
      <c r="G1106" s="3"/>
      <c r="H1106" s="3"/>
      <c r="I1106" s="3"/>
      <c r="J1106" s="3"/>
    </row>
    <row r="1107" spans="6:10" x14ac:dyDescent="0.2">
      <c r="F1107" s="3"/>
      <c r="G1107" s="3"/>
      <c r="H1107" s="3"/>
      <c r="I1107" s="3"/>
      <c r="J1107" s="3"/>
    </row>
    <row r="1108" spans="6:10" x14ac:dyDescent="0.2">
      <c r="F1108" s="3"/>
      <c r="G1108" s="3"/>
      <c r="H1108" s="3"/>
      <c r="I1108" s="3"/>
      <c r="J1108" s="3"/>
    </row>
    <row r="1109" spans="6:10" x14ac:dyDescent="0.2">
      <c r="F1109" s="3"/>
      <c r="G1109" s="3"/>
      <c r="H1109" s="3"/>
      <c r="I1109" s="3"/>
      <c r="J1109" s="3"/>
    </row>
    <row r="1110" spans="6:10" x14ac:dyDescent="0.2">
      <c r="F1110" s="3"/>
      <c r="G1110" s="3"/>
      <c r="H1110" s="3"/>
      <c r="I1110" s="3"/>
      <c r="J1110" s="3"/>
    </row>
    <row r="1111" spans="6:10" x14ac:dyDescent="0.2">
      <c r="F1111" s="3"/>
      <c r="G1111" s="3"/>
      <c r="H1111" s="3"/>
      <c r="I1111" s="3"/>
      <c r="J1111" s="3"/>
    </row>
    <row r="1112" spans="6:10" x14ac:dyDescent="0.2">
      <c r="F1112" s="3"/>
      <c r="G1112" s="3"/>
      <c r="H1112" s="3"/>
      <c r="I1112" s="3"/>
      <c r="J1112" s="3"/>
    </row>
    <row r="1113" spans="6:10" x14ac:dyDescent="0.2">
      <c r="F1113" s="3"/>
      <c r="G1113" s="3"/>
      <c r="H1113" s="3"/>
      <c r="I1113" s="3"/>
      <c r="J1113" s="3"/>
    </row>
    <row r="1114" spans="6:10" x14ac:dyDescent="0.2">
      <c r="F1114" s="3"/>
      <c r="G1114" s="3"/>
      <c r="H1114" s="3"/>
      <c r="I1114" s="3"/>
      <c r="J1114" s="3"/>
    </row>
    <row r="1115" spans="6:10" x14ac:dyDescent="0.2">
      <c r="F1115" s="3"/>
      <c r="G1115" s="3"/>
      <c r="H1115" s="3"/>
      <c r="I1115" s="3"/>
      <c r="J1115" s="3"/>
    </row>
    <row r="1116" spans="6:10" x14ac:dyDescent="0.2">
      <c r="F1116" s="3"/>
      <c r="G1116" s="3"/>
      <c r="H1116" s="3"/>
      <c r="I1116" s="3"/>
      <c r="J1116" s="3"/>
    </row>
    <row r="1117" spans="6:10" x14ac:dyDescent="0.2">
      <c r="F1117" s="3"/>
      <c r="G1117" s="3"/>
      <c r="H1117" s="3"/>
      <c r="I1117" s="3"/>
      <c r="J1117" s="3"/>
    </row>
    <row r="1118" spans="6:10" x14ac:dyDescent="0.2">
      <c r="F1118" s="3"/>
      <c r="G1118" s="3"/>
      <c r="H1118" s="3"/>
      <c r="I1118" s="3"/>
      <c r="J1118" s="3"/>
    </row>
    <row r="1119" spans="6:10" x14ac:dyDescent="0.2">
      <c r="F1119" s="3"/>
      <c r="G1119" s="3"/>
      <c r="H1119" s="3"/>
      <c r="I1119" s="3"/>
      <c r="J1119" s="3"/>
    </row>
    <row r="1120" spans="6:10" x14ac:dyDescent="0.2">
      <c r="F1120" s="3"/>
      <c r="G1120" s="3"/>
      <c r="H1120" s="3"/>
      <c r="I1120" s="3"/>
      <c r="J1120" s="3"/>
    </row>
    <row r="1121" spans="6:10" x14ac:dyDescent="0.2">
      <c r="F1121" s="3"/>
      <c r="G1121" s="3"/>
      <c r="H1121" s="3"/>
      <c r="I1121" s="3"/>
      <c r="J1121" s="3"/>
    </row>
    <row r="1122" spans="6:10" x14ac:dyDescent="0.2">
      <c r="F1122" s="3"/>
      <c r="G1122" s="3"/>
      <c r="H1122" s="3"/>
      <c r="I1122" s="3"/>
      <c r="J1122" s="3"/>
    </row>
    <row r="1123" spans="6:10" x14ac:dyDescent="0.2">
      <c r="F1123" s="3"/>
      <c r="G1123" s="3"/>
      <c r="H1123" s="3"/>
      <c r="I1123" s="3"/>
      <c r="J1123" s="3"/>
    </row>
    <row r="1124" spans="6:10" x14ac:dyDescent="0.2">
      <c r="F1124" s="3"/>
      <c r="G1124" s="3"/>
      <c r="H1124" s="3"/>
      <c r="I1124" s="3"/>
      <c r="J1124" s="3"/>
    </row>
    <row r="1125" spans="6:10" x14ac:dyDescent="0.2">
      <c r="F1125" s="3"/>
      <c r="G1125" s="3"/>
      <c r="H1125" s="3"/>
      <c r="I1125" s="3"/>
      <c r="J1125" s="3"/>
    </row>
    <row r="1126" spans="6:10" x14ac:dyDescent="0.2">
      <c r="F1126" s="3"/>
      <c r="G1126" s="3"/>
      <c r="H1126" s="3"/>
      <c r="I1126" s="3"/>
      <c r="J1126" s="3"/>
    </row>
    <row r="1127" spans="6:10" x14ac:dyDescent="0.2">
      <c r="F1127" s="3"/>
      <c r="G1127" s="3"/>
      <c r="H1127" s="3"/>
      <c r="I1127" s="3"/>
      <c r="J1127" s="3"/>
    </row>
    <row r="1128" spans="6:10" x14ac:dyDescent="0.2">
      <c r="F1128" s="3"/>
      <c r="G1128" s="3"/>
      <c r="H1128" s="3"/>
      <c r="I1128" s="3"/>
      <c r="J1128" s="3"/>
    </row>
    <row r="1129" spans="6:10" x14ac:dyDescent="0.2">
      <c r="F1129" s="3"/>
      <c r="G1129" s="3"/>
      <c r="H1129" s="3"/>
      <c r="I1129" s="3"/>
      <c r="J1129" s="3"/>
    </row>
    <row r="1130" spans="6:10" x14ac:dyDescent="0.2">
      <c r="F1130" s="3"/>
      <c r="G1130" s="3"/>
      <c r="H1130" s="3"/>
      <c r="I1130" s="3"/>
      <c r="J1130" s="3"/>
    </row>
    <row r="1131" spans="6:10" x14ac:dyDescent="0.2">
      <c r="F1131" s="3"/>
      <c r="G1131" s="3"/>
      <c r="H1131" s="3"/>
      <c r="I1131" s="3"/>
      <c r="J1131" s="3"/>
    </row>
    <row r="1132" spans="6:10" x14ac:dyDescent="0.2">
      <c r="F1132" s="3"/>
      <c r="G1132" s="3"/>
      <c r="H1132" s="3"/>
      <c r="I1132" s="3"/>
      <c r="J1132" s="3"/>
    </row>
    <row r="1133" spans="6:10" x14ac:dyDescent="0.2">
      <c r="F1133" s="3"/>
      <c r="G1133" s="3"/>
      <c r="H1133" s="3"/>
      <c r="I1133" s="3"/>
      <c r="J1133" s="3"/>
    </row>
    <row r="1134" spans="6:10" x14ac:dyDescent="0.2">
      <c r="F1134" s="3"/>
      <c r="G1134" s="3"/>
      <c r="H1134" s="3"/>
      <c r="I1134" s="3"/>
      <c r="J1134" s="3"/>
    </row>
    <row r="1135" spans="6:10" x14ac:dyDescent="0.2">
      <c r="F1135" s="3"/>
      <c r="G1135" s="3"/>
      <c r="H1135" s="3"/>
      <c r="I1135" s="3"/>
      <c r="J1135" s="3"/>
    </row>
    <row r="1136" spans="6:10" x14ac:dyDescent="0.2">
      <c r="F1136" s="3"/>
      <c r="G1136" s="3"/>
      <c r="H1136" s="3"/>
      <c r="I1136" s="3"/>
      <c r="J1136" s="3"/>
    </row>
    <row r="1137" spans="6:10" x14ac:dyDescent="0.2">
      <c r="F1137" s="3"/>
      <c r="G1137" s="3"/>
      <c r="H1137" s="3"/>
      <c r="I1137" s="3"/>
      <c r="J1137" s="3"/>
    </row>
    <row r="1138" spans="6:10" x14ac:dyDescent="0.2">
      <c r="F1138" s="3"/>
      <c r="G1138" s="3"/>
      <c r="H1138" s="3"/>
      <c r="I1138" s="3"/>
      <c r="J1138" s="3"/>
    </row>
    <row r="1139" spans="6:10" x14ac:dyDescent="0.2">
      <c r="F1139" s="3"/>
      <c r="G1139" s="3"/>
      <c r="H1139" s="3"/>
      <c r="I1139" s="3"/>
      <c r="J1139" s="3"/>
    </row>
    <row r="1140" spans="6:10" x14ac:dyDescent="0.2">
      <c r="F1140" s="3"/>
      <c r="G1140" s="3"/>
      <c r="H1140" s="3"/>
      <c r="I1140" s="3"/>
      <c r="J1140" s="3"/>
    </row>
    <row r="1141" spans="6:10" x14ac:dyDescent="0.2">
      <c r="F1141" s="3"/>
      <c r="G1141" s="3"/>
      <c r="H1141" s="3"/>
      <c r="I1141" s="3"/>
      <c r="J1141" s="3"/>
    </row>
    <row r="1142" spans="6:10" x14ac:dyDescent="0.2">
      <c r="F1142" s="3"/>
      <c r="G1142" s="3"/>
      <c r="H1142" s="3"/>
      <c r="I1142" s="3"/>
      <c r="J1142" s="3"/>
    </row>
    <row r="1143" spans="6:10" x14ac:dyDescent="0.2">
      <c r="F1143" s="3"/>
      <c r="G1143" s="3"/>
      <c r="H1143" s="3"/>
      <c r="I1143" s="3"/>
      <c r="J1143" s="3"/>
    </row>
    <row r="1144" spans="6:10" x14ac:dyDescent="0.2">
      <c r="F1144" s="3"/>
      <c r="G1144" s="3"/>
      <c r="H1144" s="3"/>
      <c r="I1144" s="3"/>
      <c r="J1144" s="3"/>
    </row>
    <row r="1145" spans="6:10" x14ac:dyDescent="0.2">
      <c r="F1145" s="3"/>
      <c r="G1145" s="3"/>
      <c r="H1145" s="3"/>
      <c r="I1145" s="3"/>
      <c r="J1145" s="3"/>
    </row>
    <row r="1146" spans="6:10" x14ac:dyDescent="0.2">
      <c r="F1146" s="3"/>
      <c r="G1146" s="3"/>
      <c r="H1146" s="3"/>
      <c r="I1146" s="3"/>
      <c r="J1146" s="3"/>
    </row>
    <row r="1147" spans="6:10" x14ac:dyDescent="0.2">
      <c r="F1147" s="3"/>
      <c r="G1147" s="3"/>
      <c r="H1147" s="3"/>
      <c r="I1147" s="3"/>
      <c r="J1147" s="3"/>
    </row>
    <row r="1148" spans="6:10" x14ac:dyDescent="0.2">
      <c r="F1148" s="3"/>
      <c r="G1148" s="3"/>
      <c r="H1148" s="3"/>
      <c r="I1148" s="3"/>
      <c r="J1148" s="3"/>
    </row>
    <row r="1149" spans="6:10" x14ac:dyDescent="0.2">
      <c r="F1149" s="3"/>
      <c r="G1149" s="3"/>
      <c r="H1149" s="3"/>
      <c r="I1149" s="3"/>
      <c r="J1149" s="3"/>
    </row>
    <row r="1150" spans="6:10" x14ac:dyDescent="0.2">
      <c r="F1150" s="3"/>
      <c r="G1150" s="3"/>
      <c r="H1150" s="3"/>
      <c r="I1150" s="3"/>
      <c r="J1150" s="3"/>
    </row>
    <row r="1151" spans="6:10" x14ac:dyDescent="0.2">
      <c r="F1151" s="3"/>
      <c r="G1151" s="3"/>
      <c r="H1151" s="3"/>
      <c r="I1151" s="3"/>
      <c r="J1151" s="3"/>
    </row>
    <row r="1152" spans="6:10" x14ac:dyDescent="0.2">
      <c r="F1152" s="3"/>
      <c r="G1152" s="3"/>
      <c r="H1152" s="3"/>
      <c r="I1152" s="3"/>
      <c r="J1152" s="3"/>
    </row>
    <row r="1153" spans="6:10" x14ac:dyDescent="0.2">
      <c r="F1153" s="3"/>
      <c r="G1153" s="3"/>
      <c r="H1153" s="3"/>
      <c r="I1153" s="3"/>
      <c r="J1153" s="3"/>
    </row>
    <row r="1154" spans="6:10" x14ac:dyDescent="0.2">
      <c r="F1154" s="3"/>
      <c r="G1154" s="3"/>
      <c r="H1154" s="3"/>
      <c r="I1154" s="3"/>
      <c r="J1154" s="3"/>
    </row>
    <row r="1155" spans="6:10" x14ac:dyDescent="0.2">
      <c r="F1155" s="3"/>
      <c r="G1155" s="3"/>
      <c r="H1155" s="3"/>
      <c r="I1155" s="3"/>
      <c r="J1155" s="3"/>
    </row>
    <row r="1156" spans="6:10" x14ac:dyDescent="0.2">
      <c r="F1156" s="3"/>
      <c r="G1156" s="3"/>
      <c r="H1156" s="3"/>
      <c r="I1156" s="3"/>
      <c r="J1156" s="3"/>
    </row>
    <row r="1157" spans="6:10" x14ac:dyDescent="0.2">
      <c r="F1157" s="3"/>
      <c r="G1157" s="3"/>
      <c r="H1157" s="3"/>
      <c r="I1157" s="3"/>
      <c r="J1157" s="3"/>
    </row>
    <row r="1158" spans="6:10" x14ac:dyDescent="0.2">
      <c r="F1158" s="3"/>
      <c r="G1158" s="3"/>
      <c r="H1158" s="3"/>
      <c r="I1158" s="3"/>
      <c r="J1158" s="3"/>
    </row>
    <row r="1159" spans="6:10" x14ac:dyDescent="0.2">
      <c r="F1159" s="3"/>
      <c r="G1159" s="3"/>
      <c r="H1159" s="3"/>
      <c r="I1159" s="3"/>
      <c r="J1159" s="3"/>
    </row>
    <row r="1160" spans="6:10" x14ac:dyDescent="0.2">
      <c r="F1160" s="3"/>
      <c r="G1160" s="3"/>
      <c r="H1160" s="3"/>
      <c r="I1160" s="3"/>
      <c r="J1160" s="3"/>
    </row>
    <row r="1161" spans="6:10" x14ac:dyDescent="0.2">
      <c r="F1161" s="3"/>
      <c r="G1161" s="3"/>
      <c r="H1161" s="3"/>
      <c r="I1161" s="3"/>
      <c r="J1161" s="3"/>
    </row>
    <row r="1162" spans="6:10" x14ac:dyDescent="0.2">
      <c r="F1162" s="3"/>
      <c r="G1162" s="3"/>
      <c r="H1162" s="3"/>
      <c r="I1162" s="3"/>
      <c r="J1162" s="3"/>
    </row>
    <row r="1163" spans="6:10" x14ac:dyDescent="0.2">
      <c r="F1163" s="3"/>
      <c r="G1163" s="3"/>
      <c r="H1163" s="3"/>
      <c r="I1163" s="3"/>
      <c r="J1163" s="3"/>
    </row>
    <row r="1164" spans="6:10" x14ac:dyDescent="0.2">
      <c r="F1164" s="3"/>
      <c r="G1164" s="3"/>
      <c r="H1164" s="3"/>
      <c r="I1164" s="3"/>
      <c r="J1164" s="3"/>
    </row>
    <row r="1165" spans="6:10" x14ac:dyDescent="0.2">
      <c r="F1165" s="3"/>
      <c r="G1165" s="3"/>
      <c r="H1165" s="3"/>
      <c r="I1165" s="3"/>
      <c r="J1165" s="3"/>
    </row>
    <row r="1166" spans="6:10" x14ac:dyDescent="0.2">
      <c r="F1166" s="3"/>
      <c r="G1166" s="3"/>
      <c r="H1166" s="3"/>
      <c r="I1166" s="3"/>
      <c r="J1166" s="3"/>
    </row>
    <row r="1167" spans="6:10" x14ac:dyDescent="0.2">
      <c r="F1167" s="3"/>
      <c r="G1167" s="3"/>
      <c r="H1167" s="3"/>
      <c r="I1167" s="3"/>
      <c r="J1167" s="3"/>
    </row>
    <row r="1168" spans="6:10" x14ac:dyDescent="0.2">
      <c r="F1168" s="3"/>
      <c r="G1168" s="3"/>
      <c r="H1168" s="3"/>
      <c r="I1168" s="3"/>
      <c r="J1168" s="3"/>
    </row>
    <row r="1169" spans="6:10" x14ac:dyDescent="0.2">
      <c r="F1169" s="3"/>
      <c r="G1169" s="3"/>
      <c r="H1169" s="3"/>
      <c r="I1169" s="3"/>
      <c r="J1169" s="3"/>
    </row>
    <row r="1170" spans="6:10" x14ac:dyDescent="0.2">
      <c r="F1170" s="3"/>
      <c r="G1170" s="3"/>
      <c r="H1170" s="3"/>
      <c r="I1170" s="3"/>
      <c r="J1170" s="3"/>
    </row>
    <row r="1171" spans="6:10" x14ac:dyDescent="0.2">
      <c r="F1171" s="3"/>
      <c r="G1171" s="3"/>
      <c r="H1171" s="3"/>
      <c r="I1171" s="3"/>
      <c r="J1171" s="3"/>
    </row>
    <row r="1172" spans="6:10" x14ac:dyDescent="0.2">
      <c r="F1172" s="3"/>
      <c r="G1172" s="3"/>
      <c r="H1172" s="3"/>
      <c r="I1172" s="3"/>
      <c r="J1172" s="3"/>
    </row>
    <row r="1173" spans="6:10" x14ac:dyDescent="0.2">
      <c r="F1173" s="3"/>
      <c r="G1173" s="3"/>
      <c r="H1173" s="3"/>
      <c r="I1173" s="3"/>
      <c r="J1173" s="3"/>
    </row>
    <row r="1174" spans="6:10" x14ac:dyDescent="0.2">
      <c r="F1174" s="3"/>
      <c r="G1174" s="3"/>
      <c r="H1174" s="3"/>
      <c r="I1174" s="3"/>
      <c r="J1174" s="3"/>
    </row>
    <row r="1175" spans="6:10" x14ac:dyDescent="0.2">
      <c r="F1175" s="3"/>
      <c r="G1175" s="3"/>
      <c r="H1175" s="3"/>
      <c r="I1175" s="3"/>
      <c r="J1175" s="3"/>
    </row>
    <row r="1176" spans="6:10" x14ac:dyDescent="0.2">
      <c r="F1176" s="3"/>
      <c r="G1176" s="3"/>
      <c r="H1176" s="3"/>
      <c r="I1176" s="3"/>
      <c r="J1176" s="3"/>
    </row>
    <row r="1177" spans="6:10" x14ac:dyDescent="0.2">
      <c r="F1177" s="3"/>
      <c r="G1177" s="3"/>
      <c r="H1177" s="3"/>
      <c r="I1177" s="3"/>
      <c r="J1177" s="3"/>
    </row>
    <row r="1178" spans="6:10" x14ac:dyDescent="0.2">
      <c r="F1178" s="3"/>
      <c r="G1178" s="3"/>
      <c r="H1178" s="3"/>
      <c r="I1178" s="3"/>
      <c r="J1178" s="3"/>
    </row>
    <row r="1179" spans="6:10" x14ac:dyDescent="0.2">
      <c r="F1179" s="3"/>
      <c r="G1179" s="3"/>
      <c r="H1179" s="3"/>
      <c r="I1179" s="3"/>
      <c r="J1179" s="3"/>
    </row>
    <row r="1180" spans="6:10" x14ac:dyDescent="0.2">
      <c r="F1180" s="3"/>
      <c r="G1180" s="3"/>
      <c r="H1180" s="3"/>
      <c r="I1180" s="3"/>
      <c r="J1180" s="3"/>
    </row>
    <row r="1181" spans="6:10" x14ac:dyDescent="0.2">
      <c r="F1181" s="3"/>
      <c r="G1181" s="3"/>
      <c r="H1181" s="3"/>
      <c r="I1181" s="3"/>
      <c r="J1181" s="3"/>
    </row>
    <row r="1182" spans="6:10" x14ac:dyDescent="0.2">
      <c r="F1182" s="3"/>
      <c r="G1182" s="3"/>
      <c r="H1182" s="3"/>
      <c r="I1182" s="3"/>
      <c r="J1182" s="3"/>
    </row>
    <row r="1183" spans="6:10" x14ac:dyDescent="0.2">
      <c r="F1183" s="3"/>
      <c r="G1183" s="3"/>
      <c r="H1183" s="3"/>
      <c r="I1183" s="3"/>
      <c r="J1183" s="3"/>
    </row>
    <row r="1184" spans="6:10" x14ac:dyDescent="0.2">
      <c r="F1184" s="3"/>
      <c r="G1184" s="3"/>
      <c r="H1184" s="3"/>
      <c r="I1184" s="3"/>
      <c r="J1184" s="3"/>
    </row>
    <row r="1185" spans="6:10" x14ac:dyDescent="0.2">
      <c r="F1185" s="3"/>
      <c r="G1185" s="3"/>
      <c r="H1185" s="3"/>
      <c r="I1185" s="3"/>
      <c r="J1185" s="3"/>
    </row>
    <row r="1186" spans="6:10" x14ac:dyDescent="0.2">
      <c r="F1186" s="3"/>
      <c r="G1186" s="3"/>
      <c r="H1186" s="3"/>
      <c r="I1186" s="3"/>
      <c r="J1186" s="3"/>
    </row>
    <row r="1187" spans="6:10" x14ac:dyDescent="0.2">
      <c r="F1187" s="3"/>
      <c r="G1187" s="3"/>
      <c r="H1187" s="3"/>
      <c r="I1187" s="3"/>
      <c r="J1187" s="3"/>
    </row>
    <row r="1188" spans="6:10" x14ac:dyDescent="0.2">
      <c r="F1188" s="3"/>
      <c r="G1188" s="3"/>
      <c r="H1188" s="3"/>
      <c r="I1188" s="3"/>
      <c r="J1188" s="3"/>
    </row>
    <row r="1189" spans="6:10" x14ac:dyDescent="0.2">
      <c r="F1189" s="3"/>
      <c r="G1189" s="3"/>
      <c r="H1189" s="3"/>
      <c r="I1189" s="3"/>
      <c r="J1189" s="3"/>
    </row>
    <row r="1190" spans="6:10" x14ac:dyDescent="0.2">
      <c r="F1190" s="3"/>
      <c r="G1190" s="3"/>
      <c r="H1190" s="3"/>
      <c r="I1190" s="3"/>
      <c r="J1190" s="3"/>
    </row>
    <row r="1191" spans="6:10" x14ac:dyDescent="0.2">
      <c r="F1191" s="3"/>
      <c r="G1191" s="3"/>
      <c r="H1191" s="3"/>
      <c r="I1191" s="3"/>
      <c r="J1191" s="3"/>
    </row>
    <row r="1192" spans="6:10" x14ac:dyDescent="0.2">
      <c r="F1192" s="3"/>
      <c r="G1192" s="3"/>
      <c r="H1192" s="3"/>
      <c r="I1192" s="3"/>
      <c r="J1192" s="3"/>
    </row>
    <row r="1193" spans="6:10" x14ac:dyDescent="0.2">
      <c r="F1193" s="3"/>
      <c r="G1193" s="3"/>
      <c r="H1193" s="3"/>
      <c r="I1193" s="3"/>
      <c r="J1193" s="3"/>
    </row>
    <row r="1194" spans="6:10" x14ac:dyDescent="0.2">
      <c r="F1194" s="3"/>
      <c r="G1194" s="3"/>
      <c r="H1194" s="3"/>
      <c r="I1194" s="3"/>
      <c r="J1194" s="3"/>
    </row>
    <row r="1195" spans="6:10" x14ac:dyDescent="0.2">
      <c r="F1195" s="3"/>
      <c r="G1195" s="3"/>
      <c r="H1195" s="3"/>
      <c r="I1195" s="3"/>
      <c r="J1195" s="3"/>
    </row>
    <row r="1196" spans="6:10" x14ac:dyDescent="0.2">
      <c r="F1196" s="3"/>
      <c r="G1196" s="3"/>
      <c r="H1196" s="3"/>
      <c r="I1196" s="3"/>
      <c r="J1196" s="3"/>
    </row>
    <row r="1197" spans="6:10" x14ac:dyDescent="0.2">
      <c r="F1197" s="3"/>
      <c r="G1197" s="3"/>
      <c r="H1197" s="3"/>
      <c r="I1197" s="3"/>
      <c r="J1197" s="3"/>
    </row>
    <row r="1198" spans="6:10" x14ac:dyDescent="0.2">
      <c r="F1198" s="3"/>
      <c r="G1198" s="3"/>
      <c r="H1198" s="3"/>
      <c r="I1198" s="3"/>
      <c r="J1198" s="3"/>
    </row>
    <row r="1199" spans="6:10" x14ac:dyDescent="0.2">
      <c r="F1199" s="3"/>
      <c r="G1199" s="3"/>
      <c r="H1199" s="3"/>
      <c r="I1199" s="3"/>
      <c r="J1199" s="3"/>
    </row>
    <row r="1200" spans="6:10" x14ac:dyDescent="0.2">
      <c r="F1200" s="3"/>
      <c r="G1200" s="3"/>
      <c r="H1200" s="3"/>
      <c r="I1200" s="3"/>
      <c r="J1200" s="3"/>
    </row>
    <row r="1201" spans="6:10" x14ac:dyDescent="0.2">
      <c r="F1201" s="3"/>
      <c r="G1201" s="3"/>
      <c r="H1201" s="3"/>
      <c r="I1201" s="3"/>
      <c r="J1201" s="3"/>
    </row>
    <row r="1202" spans="6:10" x14ac:dyDescent="0.2">
      <c r="F1202" s="3"/>
      <c r="G1202" s="3"/>
      <c r="H1202" s="3"/>
      <c r="I1202" s="3"/>
      <c r="J1202" s="3"/>
    </row>
    <row r="1203" spans="6:10" x14ac:dyDescent="0.2">
      <c r="F1203" s="3"/>
      <c r="G1203" s="3"/>
      <c r="H1203" s="3"/>
      <c r="I1203" s="3"/>
      <c r="J1203" s="3"/>
    </row>
    <row r="1204" spans="6:10" x14ac:dyDescent="0.2">
      <c r="F1204" s="3"/>
      <c r="G1204" s="3"/>
      <c r="H1204" s="3"/>
      <c r="I1204" s="3"/>
      <c r="J1204" s="3"/>
    </row>
    <row r="1205" spans="6:10" x14ac:dyDescent="0.2">
      <c r="F1205" s="3"/>
      <c r="G1205" s="3"/>
      <c r="H1205" s="3"/>
      <c r="I1205" s="3"/>
      <c r="J1205" s="3"/>
    </row>
    <row r="1206" spans="6:10" x14ac:dyDescent="0.2">
      <c r="F1206" s="3"/>
      <c r="G1206" s="3"/>
      <c r="H1206" s="3"/>
      <c r="I1206" s="3"/>
      <c r="J1206" s="3"/>
    </row>
    <row r="1207" spans="6:10" x14ac:dyDescent="0.2">
      <c r="F1207" s="3"/>
      <c r="G1207" s="3"/>
      <c r="H1207" s="3"/>
      <c r="I1207" s="3"/>
      <c r="J1207" s="3"/>
    </row>
    <row r="1208" spans="6:10" x14ac:dyDescent="0.2">
      <c r="F1208" s="3"/>
      <c r="G1208" s="3"/>
      <c r="H1208" s="3"/>
      <c r="I1208" s="3"/>
      <c r="J1208" s="3"/>
    </row>
    <row r="1209" spans="6:10" x14ac:dyDescent="0.2">
      <c r="F1209" s="3"/>
      <c r="G1209" s="3"/>
      <c r="H1209" s="3"/>
      <c r="I1209" s="3"/>
      <c r="J1209" s="3"/>
    </row>
    <row r="1210" spans="6:10" x14ac:dyDescent="0.2">
      <c r="F1210" s="3"/>
      <c r="G1210" s="3"/>
      <c r="H1210" s="3"/>
      <c r="I1210" s="3"/>
      <c r="J1210" s="3"/>
    </row>
    <row r="1211" spans="6:10" x14ac:dyDescent="0.2">
      <c r="F1211" s="3"/>
      <c r="G1211" s="3"/>
      <c r="H1211" s="3"/>
      <c r="I1211" s="3"/>
      <c r="J1211" s="3"/>
    </row>
    <row r="1212" spans="6:10" x14ac:dyDescent="0.2">
      <c r="F1212" s="3"/>
      <c r="G1212" s="3"/>
      <c r="H1212" s="3"/>
      <c r="I1212" s="3"/>
      <c r="J1212" s="3"/>
    </row>
    <row r="1213" spans="6:10" x14ac:dyDescent="0.2">
      <c r="F1213" s="3"/>
      <c r="G1213" s="3"/>
      <c r="H1213" s="3"/>
      <c r="I1213" s="3"/>
      <c r="J1213" s="3"/>
    </row>
    <row r="1214" spans="6:10" x14ac:dyDescent="0.2">
      <c r="F1214" s="3"/>
      <c r="G1214" s="3"/>
      <c r="H1214" s="3"/>
      <c r="I1214" s="3"/>
      <c r="J1214" s="3"/>
    </row>
    <row r="1215" spans="6:10" x14ac:dyDescent="0.2">
      <c r="F1215" s="3"/>
      <c r="G1215" s="3"/>
      <c r="H1215" s="3"/>
      <c r="I1215" s="3"/>
      <c r="J1215" s="3"/>
    </row>
    <row r="1216" spans="6:10" x14ac:dyDescent="0.2">
      <c r="F1216" s="3"/>
      <c r="G1216" s="3"/>
      <c r="H1216" s="3"/>
      <c r="I1216" s="3"/>
      <c r="J1216" s="3"/>
    </row>
    <row r="1217" spans="6:10" x14ac:dyDescent="0.2">
      <c r="F1217" s="3"/>
      <c r="G1217" s="3"/>
      <c r="H1217" s="3"/>
      <c r="I1217" s="3"/>
      <c r="J1217" s="3"/>
    </row>
    <row r="1218" spans="6:10" x14ac:dyDescent="0.2">
      <c r="F1218" s="3"/>
      <c r="G1218" s="3"/>
      <c r="H1218" s="3"/>
      <c r="I1218" s="3"/>
      <c r="J1218" s="3"/>
    </row>
    <row r="1219" spans="6:10" x14ac:dyDescent="0.2">
      <c r="F1219" s="3"/>
      <c r="G1219" s="3"/>
      <c r="H1219" s="3"/>
      <c r="I1219" s="3"/>
      <c r="J1219" s="3"/>
    </row>
    <row r="1220" spans="6:10" x14ac:dyDescent="0.2">
      <c r="F1220" s="3"/>
      <c r="G1220" s="3"/>
      <c r="H1220" s="3"/>
      <c r="I1220" s="3"/>
      <c r="J1220" s="3"/>
    </row>
    <row r="1221" spans="6:10" x14ac:dyDescent="0.2">
      <c r="F1221" s="3"/>
      <c r="G1221" s="3"/>
      <c r="H1221" s="3"/>
      <c r="I1221" s="3"/>
      <c r="J1221" s="3"/>
    </row>
    <row r="1222" spans="6:10" x14ac:dyDescent="0.2">
      <c r="F1222" s="3"/>
      <c r="G1222" s="3"/>
      <c r="H1222" s="3"/>
      <c r="I1222" s="3"/>
      <c r="J1222" s="3"/>
    </row>
    <row r="1223" spans="6:10" x14ac:dyDescent="0.2">
      <c r="F1223" s="3"/>
      <c r="G1223" s="3"/>
      <c r="H1223" s="3"/>
      <c r="I1223" s="3"/>
      <c r="J1223" s="3"/>
    </row>
    <row r="1224" spans="6:10" x14ac:dyDescent="0.2">
      <c r="F1224" s="3"/>
      <c r="G1224" s="3"/>
      <c r="H1224" s="3"/>
      <c r="I1224" s="3"/>
      <c r="J1224" s="3"/>
    </row>
    <row r="1225" spans="6:10" x14ac:dyDescent="0.2">
      <c r="F1225" s="3"/>
      <c r="G1225" s="3"/>
      <c r="H1225" s="3"/>
      <c r="I1225" s="3"/>
      <c r="J1225" s="3"/>
    </row>
    <row r="1226" spans="6:10" x14ac:dyDescent="0.2">
      <c r="F1226" s="3"/>
      <c r="G1226" s="3"/>
      <c r="H1226" s="3"/>
      <c r="I1226" s="3"/>
      <c r="J1226" s="3"/>
    </row>
    <row r="1227" spans="6:10" x14ac:dyDescent="0.2">
      <c r="F1227" s="3"/>
      <c r="G1227" s="3"/>
      <c r="H1227" s="3"/>
      <c r="I1227" s="3"/>
      <c r="J1227" s="3"/>
    </row>
    <row r="1228" spans="6:10" x14ac:dyDescent="0.2">
      <c r="F1228" s="3"/>
      <c r="G1228" s="3"/>
      <c r="H1228" s="3"/>
      <c r="I1228" s="3"/>
      <c r="J1228" s="3"/>
    </row>
    <row r="1229" spans="6:10" x14ac:dyDescent="0.2">
      <c r="F1229" s="3"/>
      <c r="G1229" s="3"/>
      <c r="H1229" s="3"/>
      <c r="I1229" s="3"/>
      <c r="J1229" s="3"/>
    </row>
    <row r="1230" spans="6:10" x14ac:dyDescent="0.2">
      <c r="F1230" s="3"/>
      <c r="G1230" s="3"/>
      <c r="H1230" s="3"/>
      <c r="I1230" s="3"/>
      <c r="J1230" s="3"/>
    </row>
    <row r="1231" spans="6:10" x14ac:dyDescent="0.2">
      <c r="F1231" s="3"/>
      <c r="G1231" s="3"/>
      <c r="H1231" s="3"/>
      <c r="I1231" s="3"/>
      <c r="J1231" s="3"/>
    </row>
    <row r="1232" spans="6:10" x14ac:dyDescent="0.2">
      <c r="F1232" s="3"/>
      <c r="G1232" s="3"/>
      <c r="H1232" s="3"/>
      <c r="I1232" s="3"/>
      <c r="J1232" s="3"/>
    </row>
    <row r="1233" spans="6:10" x14ac:dyDescent="0.2">
      <c r="F1233" s="3"/>
      <c r="G1233" s="3"/>
      <c r="H1233" s="3"/>
      <c r="I1233" s="3"/>
      <c r="J1233" s="3"/>
    </row>
    <row r="1234" spans="6:10" x14ac:dyDescent="0.2">
      <c r="F1234" s="3"/>
      <c r="G1234" s="3"/>
      <c r="H1234" s="3"/>
      <c r="I1234" s="3"/>
      <c r="J1234" s="3"/>
    </row>
    <row r="1235" spans="6:10" x14ac:dyDescent="0.2">
      <c r="F1235" s="3"/>
      <c r="G1235" s="3"/>
      <c r="H1235" s="3"/>
      <c r="I1235" s="3"/>
      <c r="J1235" s="3"/>
    </row>
    <row r="1236" spans="6:10" x14ac:dyDescent="0.2">
      <c r="F1236" s="3"/>
      <c r="G1236" s="3"/>
      <c r="H1236" s="3"/>
      <c r="I1236" s="3"/>
      <c r="J1236" s="3"/>
    </row>
    <row r="1237" spans="6:10" x14ac:dyDescent="0.2">
      <c r="F1237" s="3"/>
      <c r="G1237" s="3"/>
      <c r="H1237" s="3"/>
      <c r="I1237" s="3"/>
      <c r="J1237" s="3"/>
    </row>
    <row r="1238" spans="6:10" x14ac:dyDescent="0.2">
      <c r="F1238" s="3"/>
      <c r="G1238" s="3"/>
      <c r="H1238" s="3"/>
      <c r="I1238" s="3"/>
      <c r="J1238" s="3"/>
    </row>
    <row r="1239" spans="6:10" x14ac:dyDescent="0.2">
      <c r="F1239" s="3"/>
      <c r="G1239" s="3"/>
      <c r="H1239" s="3"/>
      <c r="I1239" s="3"/>
      <c r="J1239" s="3"/>
    </row>
    <row r="1240" spans="6:10" x14ac:dyDescent="0.2">
      <c r="F1240" s="3"/>
      <c r="G1240" s="3"/>
      <c r="H1240" s="3"/>
      <c r="I1240" s="3"/>
      <c r="J1240" s="3"/>
    </row>
    <row r="1241" spans="6:10" x14ac:dyDescent="0.2">
      <c r="F1241" s="3"/>
      <c r="G1241" s="3"/>
      <c r="H1241" s="3"/>
      <c r="I1241" s="3"/>
      <c r="J1241" s="3"/>
    </row>
    <row r="1242" spans="6:10" x14ac:dyDescent="0.2">
      <c r="F1242" s="3"/>
      <c r="G1242" s="3"/>
      <c r="H1242" s="3"/>
      <c r="I1242" s="3"/>
      <c r="J1242" s="3"/>
    </row>
    <row r="1243" spans="6:10" x14ac:dyDescent="0.2">
      <c r="F1243" s="3"/>
      <c r="G1243" s="3"/>
      <c r="H1243" s="3"/>
      <c r="I1243" s="3"/>
      <c r="J1243" s="3"/>
    </row>
    <row r="1244" spans="6:10" x14ac:dyDescent="0.2">
      <c r="F1244" s="3"/>
      <c r="G1244" s="3"/>
      <c r="H1244" s="3"/>
      <c r="I1244" s="3"/>
      <c r="J1244" s="3"/>
    </row>
    <row r="1245" spans="6:10" x14ac:dyDescent="0.2">
      <c r="F1245" s="3"/>
      <c r="G1245" s="3"/>
      <c r="H1245" s="3"/>
      <c r="I1245" s="3"/>
      <c r="J1245" s="3"/>
    </row>
    <row r="1246" spans="6:10" x14ac:dyDescent="0.2">
      <c r="F1246" s="3"/>
      <c r="G1246" s="3"/>
      <c r="H1246" s="3"/>
      <c r="I1246" s="3"/>
      <c r="J1246" s="3"/>
    </row>
    <row r="1247" spans="6:10" x14ac:dyDescent="0.2">
      <c r="F1247" s="3"/>
      <c r="G1247" s="3"/>
      <c r="H1247" s="3"/>
      <c r="I1247" s="3"/>
      <c r="J1247" s="3"/>
    </row>
    <row r="1248" spans="6:10" x14ac:dyDescent="0.2">
      <c r="F1248" s="3"/>
      <c r="G1248" s="3"/>
      <c r="H1248" s="3"/>
      <c r="I1248" s="3"/>
      <c r="J1248" s="3"/>
    </row>
    <row r="1249" spans="6:10" x14ac:dyDescent="0.2">
      <c r="F1249" s="3"/>
      <c r="G1249" s="3"/>
      <c r="H1249" s="3"/>
      <c r="I1249" s="3"/>
      <c r="J1249" s="3"/>
    </row>
    <row r="1250" spans="6:10" x14ac:dyDescent="0.2">
      <c r="F1250" s="3"/>
      <c r="G1250" s="3"/>
      <c r="H1250" s="3"/>
      <c r="I1250" s="3"/>
      <c r="J1250" s="3"/>
    </row>
    <row r="1251" spans="6:10" x14ac:dyDescent="0.2">
      <c r="F1251" s="3"/>
      <c r="G1251" s="3"/>
      <c r="H1251" s="3"/>
      <c r="I1251" s="3"/>
      <c r="J1251" s="3"/>
    </row>
    <row r="1252" spans="6:10" x14ac:dyDescent="0.2">
      <c r="F1252" s="3"/>
      <c r="G1252" s="3"/>
      <c r="H1252" s="3"/>
      <c r="I1252" s="3"/>
      <c r="J1252" s="3"/>
    </row>
    <row r="1253" spans="6:10" x14ac:dyDescent="0.2">
      <c r="F1253" s="3"/>
      <c r="G1253" s="3"/>
      <c r="H1253" s="3"/>
      <c r="I1253" s="3"/>
      <c r="J1253" s="3"/>
    </row>
    <row r="1254" spans="6:10" x14ac:dyDescent="0.2">
      <c r="F1254" s="3"/>
      <c r="G1254" s="3"/>
      <c r="H1254" s="3"/>
      <c r="I1254" s="3"/>
      <c r="J1254" s="3"/>
    </row>
    <row r="1255" spans="6:10" x14ac:dyDescent="0.2">
      <c r="F1255" s="3"/>
      <c r="G1255" s="3"/>
      <c r="H1255" s="3"/>
      <c r="I1255" s="3"/>
      <c r="J1255" s="3"/>
    </row>
    <row r="1256" spans="6:10" x14ac:dyDescent="0.2">
      <c r="F1256" s="3"/>
      <c r="G1256" s="3"/>
      <c r="H1256" s="3"/>
      <c r="I1256" s="3"/>
      <c r="J1256" s="3"/>
    </row>
    <row r="1257" spans="6:10" x14ac:dyDescent="0.2">
      <c r="F1257" s="3"/>
      <c r="G1257" s="3"/>
      <c r="H1257" s="3"/>
      <c r="I1257" s="3"/>
      <c r="J1257" s="3"/>
    </row>
    <row r="1258" spans="6:10" x14ac:dyDescent="0.2">
      <c r="F1258" s="3"/>
      <c r="G1258" s="3"/>
      <c r="H1258" s="3"/>
      <c r="I1258" s="3"/>
      <c r="J1258" s="3"/>
    </row>
    <row r="1259" spans="6:10" x14ac:dyDescent="0.2">
      <c r="F1259" s="3"/>
      <c r="G1259" s="3"/>
      <c r="H1259" s="3"/>
      <c r="I1259" s="3"/>
      <c r="J1259" s="3"/>
    </row>
    <row r="1260" spans="6:10" x14ac:dyDescent="0.2">
      <c r="F1260" s="3"/>
      <c r="G1260" s="3"/>
      <c r="H1260" s="3"/>
      <c r="I1260" s="3"/>
      <c r="J1260" s="3"/>
    </row>
    <row r="1261" spans="6:10" x14ac:dyDescent="0.2">
      <c r="F1261" s="3"/>
      <c r="G1261" s="3"/>
      <c r="H1261" s="3"/>
      <c r="I1261" s="3"/>
      <c r="J1261" s="3"/>
    </row>
    <row r="1262" spans="6:10" x14ac:dyDescent="0.2">
      <c r="F1262" s="3"/>
      <c r="G1262" s="3"/>
      <c r="H1262" s="3"/>
      <c r="I1262" s="3"/>
      <c r="J1262" s="3"/>
    </row>
    <row r="1263" spans="6:10" x14ac:dyDescent="0.2">
      <c r="F1263" s="3"/>
      <c r="G1263" s="3"/>
      <c r="H1263" s="3"/>
      <c r="I1263" s="3"/>
      <c r="J1263" s="3"/>
    </row>
    <row r="1264" spans="6:10" x14ac:dyDescent="0.2">
      <c r="F1264" s="3"/>
      <c r="G1264" s="3"/>
      <c r="H1264" s="3"/>
      <c r="I1264" s="3"/>
      <c r="J1264" s="3"/>
    </row>
    <row r="1265" spans="6:10" x14ac:dyDescent="0.2">
      <c r="F1265" s="3"/>
      <c r="G1265" s="3"/>
      <c r="H1265" s="3"/>
      <c r="I1265" s="3"/>
      <c r="J1265" s="3"/>
    </row>
    <row r="1266" spans="6:10" x14ac:dyDescent="0.2">
      <c r="F1266" s="3"/>
      <c r="G1266" s="3"/>
      <c r="H1266" s="3"/>
      <c r="I1266" s="3"/>
      <c r="J1266" s="3"/>
    </row>
    <row r="1267" spans="6:10" x14ac:dyDescent="0.2">
      <c r="F1267" s="3"/>
      <c r="G1267" s="3"/>
      <c r="H1267" s="3"/>
      <c r="I1267" s="3"/>
      <c r="J1267" s="3"/>
    </row>
    <row r="1268" spans="6:10" x14ac:dyDescent="0.2">
      <c r="F1268" s="3"/>
      <c r="G1268" s="3"/>
      <c r="H1268" s="3"/>
      <c r="I1268" s="3"/>
      <c r="J1268" s="3"/>
    </row>
    <row r="1269" spans="6:10" x14ac:dyDescent="0.2">
      <c r="F1269" s="3"/>
      <c r="G1269" s="3"/>
      <c r="H1269" s="3"/>
      <c r="I1269" s="3"/>
      <c r="J1269" s="3"/>
    </row>
    <row r="1270" spans="6:10" x14ac:dyDescent="0.2">
      <c r="F1270" s="3"/>
      <c r="G1270" s="3"/>
      <c r="H1270" s="3"/>
      <c r="I1270" s="3"/>
      <c r="J1270" s="3"/>
    </row>
    <row r="1271" spans="6:10" x14ac:dyDescent="0.2">
      <c r="F1271" s="3"/>
      <c r="G1271" s="3"/>
      <c r="H1271" s="3"/>
      <c r="I1271" s="3"/>
      <c r="J1271" s="3"/>
    </row>
    <row r="1272" spans="6:10" x14ac:dyDescent="0.2">
      <c r="F1272" s="3"/>
      <c r="G1272" s="3"/>
      <c r="H1272" s="3"/>
      <c r="I1272" s="3"/>
      <c r="J1272" s="3"/>
    </row>
    <row r="1273" spans="6:10" x14ac:dyDescent="0.2">
      <c r="F1273" s="3"/>
      <c r="G1273" s="3"/>
      <c r="H1273" s="3"/>
      <c r="I1273" s="3"/>
      <c r="J1273" s="3"/>
    </row>
    <row r="1274" spans="6:10" x14ac:dyDescent="0.2">
      <c r="F1274" s="3"/>
      <c r="G1274" s="3"/>
      <c r="H1274" s="3"/>
      <c r="I1274" s="3"/>
      <c r="J1274" s="3"/>
    </row>
    <row r="1275" spans="6:10" x14ac:dyDescent="0.2">
      <c r="F1275" s="3"/>
      <c r="G1275" s="3"/>
      <c r="H1275" s="3"/>
      <c r="I1275" s="3"/>
      <c r="J1275" s="3"/>
    </row>
    <row r="1276" spans="6:10" x14ac:dyDescent="0.2">
      <c r="F1276" s="3"/>
      <c r="G1276" s="3"/>
      <c r="H1276" s="3"/>
      <c r="I1276" s="3"/>
      <c r="J1276" s="3"/>
    </row>
    <row r="1277" spans="6:10" x14ac:dyDescent="0.2">
      <c r="F1277" s="3"/>
      <c r="G1277" s="3"/>
      <c r="H1277" s="3"/>
      <c r="I1277" s="3"/>
      <c r="J1277" s="3"/>
    </row>
    <row r="1278" spans="6:10" x14ac:dyDescent="0.2">
      <c r="F1278" s="3"/>
      <c r="G1278" s="3"/>
      <c r="H1278" s="3"/>
      <c r="I1278" s="3"/>
      <c r="J1278" s="3"/>
    </row>
    <row r="1279" spans="6:10" x14ac:dyDescent="0.2">
      <c r="F1279" s="3"/>
      <c r="G1279" s="3"/>
      <c r="H1279" s="3"/>
      <c r="I1279" s="3"/>
      <c r="J1279" s="3"/>
    </row>
    <row r="1280" spans="6:10" x14ac:dyDescent="0.2">
      <c r="F1280" s="3"/>
      <c r="G1280" s="3"/>
      <c r="H1280" s="3"/>
      <c r="I1280" s="3"/>
      <c r="J1280" s="3"/>
    </row>
    <row r="1281" spans="6:10" x14ac:dyDescent="0.2">
      <c r="F1281" s="3"/>
      <c r="G1281" s="3"/>
      <c r="H1281" s="3"/>
      <c r="I1281" s="3"/>
      <c r="J1281" s="3"/>
    </row>
    <row r="1282" spans="6:10" x14ac:dyDescent="0.2">
      <c r="F1282" s="3"/>
      <c r="G1282" s="3"/>
      <c r="H1282" s="3"/>
      <c r="I1282" s="3"/>
      <c r="J1282" s="3"/>
    </row>
    <row r="1283" spans="6:10" x14ac:dyDescent="0.2">
      <c r="F1283" s="3"/>
      <c r="G1283" s="3"/>
      <c r="H1283" s="3"/>
      <c r="I1283" s="3"/>
      <c r="J1283" s="3"/>
    </row>
    <row r="1284" spans="6:10" x14ac:dyDescent="0.2">
      <c r="F1284" s="3"/>
      <c r="G1284" s="3"/>
      <c r="H1284" s="3"/>
      <c r="I1284" s="3"/>
      <c r="J1284" s="3"/>
    </row>
    <row r="1285" spans="6:10" x14ac:dyDescent="0.2">
      <c r="F1285" s="3"/>
      <c r="G1285" s="3"/>
      <c r="H1285" s="3"/>
      <c r="I1285" s="3"/>
      <c r="J1285" s="3"/>
    </row>
    <row r="1286" spans="6:10" x14ac:dyDescent="0.2">
      <c r="F1286" s="3"/>
      <c r="G1286" s="3"/>
      <c r="H1286" s="3"/>
      <c r="I1286" s="3"/>
      <c r="J1286" s="3"/>
    </row>
    <row r="1287" spans="6:10" x14ac:dyDescent="0.2">
      <c r="F1287" s="3"/>
      <c r="G1287" s="3"/>
      <c r="H1287" s="3"/>
      <c r="I1287" s="3"/>
      <c r="J1287" s="3"/>
    </row>
    <row r="1288" spans="6:10" x14ac:dyDescent="0.2">
      <c r="F1288" s="3"/>
      <c r="G1288" s="3"/>
      <c r="H1288" s="3"/>
      <c r="I1288" s="3"/>
      <c r="J1288" s="3"/>
    </row>
    <row r="1289" spans="6:10" x14ac:dyDescent="0.2">
      <c r="F1289" s="3"/>
      <c r="G1289" s="3"/>
      <c r="H1289" s="3"/>
      <c r="I1289" s="3"/>
      <c r="J1289" s="3"/>
    </row>
    <row r="1290" spans="6:10" x14ac:dyDescent="0.2">
      <c r="F1290" s="3"/>
      <c r="G1290" s="3"/>
      <c r="H1290" s="3"/>
      <c r="I1290" s="3"/>
      <c r="J1290" s="3"/>
    </row>
    <row r="1291" spans="6:10" x14ac:dyDescent="0.2">
      <c r="F1291" s="3"/>
      <c r="G1291" s="3"/>
      <c r="H1291" s="3"/>
      <c r="I1291" s="3"/>
      <c r="J1291" s="3"/>
    </row>
    <row r="1292" spans="6:10" x14ac:dyDescent="0.2">
      <c r="F1292" s="3"/>
      <c r="G1292" s="3"/>
      <c r="H1292" s="3"/>
      <c r="I1292" s="3"/>
      <c r="J1292" s="3"/>
    </row>
    <row r="1293" spans="6:10" x14ac:dyDescent="0.2">
      <c r="F1293" s="3"/>
      <c r="G1293" s="3"/>
      <c r="H1293" s="3"/>
      <c r="I1293" s="3"/>
      <c r="J1293" s="3"/>
    </row>
    <row r="1294" spans="6:10" x14ac:dyDescent="0.2">
      <c r="F1294" s="3"/>
      <c r="G1294" s="3"/>
      <c r="H1294" s="3"/>
      <c r="I1294" s="3"/>
      <c r="J1294" s="3"/>
    </row>
    <row r="1295" spans="6:10" x14ac:dyDescent="0.2">
      <c r="F1295" s="3"/>
      <c r="G1295" s="3"/>
      <c r="H1295" s="3"/>
      <c r="I1295" s="3"/>
      <c r="J1295" s="3"/>
    </row>
    <row r="1296" spans="6:10" x14ac:dyDescent="0.2">
      <c r="F1296" s="3"/>
      <c r="G1296" s="3"/>
      <c r="H1296" s="3"/>
      <c r="I1296" s="3"/>
      <c r="J1296" s="3"/>
    </row>
    <row r="1297" spans="6:10" x14ac:dyDescent="0.2">
      <c r="F1297" s="3"/>
      <c r="G1297" s="3"/>
      <c r="H1297" s="3"/>
      <c r="I1297" s="3"/>
      <c r="J1297" s="3"/>
    </row>
    <row r="1298" spans="6:10" x14ac:dyDescent="0.2">
      <c r="F1298" s="3"/>
      <c r="G1298" s="3"/>
      <c r="H1298" s="3"/>
      <c r="I1298" s="3"/>
      <c r="J1298" s="3"/>
    </row>
    <row r="1299" spans="6:10" x14ac:dyDescent="0.2">
      <c r="F1299" s="3"/>
      <c r="G1299" s="3"/>
      <c r="H1299" s="3"/>
      <c r="I1299" s="3"/>
      <c r="J1299" s="3"/>
    </row>
    <row r="1300" spans="6:10" x14ac:dyDescent="0.2">
      <c r="F1300" s="3"/>
      <c r="G1300" s="3"/>
      <c r="H1300" s="3"/>
      <c r="I1300" s="3"/>
      <c r="J1300" s="3"/>
    </row>
    <row r="1301" spans="6:10" x14ac:dyDescent="0.2">
      <c r="F1301" s="3"/>
      <c r="G1301" s="3"/>
      <c r="H1301" s="3"/>
      <c r="I1301" s="3"/>
      <c r="J1301" s="3"/>
    </row>
    <row r="1302" spans="6:10" x14ac:dyDescent="0.2">
      <c r="F1302" s="3"/>
      <c r="G1302" s="3"/>
      <c r="H1302" s="3"/>
      <c r="I1302" s="3"/>
      <c r="J1302" s="3"/>
    </row>
    <row r="1303" spans="6:10" x14ac:dyDescent="0.2">
      <c r="F1303" s="3"/>
      <c r="G1303" s="3"/>
      <c r="H1303" s="3"/>
      <c r="I1303" s="3"/>
      <c r="J1303" s="3"/>
    </row>
    <row r="1304" spans="6:10" x14ac:dyDescent="0.2">
      <c r="F1304" s="3"/>
      <c r="G1304" s="3"/>
      <c r="H1304" s="3"/>
      <c r="I1304" s="3"/>
      <c r="J1304" s="3"/>
    </row>
    <row r="1305" spans="6:10" x14ac:dyDescent="0.2">
      <c r="F1305" s="3"/>
      <c r="G1305" s="3"/>
      <c r="H1305" s="3"/>
      <c r="I1305" s="3"/>
      <c r="J1305" s="3"/>
    </row>
    <row r="1306" spans="6:10" x14ac:dyDescent="0.2">
      <c r="F1306" s="3"/>
      <c r="G1306" s="3"/>
      <c r="H1306" s="3"/>
      <c r="I1306" s="3"/>
      <c r="J1306" s="3"/>
    </row>
    <row r="1307" spans="6:10" x14ac:dyDescent="0.2">
      <c r="F1307" s="3"/>
      <c r="G1307" s="3"/>
      <c r="H1307" s="3"/>
      <c r="I1307" s="3"/>
      <c r="J1307" s="3"/>
    </row>
    <row r="1308" spans="6:10" x14ac:dyDescent="0.2">
      <c r="F1308" s="3"/>
      <c r="G1308" s="3"/>
      <c r="H1308" s="3"/>
      <c r="I1308" s="3"/>
      <c r="J1308" s="3"/>
    </row>
    <row r="1309" spans="6:10" x14ac:dyDescent="0.2">
      <c r="F1309" s="3"/>
      <c r="G1309" s="3"/>
      <c r="H1309" s="3"/>
      <c r="I1309" s="3"/>
      <c r="J1309" s="3"/>
    </row>
    <row r="1310" spans="6:10" x14ac:dyDescent="0.2">
      <c r="F1310" s="3"/>
      <c r="G1310" s="3"/>
      <c r="H1310" s="3"/>
      <c r="I1310" s="3"/>
      <c r="J1310" s="3"/>
    </row>
    <row r="1311" spans="6:10" x14ac:dyDescent="0.2">
      <c r="F1311" s="3"/>
      <c r="G1311" s="3"/>
      <c r="H1311" s="3"/>
      <c r="I1311" s="3"/>
      <c r="J1311" s="3"/>
    </row>
    <row r="1312" spans="6:10" x14ac:dyDescent="0.2">
      <c r="F1312" s="3"/>
      <c r="G1312" s="3"/>
      <c r="H1312" s="3"/>
      <c r="I1312" s="3"/>
      <c r="J1312" s="3"/>
    </row>
    <row r="1313" spans="6:10" x14ac:dyDescent="0.2">
      <c r="F1313" s="3"/>
      <c r="G1313" s="3"/>
      <c r="H1313" s="3"/>
      <c r="I1313" s="3"/>
      <c r="J1313" s="3"/>
    </row>
    <row r="1314" spans="6:10" x14ac:dyDescent="0.2">
      <c r="F1314" s="3"/>
      <c r="G1314" s="3"/>
      <c r="H1314" s="3"/>
      <c r="I1314" s="3"/>
      <c r="J1314" s="3"/>
    </row>
    <row r="1315" spans="6:10" x14ac:dyDescent="0.2">
      <c r="F1315" s="3"/>
      <c r="G1315" s="3"/>
      <c r="H1315" s="3"/>
      <c r="I1315" s="3"/>
      <c r="J1315" s="3"/>
    </row>
    <row r="1316" spans="6:10" x14ac:dyDescent="0.2">
      <c r="F1316" s="3"/>
      <c r="G1316" s="3"/>
      <c r="H1316" s="3"/>
      <c r="I1316" s="3"/>
      <c r="J1316" s="3"/>
    </row>
    <row r="1317" spans="6:10" x14ac:dyDescent="0.2">
      <c r="F1317" s="3"/>
      <c r="G1317" s="3"/>
      <c r="H1317" s="3"/>
      <c r="I1317" s="3"/>
      <c r="J1317" s="3"/>
    </row>
    <row r="1318" spans="6:10" x14ac:dyDescent="0.2">
      <c r="F1318" s="3"/>
      <c r="G1318" s="3"/>
      <c r="H1318" s="3"/>
      <c r="I1318" s="3"/>
      <c r="J1318" s="3"/>
    </row>
    <row r="1319" spans="6:10" x14ac:dyDescent="0.2">
      <c r="F1319" s="3"/>
      <c r="G1319" s="3"/>
      <c r="H1319" s="3"/>
      <c r="I1319" s="3"/>
      <c r="J1319" s="3"/>
    </row>
    <row r="1320" spans="6:10" x14ac:dyDescent="0.2">
      <c r="F1320" s="3"/>
      <c r="G1320" s="3"/>
      <c r="H1320" s="3"/>
      <c r="I1320" s="3"/>
      <c r="J1320" s="3"/>
    </row>
    <row r="1321" spans="6:10" x14ac:dyDescent="0.2">
      <c r="F1321" s="3"/>
      <c r="G1321" s="3"/>
      <c r="H1321" s="3"/>
      <c r="I1321" s="3"/>
      <c r="J1321" s="3"/>
    </row>
    <row r="1322" spans="6:10" x14ac:dyDescent="0.2">
      <c r="F1322" s="3"/>
      <c r="G1322" s="3"/>
      <c r="H1322" s="3"/>
      <c r="I1322" s="3"/>
      <c r="J1322" s="3"/>
    </row>
    <row r="1323" spans="6:10" x14ac:dyDescent="0.2">
      <c r="F1323" s="3"/>
      <c r="G1323" s="3"/>
      <c r="H1323" s="3"/>
      <c r="I1323" s="3"/>
      <c r="J1323" s="3"/>
    </row>
    <row r="1324" spans="6:10" x14ac:dyDescent="0.2">
      <c r="F1324" s="3"/>
      <c r="G1324" s="3"/>
      <c r="H1324" s="3"/>
      <c r="I1324" s="3"/>
      <c r="J1324" s="3"/>
    </row>
    <row r="1325" spans="6:10" x14ac:dyDescent="0.2">
      <c r="F1325" s="3"/>
      <c r="G1325" s="3"/>
      <c r="H1325" s="3"/>
      <c r="I1325" s="3"/>
      <c r="J1325" s="3"/>
    </row>
    <row r="1326" spans="6:10" x14ac:dyDescent="0.2">
      <c r="F1326" s="3"/>
      <c r="G1326" s="3"/>
      <c r="H1326" s="3"/>
      <c r="I1326" s="3"/>
      <c r="J1326" s="3"/>
    </row>
    <row r="1327" spans="6:10" x14ac:dyDescent="0.2">
      <c r="F1327" s="3"/>
      <c r="G1327" s="3"/>
      <c r="H1327" s="3"/>
      <c r="I1327" s="3"/>
      <c r="J1327" s="3"/>
    </row>
    <row r="1328" spans="6:10" x14ac:dyDescent="0.2">
      <c r="F1328" s="3"/>
      <c r="G1328" s="3"/>
      <c r="H1328" s="3"/>
      <c r="I1328" s="3"/>
      <c r="J1328" s="3"/>
    </row>
    <row r="1329" spans="6:10" x14ac:dyDescent="0.2">
      <c r="F1329" s="3"/>
      <c r="G1329" s="3"/>
      <c r="H1329" s="3"/>
      <c r="I1329" s="3"/>
      <c r="J1329" s="3"/>
    </row>
    <row r="1330" spans="6:10" x14ac:dyDescent="0.2">
      <c r="F1330" s="3"/>
      <c r="G1330" s="3"/>
      <c r="H1330" s="3"/>
      <c r="I1330" s="3"/>
      <c r="J1330" s="3"/>
    </row>
    <row r="1331" spans="6:10" x14ac:dyDescent="0.2">
      <c r="F1331" s="3"/>
      <c r="G1331" s="3"/>
      <c r="H1331" s="3"/>
      <c r="I1331" s="3"/>
      <c r="J1331" s="3"/>
    </row>
    <row r="1332" spans="6:10" x14ac:dyDescent="0.2">
      <c r="F1332" s="3"/>
      <c r="G1332" s="3"/>
      <c r="H1332" s="3"/>
      <c r="I1332" s="3"/>
      <c r="J1332" s="3"/>
    </row>
    <row r="1333" spans="6:10" x14ac:dyDescent="0.2">
      <c r="F1333" s="3"/>
      <c r="G1333" s="3"/>
      <c r="H1333" s="3"/>
      <c r="I1333" s="3"/>
      <c r="J1333" s="3"/>
    </row>
    <row r="1334" spans="6:10" x14ac:dyDescent="0.2">
      <c r="F1334" s="3"/>
      <c r="G1334" s="3"/>
      <c r="H1334" s="3"/>
      <c r="I1334" s="3"/>
      <c r="J1334" s="3"/>
    </row>
    <row r="1335" spans="6:10" x14ac:dyDescent="0.2">
      <c r="F1335" s="3"/>
      <c r="G1335" s="3"/>
      <c r="H1335" s="3"/>
      <c r="I1335" s="3"/>
      <c r="J1335" s="3"/>
    </row>
    <row r="1336" spans="6:10" x14ac:dyDescent="0.2">
      <c r="F1336" s="3"/>
      <c r="G1336" s="3"/>
      <c r="H1336" s="3"/>
      <c r="I1336" s="3"/>
      <c r="J1336" s="3"/>
    </row>
    <row r="1337" spans="6:10" x14ac:dyDescent="0.2">
      <c r="F1337" s="3"/>
      <c r="G1337" s="3"/>
      <c r="H1337" s="3"/>
      <c r="I1337" s="3"/>
      <c r="J1337" s="3"/>
    </row>
    <row r="1338" spans="6:10" x14ac:dyDescent="0.2">
      <c r="F1338" s="3"/>
      <c r="G1338" s="3"/>
      <c r="H1338" s="3"/>
      <c r="I1338" s="3"/>
      <c r="J1338" s="3"/>
    </row>
    <row r="1339" spans="6:10" x14ac:dyDescent="0.2">
      <c r="F1339" s="3"/>
      <c r="G1339" s="3"/>
      <c r="H1339" s="3"/>
      <c r="I1339" s="3"/>
      <c r="J1339" s="3"/>
    </row>
    <row r="1340" spans="6:10" x14ac:dyDescent="0.2">
      <c r="F1340" s="3"/>
      <c r="G1340" s="3"/>
      <c r="H1340" s="3"/>
      <c r="I1340" s="3"/>
      <c r="J1340" s="3"/>
    </row>
    <row r="1341" spans="6:10" x14ac:dyDescent="0.2">
      <c r="F1341" s="3"/>
      <c r="G1341" s="3"/>
      <c r="H1341" s="3"/>
      <c r="I1341" s="3"/>
      <c r="J1341" s="3"/>
    </row>
    <row r="1342" spans="6:10" x14ac:dyDescent="0.2">
      <c r="F1342" s="3"/>
      <c r="G1342" s="3"/>
      <c r="H1342" s="3"/>
      <c r="I1342" s="3"/>
      <c r="J1342" s="3"/>
    </row>
    <row r="1343" spans="6:10" x14ac:dyDescent="0.2">
      <c r="F1343" s="3"/>
      <c r="G1343" s="3"/>
      <c r="H1343" s="3"/>
      <c r="I1343" s="3"/>
      <c r="J1343" s="3"/>
    </row>
    <row r="1344" spans="6:10" x14ac:dyDescent="0.2">
      <c r="F1344" s="3"/>
      <c r="G1344" s="3"/>
      <c r="H1344" s="3"/>
      <c r="I1344" s="3"/>
      <c r="J1344" s="3"/>
    </row>
    <row r="1345" spans="6:10" x14ac:dyDescent="0.2">
      <c r="F1345" s="3"/>
      <c r="G1345" s="3"/>
      <c r="H1345" s="3"/>
      <c r="I1345" s="3"/>
      <c r="J1345" s="3"/>
    </row>
    <row r="1346" spans="6:10" x14ac:dyDescent="0.2">
      <c r="F1346" s="3"/>
      <c r="G1346" s="3"/>
      <c r="H1346" s="3"/>
      <c r="I1346" s="3"/>
      <c r="J1346" s="3"/>
    </row>
    <row r="1347" spans="6:10" x14ac:dyDescent="0.2">
      <c r="F1347" s="3"/>
      <c r="G1347" s="3"/>
      <c r="H1347" s="3"/>
      <c r="I1347" s="3"/>
      <c r="J1347" s="3"/>
    </row>
    <row r="1348" spans="6:10" x14ac:dyDescent="0.2">
      <c r="F1348" s="3"/>
      <c r="G1348" s="3"/>
      <c r="H1348" s="3"/>
      <c r="I1348" s="3"/>
      <c r="J1348" s="3"/>
    </row>
    <row r="1349" spans="6:10" x14ac:dyDescent="0.2">
      <c r="F1349" s="3"/>
      <c r="G1349" s="3"/>
      <c r="H1349" s="3"/>
      <c r="I1349" s="3"/>
      <c r="J1349" s="3"/>
    </row>
    <row r="1350" spans="6:10" x14ac:dyDescent="0.2">
      <c r="F1350" s="3"/>
      <c r="G1350" s="3"/>
      <c r="H1350" s="3"/>
      <c r="I1350" s="3"/>
      <c r="J1350" s="3"/>
    </row>
    <row r="1351" spans="6:10" x14ac:dyDescent="0.2">
      <c r="F1351" s="3"/>
      <c r="G1351" s="3"/>
      <c r="H1351" s="3"/>
      <c r="I1351" s="3"/>
      <c r="J1351" s="3"/>
    </row>
    <row r="1352" spans="6:10" x14ac:dyDescent="0.2">
      <c r="F1352" s="3"/>
      <c r="G1352" s="3"/>
      <c r="H1352" s="3"/>
      <c r="I1352" s="3"/>
      <c r="J1352" s="3"/>
    </row>
    <row r="1353" spans="6:10" x14ac:dyDescent="0.2">
      <c r="F1353" s="3"/>
      <c r="G1353" s="3"/>
      <c r="H1353" s="3"/>
      <c r="I1353" s="3"/>
      <c r="J1353" s="3"/>
    </row>
    <row r="1354" spans="6:10" x14ac:dyDescent="0.2">
      <c r="F1354" s="3"/>
      <c r="G1354" s="3"/>
      <c r="H1354" s="3"/>
      <c r="I1354" s="3"/>
      <c r="J1354" s="3"/>
    </row>
    <row r="1355" spans="6:10" x14ac:dyDescent="0.2">
      <c r="F1355" s="3"/>
      <c r="G1355" s="3"/>
      <c r="H1355" s="3"/>
      <c r="I1355" s="3"/>
      <c r="J1355" s="3"/>
    </row>
    <row r="1356" spans="6:10" x14ac:dyDescent="0.2">
      <c r="F1356" s="3"/>
      <c r="G1356" s="3"/>
      <c r="H1356" s="3"/>
      <c r="I1356" s="3"/>
      <c r="J1356" s="3"/>
    </row>
    <row r="1357" spans="6:10" x14ac:dyDescent="0.2">
      <c r="F1357" s="3"/>
      <c r="G1357" s="3"/>
      <c r="H1357" s="3"/>
      <c r="I1357" s="3"/>
      <c r="J1357" s="3"/>
    </row>
    <row r="1358" spans="6:10" x14ac:dyDescent="0.2">
      <c r="F1358" s="3"/>
      <c r="G1358" s="3"/>
      <c r="H1358" s="3"/>
      <c r="I1358" s="3"/>
      <c r="J1358" s="3"/>
    </row>
    <row r="1359" spans="6:10" x14ac:dyDescent="0.2">
      <c r="F1359" s="3"/>
      <c r="G1359" s="3"/>
      <c r="H1359" s="3"/>
      <c r="I1359" s="3"/>
      <c r="J1359" s="3"/>
    </row>
    <row r="1360" spans="6:10" x14ac:dyDescent="0.2">
      <c r="F1360" s="3"/>
      <c r="G1360" s="3"/>
      <c r="H1360" s="3"/>
      <c r="I1360" s="3"/>
      <c r="J1360" s="3"/>
    </row>
    <row r="1361" spans="6:10" x14ac:dyDescent="0.2">
      <c r="F1361" s="3"/>
      <c r="G1361" s="3"/>
      <c r="H1361" s="3"/>
      <c r="I1361" s="3"/>
      <c r="J1361" s="3"/>
    </row>
    <row r="1362" spans="6:10" x14ac:dyDescent="0.2">
      <c r="F1362" s="3"/>
      <c r="G1362" s="3"/>
      <c r="H1362" s="3"/>
      <c r="I1362" s="3"/>
      <c r="J1362" s="3"/>
    </row>
    <row r="1363" spans="6:10" x14ac:dyDescent="0.2">
      <c r="F1363" s="3"/>
      <c r="G1363" s="3"/>
      <c r="H1363" s="3"/>
      <c r="I1363" s="3"/>
      <c r="J1363" s="3"/>
    </row>
    <row r="1364" spans="6:10" x14ac:dyDescent="0.2">
      <c r="F1364" s="3"/>
      <c r="G1364" s="3"/>
      <c r="H1364" s="3"/>
      <c r="I1364" s="3"/>
      <c r="J1364" s="3"/>
    </row>
    <row r="1365" spans="6:10" x14ac:dyDescent="0.2">
      <c r="F1365" s="3"/>
      <c r="G1365" s="3"/>
      <c r="H1365" s="3"/>
      <c r="I1365" s="3"/>
      <c r="J1365" s="3"/>
    </row>
    <row r="1366" spans="6:10" x14ac:dyDescent="0.2">
      <c r="F1366" s="3"/>
      <c r="G1366" s="3"/>
      <c r="H1366" s="3"/>
      <c r="I1366" s="3"/>
      <c r="J1366" s="3"/>
    </row>
    <row r="1367" spans="6:10" x14ac:dyDescent="0.2">
      <c r="F1367" s="3"/>
      <c r="G1367" s="3"/>
      <c r="H1367" s="3"/>
      <c r="I1367" s="3"/>
      <c r="J1367" s="3"/>
    </row>
    <row r="1368" spans="6:10" x14ac:dyDescent="0.2">
      <c r="F1368" s="3"/>
      <c r="G1368" s="3"/>
      <c r="H1368" s="3"/>
      <c r="I1368" s="3"/>
      <c r="J1368" s="3"/>
    </row>
    <row r="1369" spans="6:10" x14ac:dyDescent="0.2">
      <c r="F1369" s="3"/>
      <c r="G1369" s="3"/>
      <c r="H1369" s="3"/>
      <c r="I1369" s="3"/>
      <c r="J1369" s="3"/>
    </row>
    <row r="1370" spans="6:10" x14ac:dyDescent="0.2">
      <c r="F1370" s="3"/>
      <c r="G1370" s="3"/>
      <c r="H1370" s="3"/>
      <c r="I1370" s="3"/>
      <c r="J1370" s="3"/>
    </row>
    <row r="1371" spans="6:10" x14ac:dyDescent="0.2">
      <c r="F1371" s="3"/>
      <c r="G1371" s="3"/>
      <c r="H1371" s="3"/>
      <c r="I1371" s="3"/>
      <c r="J1371" s="3"/>
    </row>
    <row r="1372" spans="6:10" x14ac:dyDescent="0.2">
      <c r="F1372" s="3"/>
      <c r="G1372" s="3"/>
      <c r="H1372" s="3"/>
      <c r="I1372" s="3"/>
      <c r="J1372" s="3"/>
    </row>
    <row r="1373" spans="6:10" x14ac:dyDescent="0.2">
      <c r="F1373" s="3"/>
      <c r="G1373" s="3"/>
      <c r="H1373" s="3"/>
      <c r="I1373" s="3"/>
      <c r="J1373" s="3"/>
    </row>
    <row r="1374" spans="6:10" x14ac:dyDescent="0.2">
      <c r="F1374" s="3"/>
      <c r="G1374" s="3"/>
      <c r="H1374" s="3"/>
      <c r="I1374" s="3"/>
      <c r="J1374" s="3"/>
    </row>
    <row r="1375" spans="6:10" x14ac:dyDescent="0.2">
      <c r="F1375" s="3"/>
      <c r="G1375" s="3"/>
      <c r="H1375" s="3"/>
      <c r="I1375" s="3"/>
      <c r="J1375" s="3"/>
    </row>
    <row r="1376" spans="6:10" x14ac:dyDescent="0.2">
      <c r="F1376" s="3"/>
      <c r="G1376" s="3"/>
      <c r="H1376" s="3"/>
      <c r="I1376" s="3"/>
      <c r="J1376" s="3"/>
    </row>
    <row r="1377" spans="6:10" x14ac:dyDescent="0.2">
      <c r="F1377" s="3"/>
      <c r="G1377" s="3"/>
      <c r="H1377" s="3"/>
      <c r="I1377" s="3"/>
      <c r="J1377" s="3"/>
    </row>
    <row r="1378" spans="6:10" x14ac:dyDescent="0.2">
      <c r="F1378" s="3"/>
      <c r="G1378" s="3"/>
      <c r="H1378" s="3"/>
      <c r="I1378" s="3"/>
      <c r="J1378" s="3"/>
    </row>
    <row r="1379" spans="6:10" x14ac:dyDescent="0.2">
      <c r="F1379" s="3"/>
      <c r="G1379" s="3"/>
      <c r="H1379" s="3"/>
      <c r="I1379" s="3"/>
      <c r="J1379" s="3"/>
    </row>
    <row r="1380" spans="6:10" x14ac:dyDescent="0.2">
      <c r="F1380" s="3"/>
      <c r="G1380" s="3"/>
      <c r="H1380" s="3"/>
      <c r="I1380" s="3"/>
      <c r="J1380" s="3"/>
    </row>
    <row r="1381" spans="6:10" x14ac:dyDescent="0.2">
      <c r="F1381" s="3"/>
      <c r="G1381" s="3"/>
      <c r="H1381" s="3"/>
      <c r="I1381" s="3"/>
      <c r="J1381" s="3"/>
    </row>
    <row r="1382" spans="6:10" x14ac:dyDescent="0.2">
      <c r="F1382" s="3"/>
      <c r="G1382" s="3"/>
      <c r="H1382" s="3"/>
      <c r="I1382" s="3"/>
      <c r="J1382" s="3"/>
    </row>
    <row r="1383" spans="6:10" x14ac:dyDescent="0.2">
      <c r="F1383" s="3"/>
      <c r="G1383" s="3"/>
      <c r="H1383" s="3"/>
      <c r="I1383" s="3"/>
      <c r="J1383" s="3"/>
    </row>
    <row r="1384" spans="6:10" x14ac:dyDescent="0.2">
      <c r="F1384" s="3"/>
      <c r="G1384" s="3"/>
      <c r="H1384" s="3"/>
      <c r="I1384" s="3"/>
      <c r="J1384" s="3"/>
    </row>
    <row r="1385" spans="6:10" x14ac:dyDescent="0.2">
      <c r="F1385" s="3"/>
      <c r="G1385" s="3"/>
      <c r="H1385" s="3"/>
      <c r="I1385" s="3"/>
      <c r="J1385" s="3"/>
    </row>
    <row r="1386" spans="6:10" x14ac:dyDescent="0.2">
      <c r="F1386" s="3"/>
      <c r="G1386" s="3"/>
      <c r="H1386" s="3"/>
      <c r="I1386" s="3"/>
      <c r="J1386" s="3"/>
    </row>
    <row r="1387" spans="6:10" x14ac:dyDescent="0.2">
      <c r="F1387" s="3"/>
      <c r="G1387" s="3"/>
      <c r="H1387" s="3"/>
      <c r="I1387" s="3"/>
      <c r="J1387" s="3"/>
    </row>
    <row r="1388" spans="6:10" x14ac:dyDescent="0.2">
      <c r="F1388" s="3"/>
      <c r="G1388" s="3"/>
      <c r="H1388" s="3"/>
      <c r="I1388" s="3"/>
      <c r="J1388" s="3"/>
    </row>
    <row r="1389" spans="6:10" x14ac:dyDescent="0.2">
      <c r="F1389" s="3"/>
      <c r="G1389" s="3"/>
      <c r="H1389" s="3"/>
      <c r="I1389" s="3"/>
      <c r="J1389" s="3"/>
    </row>
    <row r="1390" spans="6:10" x14ac:dyDescent="0.2">
      <c r="F1390" s="3"/>
      <c r="G1390" s="3"/>
      <c r="H1390" s="3"/>
      <c r="I1390" s="3"/>
      <c r="J1390" s="3"/>
    </row>
    <row r="1391" spans="6:10" x14ac:dyDescent="0.2">
      <c r="F1391" s="3"/>
      <c r="G1391" s="3"/>
      <c r="H1391" s="3"/>
      <c r="I1391" s="3"/>
      <c r="J1391" s="3"/>
    </row>
    <row r="1392" spans="6:10" x14ac:dyDescent="0.2">
      <c r="F1392" s="3"/>
      <c r="G1392" s="3"/>
      <c r="H1392" s="3"/>
      <c r="I1392" s="3"/>
      <c r="J1392" s="3"/>
    </row>
    <row r="1393" spans="6:10" x14ac:dyDescent="0.2">
      <c r="F1393" s="3"/>
      <c r="G1393" s="3"/>
      <c r="H1393" s="3"/>
      <c r="I1393" s="3"/>
      <c r="J1393" s="3"/>
    </row>
    <row r="1394" spans="6:10" x14ac:dyDescent="0.2">
      <c r="F1394" s="3"/>
      <c r="G1394" s="3"/>
      <c r="H1394" s="3"/>
      <c r="I1394" s="3"/>
      <c r="J1394" s="3"/>
    </row>
    <row r="1395" spans="6:10" x14ac:dyDescent="0.2">
      <c r="F1395" s="3"/>
      <c r="G1395" s="3"/>
      <c r="H1395" s="3"/>
      <c r="I1395" s="3"/>
      <c r="J1395" s="3"/>
    </row>
    <row r="1396" spans="6:10" x14ac:dyDescent="0.2">
      <c r="F1396" s="3"/>
      <c r="G1396" s="3"/>
      <c r="H1396" s="3"/>
      <c r="I1396" s="3"/>
      <c r="J1396" s="3"/>
    </row>
    <row r="1397" spans="6:10" x14ac:dyDescent="0.2">
      <c r="F1397" s="3"/>
      <c r="G1397" s="3"/>
      <c r="H1397" s="3"/>
      <c r="I1397" s="3"/>
      <c r="J1397" s="3"/>
    </row>
    <row r="1398" spans="6:10" x14ac:dyDescent="0.2">
      <c r="F1398" s="3"/>
      <c r="G1398" s="3"/>
      <c r="H1398" s="3"/>
      <c r="I1398" s="3"/>
      <c r="J1398" s="3"/>
    </row>
    <row r="1399" spans="6:10" x14ac:dyDescent="0.2">
      <c r="F1399" s="3"/>
      <c r="G1399" s="3"/>
      <c r="H1399" s="3"/>
      <c r="I1399" s="3"/>
      <c r="J1399" s="3"/>
    </row>
    <row r="1400" spans="6:10" x14ac:dyDescent="0.2">
      <c r="F1400" s="3"/>
      <c r="G1400" s="3"/>
      <c r="H1400" s="3"/>
      <c r="I1400" s="3"/>
      <c r="J1400" s="3"/>
    </row>
    <row r="1401" spans="6:10" x14ac:dyDescent="0.2">
      <c r="F1401" s="3"/>
      <c r="G1401" s="3"/>
      <c r="H1401" s="3"/>
      <c r="I1401" s="3"/>
      <c r="J1401" s="3"/>
    </row>
    <row r="1402" spans="6:10" x14ac:dyDescent="0.2">
      <c r="F1402" s="3"/>
      <c r="G1402" s="3"/>
      <c r="H1402" s="3"/>
      <c r="I1402" s="3"/>
      <c r="J1402" s="3"/>
    </row>
    <row r="1403" spans="6:10" x14ac:dyDescent="0.2">
      <c r="F1403" s="3"/>
      <c r="G1403" s="3"/>
      <c r="H1403" s="3"/>
      <c r="I1403" s="3"/>
      <c r="J1403" s="3"/>
    </row>
    <row r="1404" spans="6:10" x14ac:dyDescent="0.2">
      <c r="F1404" s="3"/>
      <c r="G1404" s="3"/>
      <c r="H1404" s="3"/>
      <c r="I1404" s="3"/>
      <c r="J1404" s="3"/>
    </row>
    <row r="1405" spans="6:10" x14ac:dyDescent="0.2">
      <c r="F1405" s="3"/>
      <c r="G1405" s="3"/>
      <c r="H1405" s="3"/>
      <c r="I1405" s="3"/>
      <c r="J1405" s="3"/>
    </row>
    <row r="1406" spans="6:10" x14ac:dyDescent="0.2">
      <c r="F1406" s="3"/>
      <c r="G1406" s="3"/>
      <c r="H1406" s="3"/>
      <c r="I1406" s="3"/>
      <c r="J1406" s="3"/>
    </row>
    <row r="1407" spans="6:10" x14ac:dyDescent="0.2">
      <c r="F1407" s="3"/>
      <c r="G1407" s="3"/>
      <c r="H1407" s="3"/>
      <c r="I1407" s="3"/>
      <c r="J1407" s="3"/>
    </row>
    <row r="1408" spans="6:10" x14ac:dyDescent="0.2">
      <c r="F1408" s="3"/>
      <c r="G1408" s="3"/>
      <c r="H1408" s="3"/>
      <c r="I1408" s="3"/>
      <c r="J1408" s="3"/>
    </row>
    <row r="1409" spans="6:10" x14ac:dyDescent="0.2">
      <c r="F1409" s="3"/>
      <c r="G1409" s="3"/>
      <c r="H1409" s="3"/>
      <c r="I1409" s="3"/>
      <c r="J1409" s="3"/>
    </row>
    <row r="1410" spans="6:10" x14ac:dyDescent="0.2">
      <c r="F1410" s="3"/>
      <c r="G1410" s="3"/>
      <c r="H1410" s="3"/>
      <c r="I1410" s="3"/>
      <c r="J1410" s="3"/>
    </row>
    <row r="1411" spans="6:10" x14ac:dyDescent="0.2">
      <c r="F1411" s="3"/>
      <c r="G1411" s="3"/>
      <c r="H1411" s="3"/>
      <c r="I1411" s="3"/>
      <c r="J1411" s="3"/>
    </row>
    <row r="1412" spans="6:10" x14ac:dyDescent="0.2">
      <c r="F1412" s="3"/>
      <c r="G1412" s="3"/>
      <c r="H1412" s="3"/>
      <c r="I1412" s="3"/>
      <c r="J1412" s="3"/>
    </row>
    <row r="1413" spans="6:10" x14ac:dyDescent="0.2">
      <c r="F1413" s="3"/>
      <c r="G1413" s="3"/>
      <c r="H1413" s="3"/>
      <c r="I1413" s="3"/>
      <c r="J1413" s="3"/>
    </row>
    <row r="1414" spans="6:10" x14ac:dyDescent="0.2">
      <c r="F1414" s="3"/>
      <c r="G1414" s="3"/>
      <c r="H1414" s="3"/>
      <c r="I1414" s="3"/>
      <c r="J1414" s="3"/>
    </row>
    <row r="1415" spans="6:10" x14ac:dyDescent="0.2">
      <c r="F1415" s="3"/>
      <c r="G1415" s="3"/>
      <c r="H1415" s="3"/>
      <c r="I1415" s="3"/>
      <c r="J1415" s="3"/>
    </row>
    <row r="1416" spans="6:10" x14ac:dyDescent="0.2">
      <c r="F1416" s="3"/>
      <c r="G1416" s="3"/>
      <c r="H1416" s="3"/>
      <c r="I1416" s="3"/>
      <c r="J1416" s="3"/>
    </row>
    <row r="1417" spans="6:10" x14ac:dyDescent="0.2">
      <c r="F1417" s="3"/>
      <c r="G1417" s="3"/>
      <c r="H1417" s="3"/>
      <c r="I1417" s="3"/>
      <c r="J1417" s="3"/>
    </row>
    <row r="1418" spans="6:10" x14ac:dyDescent="0.2">
      <c r="F1418" s="3"/>
      <c r="G1418" s="3"/>
      <c r="H1418" s="3"/>
      <c r="I1418" s="3"/>
      <c r="J1418" s="3"/>
    </row>
    <row r="1419" spans="6:10" x14ac:dyDescent="0.2">
      <c r="F1419" s="3"/>
      <c r="G1419" s="3"/>
      <c r="H1419" s="3"/>
      <c r="I1419" s="3"/>
      <c r="J1419" s="3"/>
    </row>
    <row r="1420" spans="6:10" x14ac:dyDescent="0.2">
      <c r="F1420" s="3"/>
      <c r="G1420" s="3"/>
      <c r="H1420" s="3"/>
      <c r="I1420" s="3"/>
      <c r="J1420" s="3"/>
    </row>
    <row r="1421" spans="6:10" x14ac:dyDescent="0.2">
      <c r="F1421" s="3"/>
      <c r="G1421" s="3"/>
      <c r="H1421" s="3"/>
      <c r="I1421" s="3"/>
      <c r="J1421" s="3"/>
    </row>
    <row r="1422" spans="6:10" x14ac:dyDescent="0.2">
      <c r="F1422" s="3"/>
      <c r="G1422" s="3"/>
      <c r="H1422" s="3"/>
      <c r="I1422" s="3"/>
      <c r="J1422" s="3"/>
    </row>
    <row r="1423" spans="6:10" x14ac:dyDescent="0.2">
      <c r="F1423" s="3"/>
      <c r="G1423" s="3"/>
      <c r="H1423" s="3"/>
      <c r="I1423" s="3"/>
      <c r="J1423" s="3"/>
    </row>
    <row r="1424" spans="6:10" x14ac:dyDescent="0.2">
      <c r="F1424" s="3"/>
      <c r="G1424" s="3"/>
      <c r="H1424" s="3"/>
      <c r="I1424" s="3"/>
      <c r="J1424" s="3"/>
    </row>
    <row r="1425" spans="6:10" x14ac:dyDescent="0.2">
      <c r="F1425" s="3"/>
      <c r="G1425" s="3"/>
      <c r="H1425" s="3"/>
      <c r="I1425" s="3"/>
      <c r="J1425" s="3"/>
    </row>
    <row r="1426" spans="6:10" x14ac:dyDescent="0.2">
      <c r="F1426" s="3"/>
      <c r="G1426" s="3"/>
      <c r="H1426" s="3"/>
      <c r="I1426" s="3"/>
      <c r="J1426" s="3"/>
    </row>
    <row r="1427" spans="6:10" x14ac:dyDescent="0.2">
      <c r="F1427" s="3"/>
      <c r="G1427" s="3"/>
      <c r="H1427" s="3"/>
      <c r="I1427" s="3"/>
      <c r="J1427" s="3"/>
    </row>
    <row r="1428" spans="6:10" x14ac:dyDescent="0.2">
      <c r="F1428" s="3"/>
      <c r="G1428" s="3"/>
      <c r="H1428" s="3"/>
      <c r="I1428" s="3"/>
      <c r="J1428" s="3"/>
    </row>
    <row r="1429" spans="6:10" x14ac:dyDescent="0.2">
      <c r="F1429" s="3"/>
      <c r="G1429" s="3"/>
      <c r="H1429" s="3"/>
      <c r="I1429" s="3"/>
      <c r="J1429" s="3"/>
    </row>
    <row r="1430" spans="6:10" x14ac:dyDescent="0.2">
      <c r="F1430" s="3"/>
      <c r="G1430" s="3"/>
      <c r="H1430" s="3"/>
      <c r="I1430" s="3"/>
      <c r="J1430" s="3"/>
    </row>
    <row r="1431" spans="6:10" x14ac:dyDescent="0.2">
      <c r="F1431" s="3"/>
      <c r="G1431" s="3"/>
      <c r="H1431" s="3"/>
      <c r="I1431" s="3"/>
      <c r="J1431" s="3"/>
    </row>
    <row r="1432" spans="6:10" x14ac:dyDescent="0.2">
      <c r="F1432" s="3"/>
      <c r="G1432" s="3"/>
      <c r="H1432" s="3"/>
      <c r="I1432" s="3"/>
      <c r="J1432" s="3"/>
    </row>
    <row r="1433" spans="6:10" x14ac:dyDescent="0.2">
      <c r="F1433" s="3"/>
      <c r="G1433" s="3"/>
      <c r="H1433" s="3"/>
      <c r="I1433" s="3"/>
      <c r="J1433" s="3"/>
    </row>
    <row r="1434" spans="6:10" x14ac:dyDescent="0.2">
      <c r="F1434" s="3"/>
      <c r="G1434" s="3"/>
      <c r="H1434" s="3"/>
      <c r="I1434" s="3"/>
      <c r="J1434" s="3"/>
    </row>
    <row r="1435" spans="6:10" x14ac:dyDescent="0.2">
      <c r="F1435" s="3"/>
      <c r="G1435" s="3"/>
      <c r="H1435" s="3"/>
      <c r="I1435" s="3"/>
      <c r="J1435" s="3"/>
    </row>
    <row r="1436" spans="6:10" x14ac:dyDescent="0.2">
      <c r="F1436" s="3"/>
      <c r="G1436" s="3"/>
      <c r="H1436" s="3"/>
      <c r="I1436" s="3"/>
      <c r="J1436" s="3"/>
    </row>
    <row r="1437" spans="6:10" x14ac:dyDescent="0.2">
      <c r="F1437" s="3"/>
      <c r="G1437" s="3"/>
      <c r="H1437" s="3"/>
      <c r="I1437" s="3"/>
      <c r="J1437" s="3"/>
    </row>
    <row r="1438" spans="6:10" x14ac:dyDescent="0.2">
      <c r="F1438" s="3"/>
      <c r="G1438" s="3"/>
      <c r="H1438" s="3"/>
      <c r="I1438" s="3"/>
      <c r="J1438" s="3"/>
    </row>
    <row r="1439" spans="6:10" x14ac:dyDescent="0.2">
      <c r="F1439" s="3"/>
      <c r="G1439" s="3"/>
      <c r="H1439" s="3"/>
      <c r="I1439" s="3"/>
      <c r="J1439" s="3"/>
    </row>
    <row r="1440" spans="6:10" x14ac:dyDescent="0.2">
      <c r="F1440" s="3"/>
      <c r="G1440" s="3"/>
      <c r="H1440" s="3"/>
      <c r="I1440" s="3"/>
      <c r="J1440" s="3"/>
    </row>
    <row r="1441" spans="6:10" x14ac:dyDescent="0.2">
      <c r="F1441" s="3"/>
      <c r="G1441" s="3"/>
      <c r="H1441" s="3"/>
      <c r="I1441" s="3"/>
      <c r="J1441" s="3"/>
    </row>
    <row r="1442" spans="6:10" x14ac:dyDescent="0.2">
      <c r="F1442" s="3"/>
      <c r="G1442" s="3"/>
      <c r="H1442" s="3"/>
      <c r="I1442" s="3"/>
      <c r="J1442" s="3"/>
    </row>
    <row r="1443" spans="6:10" x14ac:dyDescent="0.2">
      <c r="F1443" s="3"/>
      <c r="G1443" s="3"/>
      <c r="H1443" s="3"/>
      <c r="I1443" s="3"/>
      <c r="J1443" s="3"/>
    </row>
    <row r="1444" spans="6:10" x14ac:dyDescent="0.2">
      <c r="F1444" s="3"/>
      <c r="G1444" s="3"/>
      <c r="H1444" s="3"/>
      <c r="I1444" s="3"/>
      <c r="J1444" s="3"/>
    </row>
    <row r="1445" spans="6:10" x14ac:dyDescent="0.2">
      <c r="F1445" s="3"/>
      <c r="G1445" s="3"/>
      <c r="H1445" s="3"/>
      <c r="I1445" s="3"/>
      <c r="J1445" s="3"/>
    </row>
    <row r="1446" spans="6:10" x14ac:dyDescent="0.2">
      <c r="F1446" s="3"/>
      <c r="G1446" s="3"/>
      <c r="H1446" s="3"/>
      <c r="I1446" s="3"/>
      <c r="J1446" s="3"/>
    </row>
    <row r="1447" spans="6:10" x14ac:dyDescent="0.2">
      <c r="F1447" s="3"/>
      <c r="G1447" s="3"/>
      <c r="H1447" s="3"/>
      <c r="I1447" s="3"/>
      <c r="J1447" s="3"/>
    </row>
    <row r="1448" spans="6:10" x14ac:dyDescent="0.2">
      <c r="F1448" s="3"/>
      <c r="G1448" s="3"/>
      <c r="H1448" s="3"/>
      <c r="I1448" s="3"/>
      <c r="J1448" s="3"/>
    </row>
    <row r="1449" spans="6:10" x14ac:dyDescent="0.2">
      <c r="F1449" s="3"/>
      <c r="G1449" s="3"/>
      <c r="H1449" s="3"/>
      <c r="I1449" s="3"/>
      <c r="J1449" s="3"/>
    </row>
    <row r="1450" spans="6:10" x14ac:dyDescent="0.2">
      <c r="F1450" s="3"/>
      <c r="G1450" s="3"/>
      <c r="H1450" s="3"/>
      <c r="I1450" s="3"/>
      <c r="J1450" s="3"/>
    </row>
    <row r="1451" spans="6:10" x14ac:dyDescent="0.2">
      <c r="F1451" s="3"/>
      <c r="G1451" s="3"/>
      <c r="H1451" s="3"/>
      <c r="I1451" s="3"/>
      <c r="J1451" s="3"/>
    </row>
    <row r="1452" spans="6:10" x14ac:dyDescent="0.2">
      <c r="F1452" s="3"/>
      <c r="G1452" s="3"/>
      <c r="H1452" s="3"/>
      <c r="I1452" s="3"/>
      <c r="J1452" s="3"/>
    </row>
    <row r="1453" spans="6:10" x14ac:dyDescent="0.2">
      <c r="F1453" s="3"/>
      <c r="G1453" s="3"/>
      <c r="H1453" s="3"/>
      <c r="I1453" s="3"/>
      <c r="J1453" s="3"/>
    </row>
    <row r="1454" spans="6:10" x14ac:dyDescent="0.2">
      <c r="F1454" s="3"/>
      <c r="G1454" s="3"/>
      <c r="H1454" s="3"/>
      <c r="I1454" s="3"/>
      <c r="J1454" s="3"/>
    </row>
    <row r="1455" spans="6:10" x14ac:dyDescent="0.2">
      <c r="F1455" s="3"/>
      <c r="G1455" s="3"/>
      <c r="H1455" s="3"/>
      <c r="I1455" s="3"/>
      <c r="J1455" s="3"/>
    </row>
    <row r="1456" spans="6:10" x14ac:dyDescent="0.2">
      <c r="F1456" s="3"/>
      <c r="G1456" s="3"/>
      <c r="H1456" s="3"/>
      <c r="I1456" s="3"/>
      <c r="J1456" s="3"/>
    </row>
    <row r="1457" spans="6:10" x14ac:dyDescent="0.2">
      <c r="F1457" s="3"/>
      <c r="G1457" s="3"/>
      <c r="H1457" s="3"/>
      <c r="I1457" s="3"/>
      <c r="J1457" s="3"/>
    </row>
    <row r="1458" spans="6:10" x14ac:dyDescent="0.2">
      <c r="F1458" s="3"/>
      <c r="G1458" s="3"/>
      <c r="H1458" s="3"/>
      <c r="I1458" s="3"/>
      <c r="J1458" s="3"/>
    </row>
    <row r="1459" spans="6:10" x14ac:dyDescent="0.2">
      <c r="F1459" s="3"/>
      <c r="G1459" s="3"/>
      <c r="H1459" s="3"/>
      <c r="I1459" s="3"/>
      <c r="J1459" s="3"/>
    </row>
    <row r="1460" spans="6:10" x14ac:dyDescent="0.2">
      <c r="F1460" s="3"/>
      <c r="G1460" s="3"/>
      <c r="H1460" s="3"/>
      <c r="I1460" s="3"/>
      <c r="J1460" s="3"/>
    </row>
    <row r="1461" spans="6:10" x14ac:dyDescent="0.2">
      <c r="F1461" s="3"/>
      <c r="G1461" s="3"/>
      <c r="H1461" s="3"/>
      <c r="I1461" s="3"/>
      <c r="J1461" s="3"/>
    </row>
    <row r="1462" spans="6:10" x14ac:dyDescent="0.2">
      <c r="F1462" s="3"/>
      <c r="G1462" s="3"/>
      <c r="H1462" s="3"/>
      <c r="I1462" s="3"/>
      <c r="J1462" s="3"/>
    </row>
    <row r="1463" spans="6:10" x14ac:dyDescent="0.2">
      <c r="F1463" s="3"/>
      <c r="G1463" s="3"/>
      <c r="H1463" s="3"/>
      <c r="I1463" s="3"/>
      <c r="J1463" s="3"/>
    </row>
    <row r="1464" spans="6:10" x14ac:dyDescent="0.2">
      <c r="F1464" s="3"/>
      <c r="G1464" s="3"/>
      <c r="H1464" s="3"/>
      <c r="I1464" s="3"/>
      <c r="J1464" s="3"/>
    </row>
    <row r="1465" spans="6:10" x14ac:dyDescent="0.2">
      <c r="F1465" s="3"/>
      <c r="G1465" s="3"/>
      <c r="H1465" s="3"/>
      <c r="I1465" s="3"/>
      <c r="J1465" s="3"/>
    </row>
    <row r="1466" spans="6:10" x14ac:dyDescent="0.2">
      <c r="F1466" s="3"/>
      <c r="G1466" s="3"/>
      <c r="H1466" s="3"/>
      <c r="I1466" s="3"/>
      <c r="J1466" s="3"/>
    </row>
    <row r="1467" spans="6:10" x14ac:dyDescent="0.2">
      <c r="F1467" s="3"/>
      <c r="G1467" s="3"/>
      <c r="H1467" s="3"/>
      <c r="I1467" s="3"/>
      <c r="J1467" s="3"/>
    </row>
    <row r="1468" spans="6:10" x14ac:dyDescent="0.2">
      <c r="F1468" s="3"/>
      <c r="G1468" s="3"/>
      <c r="H1468" s="3"/>
      <c r="I1468" s="3"/>
      <c r="J1468" s="3"/>
    </row>
    <row r="1469" spans="6:10" x14ac:dyDescent="0.2">
      <c r="F1469" s="3"/>
      <c r="G1469" s="3"/>
      <c r="H1469" s="3"/>
      <c r="I1469" s="3"/>
      <c r="J1469" s="3"/>
    </row>
    <row r="1470" spans="6:10" x14ac:dyDescent="0.2">
      <c r="F1470" s="3"/>
      <c r="G1470" s="3"/>
      <c r="H1470" s="3"/>
      <c r="I1470" s="3"/>
      <c r="J1470" s="3"/>
    </row>
    <row r="1471" spans="6:10" x14ac:dyDescent="0.2">
      <c r="F1471" s="3"/>
      <c r="G1471" s="3"/>
      <c r="H1471" s="3"/>
      <c r="I1471" s="3"/>
      <c r="J1471" s="3"/>
    </row>
    <row r="1472" spans="6:10" x14ac:dyDescent="0.2">
      <c r="F1472" s="3"/>
      <c r="G1472" s="3"/>
      <c r="H1472" s="3"/>
      <c r="I1472" s="3"/>
      <c r="J1472" s="3"/>
    </row>
    <row r="1473" spans="6:10" x14ac:dyDescent="0.2">
      <c r="F1473" s="3"/>
      <c r="G1473" s="3"/>
      <c r="H1473" s="3"/>
      <c r="I1473" s="3"/>
      <c r="J1473" s="3"/>
    </row>
    <row r="1474" spans="6:10" x14ac:dyDescent="0.2">
      <c r="F1474" s="3"/>
      <c r="G1474" s="3"/>
      <c r="H1474" s="3"/>
      <c r="I1474" s="3"/>
      <c r="J1474" s="3"/>
    </row>
    <row r="1475" spans="6:10" x14ac:dyDescent="0.2">
      <c r="F1475" s="3"/>
      <c r="G1475" s="3"/>
      <c r="H1475" s="3"/>
      <c r="I1475" s="3"/>
      <c r="J1475" s="3"/>
    </row>
    <row r="1476" spans="6:10" x14ac:dyDescent="0.2">
      <c r="F1476" s="3"/>
      <c r="G1476" s="3"/>
      <c r="H1476" s="3"/>
      <c r="I1476" s="3"/>
      <c r="J1476" s="3"/>
    </row>
    <row r="1477" spans="6:10" x14ac:dyDescent="0.2">
      <c r="F1477" s="3"/>
      <c r="G1477" s="3"/>
      <c r="H1477" s="3"/>
      <c r="I1477" s="3"/>
      <c r="J1477" s="3"/>
    </row>
    <row r="1478" spans="6:10" x14ac:dyDescent="0.2">
      <c r="F1478" s="3"/>
      <c r="G1478" s="3"/>
      <c r="H1478" s="3"/>
      <c r="I1478" s="3"/>
      <c r="J1478" s="3"/>
    </row>
    <row r="1479" spans="6:10" x14ac:dyDescent="0.2">
      <c r="F1479" s="3"/>
      <c r="G1479" s="3"/>
      <c r="H1479" s="3"/>
      <c r="I1479" s="3"/>
      <c r="J1479" s="3"/>
    </row>
    <row r="1480" spans="6:10" x14ac:dyDescent="0.2">
      <c r="F1480" s="3"/>
      <c r="G1480" s="3"/>
      <c r="H1480" s="3"/>
      <c r="I1480" s="3"/>
      <c r="J1480" s="3"/>
    </row>
    <row r="1481" spans="6:10" x14ac:dyDescent="0.2">
      <c r="F1481" s="3"/>
      <c r="G1481" s="3"/>
      <c r="H1481" s="3"/>
      <c r="I1481" s="3"/>
      <c r="J1481" s="3"/>
    </row>
    <row r="1482" spans="6:10" x14ac:dyDescent="0.2">
      <c r="F1482" s="3"/>
      <c r="G1482" s="3"/>
      <c r="H1482" s="3"/>
      <c r="I1482" s="3"/>
      <c r="J1482" s="3"/>
    </row>
    <row r="1483" spans="6:10" x14ac:dyDescent="0.2">
      <c r="F1483" s="3"/>
      <c r="G1483" s="3"/>
      <c r="H1483" s="3"/>
      <c r="I1483" s="3"/>
      <c r="J1483" s="3"/>
    </row>
    <row r="1484" spans="6:10" x14ac:dyDescent="0.2">
      <c r="F1484" s="3"/>
      <c r="G1484" s="3"/>
      <c r="H1484" s="3"/>
      <c r="I1484" s="3"/>
      <c r="J1484" s="3"/>
    </row>
    <row r="1485" spans="6:10" x14ac:dyDescent="0.2">
      <c r="F1485" s="3"/>
      <c r="G1485" s="3"/>
      <c r="H1485" s="3"/>
      <c r="I1485" s="3"/>
      <c r="J1485" s="3"/>
    </row>
    <row r="1486" spans="6:10" x14ac:dyDescent="0.2">
      <c r="F1486" s="3"/>
      <c r="G1486" s="3"/>
      <c r="H1486" s="3"/>
      <c r="I1486" s="3"/>
      <c r="J1486" s="3"/>
    </row>
    <row r="1487" spans="6:10" x14ac:dyDescent="0.2">
      <c r="F1487" s="3"/>
      <c r="G1487" s="3"/>
      <c r="H1487" s="3"/>
      <c r="I1487" s="3"/>
      <c r="J1487" s="3"/>
    </row>
    <row r="1488" spans="6:10" x14ac:dyDescent="0.2">
      <c r="F1488" s="3"/>
      <c r="G1488" s="3"/>
      <c r="H1488" s="3"/>
      <c r="I1488" s="3"/>
      <c r="J1488" s="3"/>
    </row>
    <row r="1489" spans="6:10" x14ac:dyDescent="0.2">
      <c r="F1489" s="3"/>
      <c r="G1489" s="3"/>
      <c r="H1489" s="3"/>
      <c r="I1489" s="3"/>
      <c r="J1489" s="3"/>
    </row>
    <row r="1490" spans="6:10" x14ac:dyDescent="0.2">
      <c r="F1490" s="3"/>
      <c r="G1490" s="3"/>
      <c r="H1490" s="3"/>
      <c r="I1490" s="3"/>
      <c r="J1490" s="3"/>
    </row>
    <row r="1491" spans="6:10" x14ac:dyDescent="0.2">
      <c r="F1491" s="3"/>
      <c r="G1491" s="3"/>
      <c r="H1491" s="3"/>
      <c r="I1491" s="3"/>
      <c r="J1491" s="3"/>
    </row>
    <row r="1492" spans="6:10" x14ac:dyDescent="0.2">
      <c r="F1492" s="3"/>
      <c r="G1492" s="3"/>
      <c r="H1492" s="3"/>
      <c r="I1492" s="3"/>
      <c r="J1492" s="3"/>
    </row>
    <row r="1493" spans="6:10" x14ac:dyDescent="0.2">
      <c r="F1493" s="3"/>
      <c r="G1493" s="3"/>
      <c r="H1493" s="3"/>
      <c r="I1493" s="3"/>
      <c r="J1493" s="3"/>
    </row>
    <row r="1494" spans="6:10" x14ac:dyDescent="0.2">
      <c r="F1494" s="3"/>
      <c r="G1494" s="3"/>
      <c r="H1494" s="3"/>
      <c r="I1494" s="3"/>
      <c r="J1494" s="3"/>
    </row>
    <row r="1495" spans="6:10" x14ac:dyDescent="0.2">
      <c r="F1495" s="3"/>
      <c r="G1495" s="3"/>
      <c r="H1495" s="3"/>
      <c r="I1495" s="3"/>
      <c r="J1495" s="3"/>
    </row>
    <row r="1496" spans="6:10" x14ac:dyDescent="0.2">
      <c r="F1496" s="3"/>
      <c r="G1496" s="3"/>
      <c r="H1496" s="3"/>
      <c r="I1496" s="3"/>
      <c r="J1496" s="3"/>
    </row>
    <row r="1497" spans="6:10" x14ac:dyDescent="0.2">
      <c r="F1497" s="3"/>
      <c r="G1497" s="3"/>
      <c r="H1497" s="3"/>
      <c r="I1497" s="3"/>
      <c r="J1497" s="3"/>
    </row>
    <row r="1498" spans="6:10" x14ac:dyDescent="0.2">
      <c r="F1498" s="3"/>
      <c r="G1498" s="3"/>
      <c r="H1498" s="3"/>
      <c r="I1498" s="3"/>
      <c r="J1498" s="3"/>
    </row>
    <row r="1499" spans="6:10" x14ac:dyDescent="0.2">
      <c r="F1499" s="3"/>
      <c r="G1499" s="3"/>
      <c r="H1499" s="3"/>
      <c r="I1499" s="3"/>
      <c r="J1499" s="3"/>
    </row>
    <row r="1500" spans="6:10" x14ac:dyDescent="0.2">
      <c r="F1500" s="3"/>
      <c r="G1500" s="3"/>
      <c r="H1500" s="3"/>
      <c r="I1500" s="3"/>
      <c r="J1500" s="3"/>
    </row>
    <row r="1501" spans="6:10" x14ac:dyDescent="0.2">
      <c r="F1501" s="3"/>
      <c r="G1501" s="3"/>
      <c r="H1501" s="3"/>
      <c r="I1501" s="3"/>
      <c r="J1501" s="3"/>
    </row>
    <row r="1502" spans="6:10" x14ac:dyDescent="0.2">
      <c r="F1502" s="3"/>
      <c r="G1502" s="3"/>
      <c r="H1502" s="3"/>
      <c r="I1502" s="3"/>
      <c r="J1502" s="3"/>
    </row>
    <row r="1503" spans="6:10" x14ac:dyDescent="0.2">
      <c r="F1503" s="3"/>
      <c r="G1503" s="3"/>
      <c r="H1503" s="3"/>
      <c r="I1503" s="3"/>
      <c r="J1503" s="3"/>
    </row>
    <row r="1504" spans="6:10" x14ac:dyDescent="0.2">
      <c r="F1504" s="3"/>
      <c r="G1504" s="3"/>
      <c r="H1504" s="3"/>
      <c r="I1504" s="3"/>
      <c r="J1504" s="3"/>
    </row>
    <row r="1505" spans="6:10" x14ac:dyDescent="0.2">
      <c r="F1505" s="3"/>
      <c r="G1505" s="3"/>
      <c r="H1505" s="3"/>
      <c r="I1505" s="3"/>
      <c r="J1505" s="3"/>
    </row>
    <row r="1506" spans="6:10" x14ac:dyDescent="0.2">
      <c r="F1506" s="3"/>
      <c r="G1506" s="3"/>
      <c r="H1506" s="3"/>
      <c r="I1506" s="3"/>
      <c r="J1506" s="3"/>
    </row>
    <row r="1507" spans="6:10" x14ac:dyDescent="0.2">
      <c r="F1507" s="3"/>
      <c r="G1507" s="3"/>
      <c r="H1507" s="3"/>
      <c r="I1507" s="3"/>
      <c r="J1507" s="3"/>
    </row>
    <row r="1508" spans="6:10" x14ac:dyDescent="0.2">
      <c r="F1508" s="3"/>
      <c r="G1508" s="3"/>
      <c r="H1508" s="3"/>
      <c r="I1508" s="3"/>
      <c r="J1508" s="3"/>
    </row>
    <row r="1509" spans="6:10" x14ac:dyDescent="0.2">
      <c r="F1509" s="3"/>
      <c r="G1509" s="3"/>
      <c r="H1509" s="3"/>
      <c r="I1509" s="3"/>
      <c r="J1509" s="3"/>
    </row>
    <row r="1510" spans="6:10" x14ac:dyDescent="0.2">
      <c r="F1510" s="3"/>
      <c r="G1510" s="3"/>
      <c r="H1510" s="3"/>
      <c r="I1510" s="3"/>
      <c r="J1510" s="3"/>
    </row>
    <row r="1511" spans="6:10" x14ac:dyDescent="0.2">
      <c r="F1511" s="3"/>
      <c r="G1511" s="3"/>
      <c r="H1511" s="3"/>
      <c r="I1511" s="3"/>
      <c r="J1511" s="3"/>
    </row>
    <row r="1512" spans="6:10" x14ac:dyDescent="0.2">
      <c r="F1512" s="3"/>
      <c r="G1512" s="3"/>
      <c r="H1512" s="3"/>
      <c r="I1512" s="3"/>
      <c r="J1512" s="3"/>
    </row>
    <row r="1513" spans="6:10" x14ac:dyDescent="0.2">
      <c r="F1513" s="3"/>
      <c r="G1513" s="3"/>
      <c r="H1513" s="3"/>
      <c r="I1513" s="3"/>
      <c r="J1513" s="3"/>
    </row>
    <row r="1514" spans="6:10" x14ac:dyDescent="0.2">
      <c r="F1514" s="3"/>
      <c r="G1514" s="3"/>
      <c r="H1514" s="3"/>
      <c r="I1514" s="3"/>
      <c r="J1514" s="3"/>
    </row>
    <row r="1515" spans="6:10" x14ac:dyDescent="0.2">
      <c r="F1515" s="3"/>
      <c r="G1515" s="3"/>
      <c r="H1515" s="3"/>
      <c r="I1515" s="3"/>
      <c r="J1515" s="3"/>
    </row>
    <row r="1516" spans="6:10" x14ac:dyDescent="0.2">
      <c r="F1516" s="3"/>
      <c r="G1516" s="3"/>
      <c r="H1516" s="3"/>
      <c r="I1516" s="3"/>
      <c r="J1516" s="3"/>
    </row>
    <row r="1517" spans="6:10" x14ac:dyDescent="0.2">
      <c r="F1517" s="3"/>
      <c r="G1517" s="3"/>
      <c r="H1517" s="3"/>
      <c r="I1517" s="3"/>
      <c r="J1517" s="3"/>
    </row>
    <row r="1518" spans="6:10" x14ac:dyDescent="0.2">
      <c r="F1518" s="3"/>
      <c r="G1518" s="3"/>
      <c r="H1518" s="3"/>
      <c r="I1518" s="3"/>
      <c r="J1518" s="3"/>
    </row>
    <row r="1519" spans="6:10" x14ac:dyDescent="0.2">
      <c r="F1519" s="3"/>
      <c r="G1519" s="3"/>
      <c r="H1519" s="3"/>
      <c r="I1519" s="3"/>
      <c r="J1519" s="3"/>
    </row>
    <row r="1520" spans="6:10" x14ac:dyDescent="0.2">
      <c r="F1520" s="3"/>
      <c r="G1520" s="3"/>
      <c r="H1520" s="3"/>
      <c r="I1520" s="3"/>
      <c r="J1520" s="3"/>
    </row>
    <row r="1521" spans="6:10" x14ac:dyDescent="0.2">
      <c r="F1521" s="3"/>
      <c r="G1521" s="3"/>
      <c r="H1521" s="3"/>
      <c r="I1521" s="3"/>
      <c r="J1521" s="3"/>
    </row>
    <row r="1522" spans="6:10" x14ac:dyDescent="0.2">
      <c r="F1522" s="3"/>
      <c r="G1522" s="3"/>
      <c r="H1522" s="3"/>
      <c r="I1522" s="3"/>
      <c r="J1522" s="3"/>
    </row>
    <row r="1523" spans="6:10" x14ac:dyDescent="0.2">
      <c r="F1523" s="3"/>
      <c r="G1523" s="3"/>
      <c r="H1523" s="3"/>
      <c r="I1523" s="3"/>
      <c r="J1523" s="3"/>
    </row>
    <row r="1524" spans="6:10" x14ac:dyDescent="0.2">
      <c r="F1524" s="3"/>
      <c r="G1524" s="3"/>
      <c r="H1524" s="3"/>
      <c r="I1524" s="3"/>
      <c r="J1524" s="3"/>
    </row>
    <row r="1525" spans="6:10" x14ac:dyDescent="0.2">
      <c r="F1525" s="3"/>
      <c r="G1525" s="3"/>
      <c r="H1525" s="3"/>
      <c r="I1525" s="3"/>
      <c r="J1525" s="3"/>
    </row>
    <row r="1526" spans="6:10" x14ac:dyDescent="0.2">
      <c r="F1526" s="3"/>
      <c r="G1526" s="3"/>
      <c r="H1526" s="3"/>
      <c r="I1526" s="3"/>
      <c r="J1526" s="3"/>
    </row>
    <row r="1527" spans="6:10" x14ac:dyDescent="0.2">
      <c r="F1527" s="3"/>
      <c r="G1527" s="3"/>
      <c r="H1527" s="3"/>
      <c r="I1527" s="3"/>
      <c r="J1527" s="3"/>
    </row>
    <row r="1528" spans="6:10" x14ac:dyDescent="0.2">
      <c r="F1528" s="3"/>
      <c r="G1528" s="3"/>
      <c r="H1528" s="3"/>
      <c r="I1528" s="3"/>
      <c r="J1528" s="3"/>
    </row>
    <row r="1529" spans="6:10" x14ac:dyDescent="0.2">
      <c r="F1529" s="3"/>
      <c r="G1529" s="3"/>
      <c r="H1529" s="3"/>
      <c r="I1529" s="3"/>
      <c r="J1529" s="3"/>
    </row>
    <row r="1530" spans="6:10" x14ac:dyDescent="0.2">
      <c r="F1530" s="3"/>
      <c r="G1530" s="3"/>
      <c r="H1530" s="3"/>
      <c r="I1530" s="3"/>
      <c r="J1530" s="3"/>
    </row>
    <row r="1531" spans="6:10" x14ac:dyDescent="0.2">
      <c r="F1531" s="3"/>
      <c r="G1531" s="3"/>
      <c r="H1531" s="3"/>
      <c r="I1531" s="3"/>
      <c r="J1531" s="3"/>
    </row>
    <row r="1532" spans="6:10" x14ac:dyDescent="0.2">
      <c r="F1532" s="3"/>
      <c r="G1532" s="3"/>
      <c r="H1532" s="3"/>
      <c r="I1532" s="3"/>
      <c r="J1532" s="3"/>
    </row>
    <row r="1533" spans="6:10" x14ac:dyDescent="0.2">
      <c r="F1533" s="3"/>
      <c r="G1533" s="3"/>
      <c r="H1533" s="3"/>
      <c r="I1533" s="3"/>
      <c r="J1533" s="3"/>
    </row>
    <row r="1534" spans="6:10" x14ac:dyDescent="0.2">
      <c r="F1534" s="3"/>
      <c r="G1534" s="3"/>
      <c r="H1534" s="3"/>
      <c r="I1534" s="3"/>
      <c r="J1534" s="3"/>
    </row>
    <row r="1535" spans="6:10" x14ac:dyDescent="0.2">
      <c r="F1535" s="3"/>
      <c r="G1535" s="3"/>
      <c r="H1535" s="3"/>
      <c r="I1535" s="3"/>
      <c r="J1535" s="3"/>
    </row>
    <row r="1536" spans="6:10" x14ac:dyDescent="0.2">
      <c r="F1536" s="3"/>
      <c r="G1536" s="3"/>
      <c r="H1536" s="3"/>
      <c r="I1536" s="3"/>
      <c r="J1536" s="3"/>
    </row>
    <row r="1537" spans="6:10" x14ac:dyDescent="0.2">
      <c r="F1537" s="3"/>
      <c r="G1537" s="3"/>
      <c r="H1537" s="3"/>
      <c r="I1537" s="3"/>
      <c r="J1537" s="3"/>
    </row>
    <row r="1538" spans="6:10" x14ac:dyDescent="0.2">
      <c r="F1538" s="3"/>
      <c r="G1538" s="3"/>
      <c r="H1538" s="3"/>
      <c r="I1538" s="3"/>
      <c r="J1538" s="3"/>
    </row>
    <row r="1539" spans="6:10" x14ac:dyDescent="0.2">
      <c r="F1539" s="3"/>
      <c r="G1539" s="3"/>
      <c r="H1539" s="3"/>
      <c r="I1539" s="3"/>
      <c r="J1539" s="3"/>
    </row>
    <row r="1540" spans="6:10" x14ac:dyDescent="0.2">
      <c r="F1540" s="3"/>
      <c r="G1540" s="3"/>
      <c r="H1540" s="3"/>
      <c r="I1540" s="3"/>
      <c r="J1540" s="3"/>
    </row>
    <row r="1541" spans="6:10" x14ac:dyDescent="0.2">
      <c r="F1541" s="3"/>
      <c r="G1541" s="3"/>
      <c r="H1541" s="3"/>
      <c r="I1541" s="3"/>
      <c r="J1541" s="3"/>
    </row>
    <row r="1542" spans="6:10" x14ac:dyDescent="0.2">
      <c r="F1542" s="3"/>
      <c r="G1542" s="3"/>
      <c r="H1542" s="3"/>
      <c r="I1542" s="3"/>
      <c r="J1542" s="3"/>
    </row>
    <row r="1543" spans="6:10" x14ac:dyDescent="0.2">
      <c r="F1543" s="3"/>
      <c r="G1543" s="3"/>
      <c r="H1543" s="3"/>
      <c r="I1543" s="3"/>
      <c r="J1543" s="3"/>
    </row>
    <row r="1544" spans="6:10" x14ac:dyDescent="0.2">
      <c r="F1544" s="3"/>
      <c r="G1544" s="3"/>
      <c r="H1544" s="3"/>
      <c r="I1544" s="3"/>
      <c r="J1544" s="3"/>
    </row>
    <row r="1545" spans="6:10" x14ac:dyDescent="0.2">
      <c r="F1545" s="3"/>
      <c r="G1545" s="3"/>
      <c r="H1545" s="3"/>
      <c r="I1545" s="3"/>
      <c r="J1545" s="3"/>
    </row>
    <row r="1546" spans="6:10" x14ac:dyDescent="0.2">
      <c r="F1546" s="3"/>
      <c r="G1546" s="3"/>
      <c r="H1546" s="3"/>
      <c r="I1546" s="3"/>
      <c r="J1546" s="3"/>
    </row>
    <row r="1547" spans="6:10" x14ac:dyDescent="0.2">
      <c r="F1547" s="3"/>
      <c r="G1547" s="3"/>
      <c r="H1547" s="3"/>
      <c r="I1547" s="3"/>
      <c r="J1547" s="3"/>
    </row>
    <row r="1548" spans="6:10" x14ac:dyDescent="0.2">
      <c r="F1548" s="3"/>
      <c r="G1548" s="3"/>
      <c r="H1548" s="3"/>
      <c r="I1548" s="3"/>
      <c r="J1548" s="3"/>
    </row>
    <row r="1549" spans="6:10" x14ac:dyDescent="0.2">
      <c r="F1549" s="3"/>
      <c r="G1549" s="3"/>
      <c r="H1549" s="3"/>
      <c r="I1549" s="3"/>
      <c r="J1549" s="3"/>
    </row>
    <row r="1550" spans="6:10" x14ac:dyDescent="0.2">
      <c r="F1550" s="3"/>
      <c r="G1550" s="3"/>
      <c r="H1550" s="3"/>
      <c r="I1550" s="3"/>
      <c r="J1550" s="3"/>
    </row>
    <row r="1551" spans="6:10" x14ac:dyDescent="0.2">
      <c r="F1551" s="3"/>
      <c r="G1551" s="3"/>
      <c r="H1551" s="3"/>
      <c r="I1551" s="3"/>
      <c r="J1551" s="3"/>
    </row>
    <row r="1552" spans="6:10" x14ac:dyDescent="0.2">
      <c r="F1552" s="3"/>
      <c r="G1552" s="3"/>
      <c r="H1552" s="3"/>
      <c r="I1552" s="3"/>
      <c r="J1552" s="3"/>
    </row>
    <row r="1553" spans="6:10" x14ac:dyDescent="0.2">
      <c r="F1553" s="3"/>
      <c r="G1553" s="3"/>
      <c r="H1553" s="3"/>
      <c r="I1553" s="3"/>
      <c r="J1553" s="3"/>
    </row>
    <row r="1554" spans="6:10" x14ac:dyDescent="0.2">
      <c r="F1554" s="3"/>
      <c r="G1554" s="3"/>
      <c r="H1554" s="3"/>
      <c r="I1554" s="3"/>
      <c r="J1554" s="3"/>
    </row>
    <row r="1555" spans="6:10" x14ac:dyDescent="0.2">
      <c r="F1555" s="3"/>
      <c r="G1555" s="3"/>
      <c r="H1555" s="3"/>
      <c r="I1555" s="3"/>
      <c r="J1555" s="3"/>
    </row>
    <row r="1556" spans="6:10" x14ac:dyDescent="0.2">
      <c r="F1556" s="3"/>
      <c r="G1556" s="3"/>
      <c r="H1556" s="3"/>
      <c r="I1556" s="3"/>
      <c r="J1556" s="3"/>
    </row>
    <row r="1557" spans="6:10" x14ac:dyDescent="0.2">
      <c r="F1557" s="3"/>
      <c r="G1557" s="3"/>
      <c r="H1557" s="3"/>
      <c r="I1557" s="3"/>
      <c r="J1557" s="3"/>
    </row>
    <row r="1558" spans="6:10" x14ac:dyDescent="0.2">
      <c r="F1558" s="3"/>
      <c r="G1558" s="3"/>
      <c r="H1558" s="3"/>
      <c r="I1558" s="3"/>
      <c r="J1558" s="3"/>
    </row>
    <row r="1559" spans="6:10" x14ac:dyDescent="0.2">
      <c r="F1559" s="3"/>
      <c r="G1559" s="3"/>
      <c r="H1559" s="3"/>
      <c r="I1559" s="3"/>
      <c r="J1559" s="3"/>
    </row>
    <row r="1560" spans="6:10" x14ac:dyDescent="0.2">
      <c r="F1560" s="3"/>
      <c r="G1560" s="3"/>
      <c r="H1560" s="3"/>
      <c r="I1560" s="3"/>
      <c r="J1560" s="3"/>
    </row>
    <row r="1561" spans="6:10" x14ac:dyDescent="0.2">
      <c r="F1561" s="3"/>
      <c r="G1561" s="3"/>
      <c r="H1561" s="3"/>
      <c r="I1561" s="3"/>
      <c r="J1561" s="3"/>
    </row>
    <row r="1562" spans="6:10" x14ac:dyDescent="0.2">
      <c r="F1562" s="3"/>
      <c r="G1562" s="3"/>
      <c r="H1562" s="3"/>
      <c r="I1562" s="3"/>
      <c r="J1562" s="3"/>
    </row>
    <row r="1563" spans="6:10" x14ac:dyDescent="0.2">
      <c r="F1563" s="3"/>
      <c r="G1563" s="3"/>
      <c r="H1563" s="3"/>
      <c r="I1563" s="3"/>
      <c r="J1563" s="3"/>
    </row>
    <row r="1564" spans="6:10" x14ac:dyDescent="0.2">
      <c r="F1564" s="3"/>
      <c r="G1564" s="3"/>
      <c r="H1564" s="3"/>
      <c r="I1564" s="3"/>
      <c r="J1564" s="3"/>
    </row>
    <row r="1565" spans="6:10" x14ac:dyDescent="0.2">
      <c r="F1565" s="3"/>
      <c r="G1565" s="3"/>
      <c r="H1565" s="3"/>
      <c r="I1565" s="3"/>
      <c r="J1565" s="3"/>
    </row>
    <row r="1566" spans="6:10" x14ac:dyDescent="0.2">
      <c r="F1566" s="3"/>
      <c r="G1566" s="3"/>
      <c r="H1566" s="3"/>
      <c r="I1566" s="3"/>
      <c r="J1566" s="3"/>
    </row>
    <row r="1567" spans="6:10" x14ac:dyDescent="0.2">
      <c r="F1567" s="3"/>
      <c r="G1567" s="3"/>
      <c r="H1567" s="3"/>
      <c r="I1567" s="3"/>
      <c r="J1567" s="3"/>
    </row>
    <row r="1568" spans="6:10" x14ac:dyDescent="0.2">
      <c r="F1568" s="3"/>
      <c r="G1568" s="3"/>
      <c r="H1568" s="3"/>
      <c r="I1568" s="3"/>
      <c r="J1568" s="3"/>
    </row>
    <row r="1569" spans="6:10" x14ac:dyDescent="0.2">
      <c r="F1569" s="3"/>
      <c r="G1569" s="3"/>
      <c r="H1569" s="3"/>
      <c r="I1569" s="3"/>
      <c r="J1569" s="3"/>
    </row>
    <row r="1570" spans="6:10" x14ac:dyDescent="0.2">
      <c r="F1570" s="3"/>
      <c r="G1570" s="3"/>
      <c r="H1570" s="3"/>
      <c r="I1570" s="3"/>
      <c r="J1570" s="3"/>
    </row>
    <row r="1571" spans="6:10" x14ac:dyDescent="0.2">
      <c r="F1571" s="3"/>
      <c r="G1571" s="3"/>
      <c r="H1571" s="3"/>
      <c r="I1571" s="3"/>
      <c r="J1571" s="3"/>
    </row>
    <row r="1572" spans="6:10" x14ac:dyDescent="0.2">
      <c r="F1572" s="3"/>
      <c r="G1572" s="3"/>
      <c r="H1572" s="3"/>
      <c r="I1572" s="3"/>
      <c r="J1572" s="3"/>
    </row>
    <row r="1573" spans="6:10" x14ac:dyDescent="0.2">
      <c r="F1573" s="3"/>
      <c r="G1573" s="3"/>
      <c r="H1573" s="3"/>
      <c r="I1573" s="3"/>
      <c r="J1573" s="3"/>
    </row>
    <row r="1574" spans="6:10" x14ac:dyDescent="0.2">
      <c r="F1574" s="3"/>
      <c r="G1574" s="3"/>
      <c r="H1574" s="3"/>
      <c r="I1574" s="3"/>
      <c r="J1574" s="3"/>
    </row>
    <row r="1575" spans="6:10" x14ac:dyDescent="0.2">
      <c r="F1575" s="3"/>
      <c r="G1575" s="3"/>
      <c r="H1575" s="3"/>
      <c r="I1575" s="3"/>
      <c r="J1575" s="3"/>
    </row>
    <row r="1576" spans="6:10" x14ac:dyDescent="0.2">
      <c r="F1576" s="3"/>
      <c r="G1576" s="3"/>
      <c r="H1576" s="3"/>
      <c r="I1576" s="3"/>
      <c r="J1576" s="3"/>
    </row>
    <row r="1577" spans="6:10" x14ac:dyDescent="0.2">
      <c r="F1577" s="3"/>
      <c r="G1577" s="3"/>
      <c r="H1577" s="3"/>
      <c r="I1577" s="3"/>
      <c r="J1577" s="3"/>
    </row>
    <row r="1578" spans="6:10" x14ac:dyDescent="0.2">
      <c r="F1578" s="3"/>
      <c r="G1578" s="3"/>
      <c r="H1578" s="3"/>
      <c r="I1578" s="3"/>
      <c r="J1578" s="3"/>
    </row>
    <row r="1579" spans="6:10" x14ac:dyDescent="0.2">
      <c r="F1579" s="3"/>
      <c r="G1579" s="3"/>
      <c r="H1579" s="3"/>
      <c r="I1579" s="3"/>
      <c r="J1579" s="3"/>
    </row>
    <row r="1580" spans="6:10" x14ac:dyDescent="0.2">
      <c r="F1580" s="3"/>
      <c r="G1580" s="3"/>
      <c r="H1580" s="3"/>
      <c r="I1580" s="3"/>
      <c r="J1580" s="3"/>
    </row>
    <row r="1581" spans="6:10" x14ac:dyDescent="0.2">
      <c r="F1581" s="3"/>
      <c r="G1581" s="3"/>
      <c r="H1581" s="3"/>
      <c r="I1581" s="3"/>
      <c r="J1581" s="3"/>
    </row>
    <row r="1582" spans="6:10" x14ac:dyDescent="0.2">
      <c r="F1582" s="3"/>
      <c r="G1582" s="3"/>
      <c r="H1582" s="3"/>
      <c r="I1582" s="3"/>
      <c r="J1582" s="3"/>
    </row>
    <row r="1583" spans="6:10" x14ac:dyDescent="0.2">
      <c r="F1583" s="3"/>
      <c r="G1583" s="3"/>
      <c r="H1583" s="3"/>
      <c r="I1583" s="3"/>
      <c r="J1583" s="3"/>
    </row>
    <row r="1584" spans="6:10" x14ac:dyDescent="0.2">
      <c r="F1584" s="3"/>
      <c r="G1584" s="3"/>
      <c r="H1584" s="3"/>
      <c r="I1584" s="3"/>
      <c r="J1584" s="3"/>
    </row>
    <row r="1585" spans="6:10" x14ac:dyDescent="0.2">
      <c r="F1585" s="3"/>
      <c r="G1585" s="3"/>
      <c r="H1585" s="3"/>
      <c r="I1585" s="3"/>
      <c r="J1585" s="3"/>
    </row>
    <row r="1586" spans="6:10" x14ac:dyDescent="0.2">
      <c r="F1586" s="3"/>
      <c r="G1586" s="3"/>
      <c r="H1586" s="3"/>
      <c r="I1586" s="3"/>
      <c r="J1586" s="3"/>
    </row>
    <row r="1587" spans="6:10" x14ac:dyDescent="0.2">
      <c r="F1587" s="3"/>
      <c r="G1587" s="3"/>
      <c r="H1587" s="3"/>
      <c r="I1587" s="3"/>
      <c r="J1587" s="3"/>
    </row>
    <row r="1588" spans="6:10" x14ac:dyDescent="0.2">
      <c r="F1588" s="3"/>
      <c r="G1588" s="3"/>
      <c r="H1588" s="3"/>
      <c r="I1588" s="3"/>
      <c r="J1588" s="3"/>
    </row>
    <row r="1589" spans="6:10" x14ac:dyDescent="0.2">
      <c r="F1589" s="3"/>
      <c r="G1589" s="3"/>
      <c r="H1589" s="3"/>
      <c r="I1589" s="3"/>
      <c r="J1589" s="3"/>
    </row>
    <row r="1590" spans="6:10" x14ac:dyDescent="0.2">
      <c r="F1590" s="3"/>
      <c r="G1590" s="3"/>
      <c r="H1590" s="3"/>
      <c r="I1590" s="3"/>
      <c r="J1590" s="3"/>
    </row>
    <row r="1591" spans="6:10" x14ac:dyDescent="0.2">
      <c r="F1591" s="3"/>
      <c r="G1591" s="3"/>
      <c r="H1591" s="3"/>
      <c r="I1591" s="3"/>
      <c r="J1591" s="3"/>
    </row>
    <row r="1592" spans="6:10" x14ac:dyDescent="0.2">
      <c r="F1592" s="3"/>
      <c r="G1592" s="3"/>
      <c r="H1592" s="3"/>
      <c r="I1592" s="3"/>
      <c r="J1592" s="3"/>
    </row>
    <row r="1593" spans="6:10" x14ac:dyDescent="0.2">
      <c r="F1593" s="3"/>
      <c r="G1593" s="3"/>
      <c r="H1593" s="3"/>
      <c r="I1593" s="3"/>
      <c r="J1593" s="3"/>
    </row>
    <row r="1594" spans="6:10" x14ac:dyDescent="0.2">
      <c r="F1594" s="3"/>
      <c r="G1594" s="3"/>
      <c r="H1594" s="3"/>
      <c r="I1594" s="3"/>
      <c r="J1594" s="3"/>
    </row>
    <row r="1595" spans="6:10" x14ac:dyDescent="0.2">
      <c r="F1595" s="3"/>
      <c r="G1595" s="3"/>
      <c r="H1595" s="3"/>
      <c r="I1595" s="3"/>
      <c r="J1595" s="3"/>
    </row>
    <row r="1596" spans="6:10" x14ac:dyDescent="0.2">
      <c r="F1596" s="3"/>
      <c r="G1596" s="3"/>
      <c r="H1596" s="3"/>
      <c r="I1596" s="3"/>
      <c r="J1596" s="3"/>
    </row>
    <row r="1597" spans="6:10" x14ac:dyDescent="0.2">
      <c r="F1597" s="3"/>
      <c r="G1597" s="3"/>
      <c r="H1597" s="3"/>
      <c r="I1597" s="3"/>
      <c r="J1597" s="3"/>
    </row>
    <row r="1598" spans="6:10" x14ac:dyDescent="0.2">
      <c r="F1598" s="3"/>
      <c r="G1598" s="3"/>
      <c r="H1598" s="3"/>
      <c r="I1598" s="3"/>
      <c r="J1598" s="3"/>
    </row>
    <row r="1599" spans="6:10" x14ac:dyDescent="0.2">
      <c r="F1599" s="3"/>
      <c r="G1599" s="3"/>
      <c r="H1599" s="3"/>
      <c r="I1599" s="3"/>
      <c r="J1599" s="3"/>
    </row>
    <row r="1600" spans="6:10" x14ac:dyDescent="0.2">
      <c r="F1600" s="3"/>
      <c r="G1600" s="3"/>
      <c r="H1600" s="3"/>
      <c r="I1600" s="3"/>
      <c r="J1600" s="3"/>
    </row>
    <row r="1601" spans="6:10" x14ac:dyDescent="0.2">
      <c r="F1601" s="3"/>
      <c r="G1601" s="3"/>
      <c r="H1601" s="3"/>
      <c r="I1601" s="3"/>
      <c r="J1601" s="3"/>
    </row>
    <row r="1602" spans="6:10" x14ac:dyDescent="0.2">
      <c r="F1602" s="3"/>
      <c r="G1602" s="3"/>
      <c r="H1602" s="3"/>
      <c r="I1602" s="3"/>
      <c r="J1602" s="3"/>
    </row>
    <row r="1603" spans="6:10" x14ac:dyDescent="0.2">
      <c r="F1603" s="3"/>
      <c r="G1603" s="3"/>
      <c r="H1603" s="3"/>
      <c r="I1603" s="3"/>
      <c r="J1603" s="3"/>
    </row>
    <row r="1604" spans="6:10" x14ac:dyDescent="0.2">
      <c r="F1604" s="3"/>
      <c r="G1604" s="3"/>
      <c r="H1604" s="3"/>
      <c r="I1604" s="3"/>
      <c r="J1604" s="3"/>
    </row>
    <row r="1605" spans="6:10" x14ac:dyDescent="0.2">
      <c r="F1605" s="3"/>
      <c r="G1605" s="3"/>
      <c r="H1605" s="3"/>
      <c r="I1605" s="3"/>
      <c r="J1605" s="3"/>
    </row>
    <row r="1606" spans="6:10" x14ac:dyDescent="0.2">
      <c r="F1606" s="3"/>
      <c r="G1606" s="3"/>
      <c r="H1606" s="3"/>
      <c r="I1606" s="3"/>
      <c r="J1606" s="3"/>
    </row>
    <row r="1607" spans="6:10" x14ac:dyDescent="0.2">
      <c r="F1607" s="3"/>
      <c r="G1607" s="3"/>
      <c r="H1607" s="3"/>
      <c r="I1607" s="3"/>
      <c r="J1607" s="3"/>
    </row>
    <row r="1608" spans="6:10" x14ac:dyDescent="0.2">
      <c r="F1608" s="3"/>
      <c r="G1608" s="3"/>
      <c r="H1608" s="3"/>
      <c r="I1608" s="3"/>
      <c r="J1608" s="3"/>
    </row>
    <row r="1609" spans="6:10" x14ac:dyDescent="0.2">
      <c r="F1609" s="3"/>
      <c r="G1609" s="3"/>
      <c r="H1609" s="3"/>
      <c r="I1609" s="3"/>
      <c r="J1609" s="3"/>
    </row>
    <row r="1610" spans="6:10" x14ac:dyDescent="0.2">
      <c r="F1610" s="3"/>
      <c r="G1610" s="3"/>
      <c r="H1610" s="3"/>
      <c r="I1610" s="3"/>
      <c r="J1610" s="3"/>
    </row>
    <row r="1611" spans="6:10" x14ac:dyDescent="0.2">
      <c r="F1611" s="3"/>
      <c r="G1611" s="3"/>
      <c r="H1611" s="3"/>
      <c r="I1611" s="3"/>
      <c r="J1611" s="3"/>
    </row>
    <row r="1612" spans="6:10" x14ac:dyDescent="0.2">
      <c r="F1612" s="3"/>
      <c r="G1612" s="3"/>
      <c r="H1612" s="3"/>
      <c r="I1612" s="3"/>
      <c r="J1612" s="3"/>
    </row>
    <row r="1613" spans="6:10" x14ac:dyDescent="0.2">
      <c r="F1613" s="3"/>
      <c r="G1613" s="3"/>
      <c r="H1613" s="3"/>
      <c r="I1613" s="3"/>
      <c r="J1613" s="3"/>
    </row>
    <row r="1614" spans="6:10" x14ac:dyDescent="0.2">
      <c r="F1614" s="3"/>
      <c r="G1614" s="3"/>
      <c r="H1614" s="3"/>
      <c r="I1614" s="3"/>
      <c r="J1614" s="3"/>
    </row>
    <row r="1615" spans="6:10" x14ac:dyDescent="0.2">
      <c r="F1615" s="3"/>
      <c r="G1615" s="3"/>
      <c r="H1615" s="3"/>
      <c r="I1615" s="3"/>
      <c r="J1615" s="3"/>
    </row>
    <row r="1616" spans="6:10" x14ac:dyDescent="0.2">
      <c r="F1616" s="3"/>
      <c r="G1616" s="3"/>
      <c r="H1616" s="3"/>
      <c r="I1616" s="3"/>
      <c r="J1616" s="3"/>
    </row>
    <row r="1617" spans="6:10" x14ac:dyDescent="0.2">
      <c r="F1617" s="3"/>
      <c r="G1617" s="3"/>
      <c r="H1617" s="3"/>
      <c r="I1617" s="3"/>
      <c r="J1617" s="3"/>
    </row>
    <row r="1618" spans="6:10" x14ac:dyDescent="0.2">
      <c r="F1618" s="3"/>
      <c r="G1618" s="3"/>
      <c r="H1618" s="3"/>
      <c r="I1618" s="3"/>
      <c r="J1618" s="3"/>
    </row>
    <row r="1619" spans="6:10" x14ac:dyDescent="0.2">
      <c r="F1619" s="3"/>
      <c r="G1619" s="3"/>
      <c r="H1619" s="3"/>
      <c r="I1619" s="3"/>
      <c r="J1619" s="3"/>
    </row>
    <row r="1620" spans="6:10" x14ac:dyDescent="0.2">
      <c r="F1620" s="3"/>
      <c r="G1620" s="3"/>
      <c r="H1620" s="3"/>
      <c r="I1620" s="3"/>
      <c r="J1620" s="3"/>
    </row>
    <row r="1621" spans="6:10" x14ac:dyDescent="0.2">
      <c r="F1621" s="3"/>
      <c r="G1621" s="3"/>
      <c r="H1621" s="3"/>
      <c r="I1621" s="3"/>
      <c r="J1621" s="3"/>
    </row>
    <row r="1622" spans="6:10" x14ac:dyDescent="0.2">
      <c r="F1622" s="3"/>
      <c r="G1622" s="3"/>
      <c r="H1622" s="3"/>
      <c r="I1622" s="3"/>
      <c r="J1622" s="3"/>
    </row>
    <row r="1623" spans="6:10" x14ac:dyDescent="0.2">
      <c r="F1623" s="3"/>
      <c r="G1623" s="3"/>
      <c r="H1623" s="3"/>
      <c r="I1623" s="3"/>
      <c r="J1623" s="3"/>
    </row>
    <row r="1624" spans="6:10" x14ac:dyDescent="0.2">
      <c r="F1624" s="3"/>
      <c r="G1624" s="3"/>
      <c r="H1624" s="3"/>
      <c r="I1624" s="3"/>
      <c r="J1624" s="3"/>
    </row>
    <row r="1625" spans="6:10" x14ac:dyDescent="0.2">
      <c r="F1625" s="3"/>
      <c r="G1625" s="3"/>
      <c r="H1625" s="3"/>
      <c r="I1625" s="3"/>
      <c r="J1625" s="3"/>
    </row>
    <row r="1626" spans="6:10" x14ac:dyDescent="0.2">
      <c r="F1626" s="3"/>
      <c r="G1626" s="3"/>
      <c r="H1626" s="3"/>
      <c r="I1626" s="3"/>
      <c r="J1626" s="3"/>
    </row>
    <row r="1627" spans="6:10" x14ac:dyDescent="0.2">
      <c r="F1627" s="3"/>
      <c r="G1627" s="3"/>
      <c r="H1627" s="3"/>
      <c r="I1627" s="3"/>
      <c r="J1627" s="3"/>
    </row>
    <row r="1628" spans="6:10" x14ac:dyDescent="0.2">
      <c r="F1628" s="3"/>
      <c r="G1628" s="3"/>
      <c r="H1628" s="3"/>
      <c r="I1628" s="3"/>
      <c r="J1628" s="3"/>
    </row>
    <row r="1629" spans="6:10" x14ac:dyDescent="0.2">
      <c r="F1629" s="3"/>
      <c r="G1629" s="3"/>
      <c r="H1629" s="3"/>
      <c r="I1629" s="3"/>
      <c r="J1629" s="3"/>
    </row>
    <row r="1630" spans="6:10" x14ac:dyDescent="0.2">
      <c r="F1630" s="3"/>
      <c r="G1630" s="3"/>
      <c r="H1630" s="3"/>
      <c r="I1630" s="3"/>
      <c r="J1630" s="3"/>
    </row>
  </sheetData>
  <mergeCells count="2">
    <mergeCell ref="B2:Q2"/>
    <mergeCell ref="B3:Q5"/>
  </mergeCells>
  <hyperlinks>
    <hyperlink ref="Q7" r:id="rId1" xr:uid="{56EF22A8-9EDA-4E4E-A153-5C15CD13B41B}"/>
    <hyperlink ref="Q9" r:id="rId2" xr:uid="{4F047EFD-6CF8-4920-BB61-3A0EE89963D8}"/>
    <hyperlink ref="Q10" r:id="rId3" xr:uid="{83CC1E91-249E-44E0-95B8-7D85A464819D}"/>
    <hyperlink ref="Q15" r:id="rId4" xr:uid="{76B503AA-968D-4DA6-9A11-14751FFF8128}"/>
    <hyperlink ref="Q16" r:id="rId5" xr:uid="{9559A925-FFE9-4205-91D8-C6EFAED40E64}"/>
    <hyperlink ref="Q17" r:id="rId6" xr:uid="{72BEA2F9-6C51-41E2-8D55-EFCF696AA5DA}"/>
    <hyperlink ref="Q18" r:id="rId7" xr:uid="{77DB5258-ED2F-4DB2-AFF6-9514AFCFE8AE}"/>
    <hyperlink ref="Q19" r:id="rId8" xr:uid="{228F7224-520D-470E-9BBD-1E156750BA81}"/>
    <hyperlink ref="Q20" r:id="rId9" xr:uid="{15440C07-C2F4-4026-A4D3-7D98C99D1627}"/>
    <hyperlink ref="Q21" r:id="rId10" xr:uid="{9F522654-8505-48E3-A525-8F95740453D9}"/>
    <hyperlink ref="Q8" r:id="rId11" xr:uid="{F509327B-5411-4758-AC99-70656A558926}"/>
    <hyperlink ref="Q11" r:id="rId12" xr:uid="{36AE0918-ACCF-4E49-9830-5C61907DE18F}"/>
    <hyperlink ref="Q12" r:id="rId13" xr:uid="{BCD6E9E6-BBD6-4670-AD9D-8F12C0B28A2A}"/>
    <hyperlink ref="Q13" r:id="rId14" xr:uid="{337908A5-8559-45E9-8433-D46DFC553EAF}"/>
    <hyperlink ref="Q22" r:id="rId15" xr:uid="{44FF0C17-A601-48C1-AB91-130AEC5B2C00}"/>
    <hyperlink ref="Q23" r:id="rId16" xr:uid="{92195A8F-EF11-4A84-9292-F9149C9495C9}"/>
    <hyperlink ref="Q24" r:id="rId17" xr:uid="{1BE8D5C0-ADDA-4C97-A395-26CE7F0D1AC7}"/>
    <hyperlink ref="Q25" r:id="rId18" xr:uid="{69840EAC-CB25-4070-A2DA-C7A872452BA4}"/>
    <hyperlink ref="Q26" r:id="rId19" xr:uid="{950F3ABA-4255-4730-ADDA-58E08DBD9088}"/>
    <hyperlink ref="Q27" r:id="rId20" xr:uid="{73BD574F-836F-41BF-8EE3-99FB6D7C2B02}"/>
    <hyperlink ref="Q29" r:id="rId21" xr:uid="{BFB81818-0E5A-4D14-82D0-E4B8135FCECC}"/>
    <hyperlink ref="Q30" r:id="rId22" xr:uid="{36BBCDF9-8308-4AE6-BA5D-B9F285E869BE}"/>
    <hyperlink ref="Q31" r:id="rId23" xr:uid="{06E37B48-BF22-417A-AC32-E06A8BA47809}"/>
    <hyperlink ref="Q32" r:id="rId24" xr:uid="{93053EEA-93B3-4270-A306-4F233CA58F5A}"/>
    <hyperlink ref="Q33" r:id="rId25" xr:uid="{0859F635-4CE6-4228-9C9B-C7840913F56A}"/>
    <hyperlink ref="Q34" r:id="rId26" xr:uid="{F4AB8B1D-FA61-41DC-8B36-1B99BC55F6A3}"/>
    <hyperlink ref="Q35" r:id="rId27" xr:uid="{9B0B4919-BC31-420E-8F9C-136A3752AB34}"/>
    <hyperlink ref="Q36" r:id="rId28" xr:uid="{1FE0F338-5F0A-48D8-AAE5-439ACD740949}"/>
    <hyperlink ref="Q28" r:id="rId29" xr:uid="{E7F96102-34D2-4ACC-A684-34D455D6177B}"/>
    <hyperlink ref="Q41" r:id="rId30" xr:uid="{DEA40019-89D4-46BE-83C4-AE873F91232D}"/>
    <hyperlink ref="Q42" r:id="rId31" xr:uid="{C31E8EEB-391A-4A3B-A4A3-25CA03738F9C}"/>
    <hyperlink ref="Q43" r:id="rId32" xr:uid="{2F8DAF01-DC03-40F6-B360-8126296D1C36}"/>
    <hyperlink ref="Q46" r:id="rId33" xr:uid="{A5598349-3490-4BAC-A794-1F9EC140C3DD}"/>
    <hyperlink ref="Q44" r:id="rId34" xr:uid="{90046287-000F-4563-832A-7BB6C6D1120B}"/>
    <hyperlink ref="Q45" r:id="rId35" xr:uid="{E927356E-C5E9-40D9-8CE6-1D26377372B0}"/>
    <hyperlink ref="Q48" r:id="rId36" xr:uid="{8A53DC3C-D5F4-4EAE-8FC8-FD05D6886067}"/>
    <hyperlink ref="Q47" r:id="rId37" xr:uid="{5C288071-4B73-42E5-AC06-51865A0AB71C}"/>
    <hyperlink ref="Q37" r:id="rId38" xr:uid="{AC70FD57-E407-4727-90BB-ACD969EF2226}"/>
    <hyperlink ref="Q49" r:id="rId39" xr:uid="{1E9531E7-6F5C-460D-85F6-8114DA99721A}"/>
    <hyperlink ref="Q50" r:id="rId40" xr:uid="{26743D87-D199-4FF6-87C2-EA8B5FF20DEC}"/>
    <hyperlink ref="Q51" r:id="rId41" xr:uid="{C18D17A7-3D40-48A0-8757-B2EF3F14F51B}"/>
    <hyperlink ref="Q52" r:id="rId42" xr:uid="{D7BBFC84-855B-4112-A8FB-B1D21714C451}"/>
    <hyperlink ref="Q53" r:id="rId43" xr:uid="{3BB747AC-3075-4268-AE6D-570CB3320DD5}"/>
    <hyperlink ref="Q54" r:id="rId44" xr:uid="{1D71E25F-2F14-4831-B4FC-FF54045946A2}"/>
    <hyperlink ref="Q55" r:id="rId45" xr:uid="{2A0EC985-9439-447F-8B2E-391C189FF48B}"/>
    <hyperlink ref="Q56" r:id="rId46" xr:uid="{EE85E0EF-8DFE-4B0A-A1A3-CC42539786ED}"/>
    <hyperlink ref="Q60" r:id="rId47" xr:uid="{24208BD7-42C0-4410-A2AB-56BE7E985589}"/>
    <hyperlink ref="Q61" r:id="rId48" xr:uid="{855AE7F6-CC1E-40AB-AE17-0469345E6BE6}"/>
    <hyperlink ref="Q62" r:id="rId49" xr:uid="{66713629-B905-461D-B596-E357F418CCE3}"/>
    <hyperlink ref="Q63" r:id="rId50" xr:uid="{970CD8D6-AC00-4DB3-8B31-E1704E2FBE8D}"/>
    <hyperlink ref="Q64" r:id="rId51" xr:uid="{86F38E2C-D9E8-4BE2-9E68-BB13E9DD83A4}"/>
  </hyperlinks>
  <printOptions horizontalCentered="1"/>
  <pageMargins left="0.15748031496062992" right="0.15748031496062992" top="0.78740157480314965" bottom="0.19685039370078741" header="0.51181102362204722" footer="0.51181102362204722"/>
  <pageSetup paperSize="14" scale="10" orientation="landscape" r:id="rId52"/>
  <rowBreaks count="1" manualBreakCount="1">
    <brk id="32" max="16383" man="1"/>
  </rowBreaks>
  <ignoredErrors>
    <ignoredError sqref="I7:J64" unlockedFormula="1"/>
  </ignoredErrors>
  <drawing r:id="rId53"/>
  <legacyDrawing r:id="rId5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 2023 V1</vt:lpstr>
      <vt:lpstr>'PAA 2023 V1'!Títulos_a_imprimir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2023-01-11T19:43:47Z</dcterms:created>
  <dcterms:modified xsi:type="dcterms:W3CDTF">2023-01-11T20:27:14Z</dcterms:modified>
</cp:coreProperties>
</file>