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PROY 2023" sheetId="1" r:id="rId1"/>
  </sheet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<sst xmlns="http://schemas.openxmlformats.org/spreadsheetml/2006/main" count="910" uniqueCount="446">
  <si>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</si>
  <si>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</si>
  <si>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</si>
  <si>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</si>
  <si>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</si>
  <si>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</si>
  <si>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</si>
  <si>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</si>
  <si>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</si>
  <si>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</si>
  <si>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</si>
  <si>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</si>
  <si>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</si>
  <si>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</si>
  <si>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</si>
  <si>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</si>
  <si>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</si>
  <si>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</si>
  <si>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</si>
  <si>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</si>
  <si>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</si>
  <si>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</si>
  <si>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</si>
  <si>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</si>
  <si>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</si>
  <si>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</si>
  <si>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</si>
  <si>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</si>
  <si>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</si>
  <si>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</si>
  <si>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</si>
  <si>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</si>
  <si>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</si>
  <si>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</si>
  <si>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</si>
  <si>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</si>
  <si>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</si>
  <si>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</si>
  <si>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</si>
  <si>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</si>
  <si>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</si>
  <si>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</si>
  <si>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</si>
  <si>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</si>
  <si>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</si>
  <si>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</si>
  <si>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</si>
  <si>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</si>
  <si>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</si>
  <si>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</si>
  <si>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</si>
  <si>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</si>
  <si>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</si>
  <si>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</si>
  <si>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</si>
  <si>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</si>
  <si>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</si>
  <si>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</si>
  <si>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</si>
  <si>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</si>
  <si>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</si>
  <si>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 xml:space="preserve">ARRENDAMIENTO DE 2 UPS SISTEMAS DE ALIMENTACION ININTERUMPIDA PARA RESPALDAR LA RED REGULADA DE LAS AREAS CRITICAS EN EL HOSPITAL EL TUNAL DE LA SUBRED INTEGRADAD DE SERVCIOS DE SALUD SUR E.S.E. </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</si>
  <si>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</si>
  <si>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</si>
  <si>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</si>
  <si>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</si>
  <si>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</si>
  <si>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</si>
  <si>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</si>
  <si>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</si>
  <si>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</si>
  <si>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</si>
  <si>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</si>
  <si>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</si>
  <si>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</si>
  <si>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</si>
  <si>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</si>
  <si>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</si>
  <si>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</si>
  <si>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</si>
  <si>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</si>
  <si>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</si>
  <si>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</si>
  <si>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</si>
  <si>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</si>
  <si>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</si>
  <si>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</si>
  <si>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</si>
  <si>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</si>
  <si>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</si>
  <si>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</si>
  <si>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</si>
  <si>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</si>
  <si>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</si>
  <si>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</si>
  <si>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</si>
  <si>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</si>
  <si>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</si>
  <si>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</si>
  <si>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</si>
  <si>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</si>
  <si>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</si>
  <si>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</si>
  <si>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</si>
  <si>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</si>
  <si>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</si>
  <si>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</si>
  <si>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</si>
  <si>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</si>
  <si>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</si>
  <si>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</si>
  <si>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</si>
  <si>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</si>
  <si>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</si>
  <si>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</si>
  <si>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</si>
  <si>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</si>
  <si>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</si>
  <si>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</si>
  <si>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</si>
  <si>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</si>
  <si>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</si>
  <si>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</si>
  <si>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</si>
  <si>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</si>
  <si>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</si>
  <si>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</si>
  <si>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</si>
  <si>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</si>
  <si>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</si>
  <si>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</si>
  <si>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</si>
  <si>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</si>
  <si>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</si>
  <si>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</si>
  <si>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</si>
  <si>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</si>
  <si>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</si>
  <si>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</si>
  <si>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</si>
  <si>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</si>
  <si>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</si>
  <si>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</si>
  <si>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</si>
  <si>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</si>
  <si>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</si>
  <si>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</si>
  <si>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</si>
  <si>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</si>
  <si>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</si>
  <si>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</si>
  <si>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</si>
  <si>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</si>
  <si>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</si>
  <si>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</si>
  <si>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</si>
  <si>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</si>
  <si>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</si>
  <si>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</si>
  <si>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</si>
  <si>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</si>
  <si>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</si>
  <si>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</si>
  <si>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</si>
  <si>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</si>
  <si>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</si>
  <si>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</si>
  <si>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</si>
  <si>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</si>
  <si>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</si>
  <si>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</si>
  <si>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</si>
  <si>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</si>
  <si>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</si>
  <si>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</si>
  <si>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</si>
  <si>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</si>
  <si>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</si>
  <si>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</si>
  <si>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</si>
  <si>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</si>
  <si>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 xml:space="preserve">SUMINISTRO DE MATERIALES DE FERRETERIA Y ELECTRICOS  PARA LA SUBRED INTEGRADA DE SERVICIOS DE SALUD SUR E.S.E.  </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</si>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</sst>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s>
  <fonts count="61">
    <font>
      <sz val="10"/>
      <color theme="1"/>
      <name val="Arial"/>
      <family val="2"/>
    </font>
    <font>
      <sz val="11"/>
      <color indexed="8"/>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10"/>
      <color rgb="FF000000"/>
      <name val="Arial"/>
      <family val="2"/>
    </font>
    <font>
      <u val="single"/>
      <sz val="10"/>
      <color theme="1"/>
      <name val="Arial"/>
      <family val="2"/>
    </font>
    <font>
      <b/>
      <sz val="12"/>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thin"/>
    </border>
    <border>
      <left style="medium"/>
      <right/>
      <top style="thin"/>
      <bottom style="thin"/>
    </border>
    <border>
      <left/>
      <right style="thin"/>
      <top style="thin"/>
      <bottom style="thin"/>
    </border>
    <border>
      <left style="thin"/>
      <right style="thin"/>
      <top style="medium"/>
      <bottom style="thin"/>
    </border>
    <border>
      <left style="thin"/>
      <right style="thin"/>
      <top style="thin"/>
      <bottom style="medium"/>
    </border>
    <border>
      <left style="thin"/>
      <right style="thin"/>
      <top/>
      <bottom style="medium"/>
    </border>
    <border>
      <left style="medium"/>
      <right style="thin"/>
      <top style="medium"/>
      <bottom style="thin"/>
    </border>
    <border>
      <left style="thin"/>
      <right style="medium"/>
      <top style="medium"/>
      <bottom style="thin"/>
    </border>
    <border>
      <left style="medium"/>
      <right/>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0" fillId="34"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82">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3" fillId="0" borderId="0" xfId="0" applyFont="1" applyAlignment="1" applyProtection="1">
      <alignment horizontal="center" vertical="center"/>
      <protection locked="0"/>
    </xf>
    <xf numFmtId="0" fontId="0" fillId="35" borderId="0" xfId="0" applyFill="1" applyAlignment="1">
      <alignment/>
    </xf>
    <xf numFmtId="0" fontId="45" fillId="35" borderId="0" xfId="52" applyFill="1" applyBorder="1" applyAlignment="1" applyProtection="1">
      <alignment vertical="center" wrapText="1"/>
      <protection/>
    </xf>
    <xf numFmtId="0" fontId="45" fillId="35" borderId="0" xfId="48" applyFill="1" applyBorder="1" applyProtection="1">
      <alignment horizontal="center" vertical="center"/>
      <protection/>
    </xf>
    <xf numFmtId="0" fontId="45" fillId="2" borderId="11" xfId="48" applyFill="1" applyBorder="1" applyAlignment="1" applyProtection="1">
      <alignment horizontal="center" vertical="center" wrapText="1"/>
      <protection/>
    </xf>
    <xf numFmtId="0" fontId="45" fillId="2" borderId="12" xfId="48" applyFill="1" applyBorder="1" applyProtection="1">
      <alignment horizontal="center" vertical="center"/>
      <protection/>
    </xf>
    <xf numFmtId="0" fontId="45" fillId="2" borderId="12" xfId="48" applyFill="1" applyBorder="1" applyAlignment="1" applyProtection="1">
      <alignment horizontal="center" vertical="center" wrapText="1"/>
      <protection/>
    </xf>
    <xf numFmtId="166" fontId="45" fillId="2" borderId="12" xfId="60" applyNumberFormat="1" applyFont="1" applyFill="1" applyBorder="1" applyAlignment="1" applyProtection="1">
      <alignment horizontal="center" vertical="center" wrapText="1"/>
      <protection locked="0"/>
    </xf>
    <xf numFmtId="166" fontId="7" fillId="2" borderId="13" xfId="60" applyNumberFormat="1" applyFont="1" applyFill="1" applyBorder="1" applyAlignment="1" applyProtection="1">
      <alignment horizontal="center" vertical="center" wrapText="1"/>
      <protection locked="0"/>
    </xf>
    <xf numFmtId="168" fontId="0" fillId="35" borderId="14" xfId="38" applyNumberFormat="1" applyFont="1" applyFill="1" applyBorder="1" applyAlignment="1" applyProtection="1">
      <alignment horizontal="center" vertical="center" wrapText="1"/>
      <protection locked="0"/>
    </xf>
    <xf numFmtId="49" fontId="0" fillId="35" borderId="14" xfId="33" applyFont="1" applyFill="1" applyBorder="1" applyAlignment="1" applyProtection="1">
      <alignment horizontal="center" vertical="center" wrapText="1"/>
      <protection locked="0"/>
    </xf>
    <xf numFmtId="0" fontId="56" fillId="0" borderId="0" xfId="0" applyFont="1" applyAlignment="1">
      <alignment horizontal="center" vertical="center" wrapText="1"/>
    </xf>
    <xf numFmtId="0" fontId="0" fillId="35" borderId="15" xfId="0" applyFill="1" applyBorder="1" applyAlignment="1" applyProtection="1">
      <alignment horizontal="center" vertical="center"/>
      <protection locked="0"/>
    </xf>
    <xf numFmtId="0" fontId="56"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14" xfId="0" applyFill="1" applyBorder="1" applyAlignment="1" applyProtection="1">
      <alignment horizontal="center" vertical="center"/>
      <protection locked="0"/>
    </xf>
    <xf numFmtId="0" fontId="10" fillId="35" borderId="16" xfId="49"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35" borderId="15" xfId="33" applyFont="1" applyFill="1" applyBorder="1" applyAlignment="1" applyProtection="1">
      <alignment horizontal="center" vertical="center" wrapText="1"/>
      <protection locked="0"/>
    </xf>
    <xf numFmtId="49" fontId="56" fillId="35" borderId="5" xfId="33" applyFont="1" applyFill="1" applyBorder="1" applyAlignment="1" applyProtection="1">
      <alignment horizontal="center" vertical="center" wrapText="1"/>
      <protection locked="0"/>
    </xf>
    <xf numFmtId="0" fontId="10" fillId="35" borderId="17" xfId="49" applyFont="1"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0" fillId="35" borderId="15" xfId="0" applyFill="1" applyBorder="1" applyAlignment="1" applyProtection="1">
      <alignment horizontal="center" vertical="center" wrapText="1"/>
      <protection locked="0"/>
    </xf>
    <xf numFmtId="0" fontId="3" fillId="35" borderId="14" xfId="0" applyFont="1" applyFill="1" applyBorder="1" applyAlignment="1" applyProtection="1">
      <alignment horizontal="center" vertical="center"/>
      <protection locked="0"/>
    </xf>
    <xf numFmtId="0" fontId="57" fillId="35" borderId="5" xfId="0" applyFont="1" applyFill="1" applyBorder="1" applyAlignment="1">
      <alignment horizontal="center" vertical="center" wrapText="1"/>
    </xf>
    <xf numFmtId="0" fontId="0" fillId="35" borderId="19" xfId="0" applyFill="1" applyBorder="1" applyAlignment="1" applyProtection="1">
      <alignment horizontal="center" vertical="center"/>
      <protection locked="0"/>
    </xf>
    <xf numFmtId="0" fontId="58" fillId="35" borderId="17" xfId="49" applyFont="1" applyFill="1" applyBorder="1" applyAlignment="1" applyProtection="1">
      <alignment horizontal="center" vertical="center"/>
      <protection locked="0"/>
    </xf>
    <xf numFmtId="0" fontId="0" fillId="35" borderId="18"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58" fillId="35" borderId="17" xfId="49" applyNumberFormat="1" applyFont="1" applyFill="1" applyBorder="1" applyAlignment="1" applyProtection="1">
      <alignment horizontal="center" vertical="center" wrapText="1"/>
      <protection locked="0"/>
    </xf>
    <xf numFmtId="0" fontId="6" fillId="35" borderId="5" xfId="0" applyFont="1" applyFill="1" applyBorder="1" applyAlignment="1" applyProtection="1">
      <alignment horizontal="center" vertical="center" wrapText="1"/>
      <protection locked="0"/>
    </xf>
    <xf numFmtId="0" fontId="12"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8" fillId="0" borderId="17"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7" fillId="36" borderId="5" xfId="0" applyFont="1" applyFill="1" applyBorder="1" applyAlignment="1">
      <alignment horizontal="center" vertical="center" wrapText="1"/>
    </xf>
    <xf numFmtId="0" fontId="0" fillId="0" borderId="0" xfId="0" applyAlignment="1" applyProtection="1">
      <alignment horizontal="center" vertical="center"/>
      <protection locked="0"/>
    </xf>
    <xf numFmtId="0" fontId="58" fillId="0" borderId="0" xfId="0" applyFont="1" applyAlignment="1" applyProtection="1">
      <alignment horizontal="center" vertical="center"/>
      <protection locked="0"/>
    </xf>
    <xf numFmtId="0" fontId="56" fillId="35" borderId="5" xfId="0" applyFont="1" applyFill="1" applyBorder="1" applyAlignment="1" applyProtection="1">
      <alignment horizontal="center" vertical="center"/>
      <protection locked="0"/>
    </xf>
    <xf numFmtId="0" fontId="3"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0" fontId="56" fillId="35" borderId="20" xfId="0" applyFont="1" applyFill="1" applyBorder="1" applyAlignment="1" applyProtection="1">
      <alignment horizontal="center" vertical="center" wrapText="1"/>
      <protection locked="0"/>
    </xf>
    <xf numFmtId="168" fontId="0" fillId="35" borderId="20" xfId="38" applyNumberFormat="1" applyFont="1" applyFill="1" applyBorder="1" applyAlignment="1" applyProtection="1">
      <alignment horizontal="center" vertical="center" wrapText="1"/>
      <protection locked="0"/>
    </xf>
    <xf numFmtId="49" fontId="0" fillId="35" borderId="20" xfId="33" applyFont="1" applyFill="1" applyBorder="1" applyAlignment="1" applyProtection="1">
      <alignment horizontal="center" vertical="center" wrapText="1"/>
      <protection locked="0"/>
    </xf>
    <xf numFmtId="0" fontId="56" fillId="35" borderId="21" xfId="0" applyFont="1" applyFill="1" applyBorder="1" applyAlignment="1" applyProtection="1">
      <alignment horizontal="center" vertical="center" wrapText="1"/>
      <protection locked="0"/>
    </xf>
    <xf numFmtId="0" fontId="0" fillId="35" borderId="21" xfId="0" applyFill="1" applyBorder="1" applyAlignment="1" applyProtection="1">
      <alignment horizontal="center" vertical="center"/>
      <protection locked="0"/>
    </xf>
    <xf numFmtId="168" fontId="0" fillId="35" borderId="21" xfId="38" applyNumberFormat="1" applyFont="1" applyFill="1" applyBorder="1" applyAlignment="1" applyProtection="1">
      <alignment horizontal="center" vertical="center" wrapText="1"/>
      <protection locked="0"/>
    </xf>
    <xf numFmtId="49" fontId="0" fillId="35" borderId="22" xfId="33" applyFont="1" applyFill="1" applyBorder="1" applyAlignment="1" applyProtection="1">
      <alignment horizontal="center" vertical="center" wrapText="1"/>
      <protection locked="0"/>
    </xf>
    <xf numFmtId="0" fontId="0" fillId="35" borderId="23" xfId="0" applyFill="1" applyBorder="1" applyAlignment="1" applyProtection="1">
      <alignment horizontal="center" vertical="center"/>
      <protection locked="0"/>
    </xf>
    <xf numFmtId="0" fontId="0" fillId="35" borderId="20" xfId="0" applyFill="1" applyBorder="1" applyAlignment="1" applyProtection="1">
      <alignment horizontal="center" vertical="center"/>
      <protection locked="0"/>
    </xf>
    <xf numFmtId="0" fontId="0" fillId="35" borderId="20" xfId="49" applyFont="1" applyFill="1" applyBorder="1" applyAlignment="1" applyProtection="1">
      <alignment horizontal="center" vertical="center"/>
      <protection locked="0"/>
    </xf>
    <xf numFmtId="0" fontId="10" fillId="35" borderId="24" xfId="49" applyFont="1" applyFill="1" applyBorder="1" applyAlignment="1" applyProtection="1">
      <alignment horizontal="center" vertical="center"/>
      <protection locked="0"/>
    </xf>
    <xf numFmtId="0" fontId="0" fillId="35" borderId="14" xfId="49" applyFont="1" applyFill="1" applyBorder="1" applyAlignment="1" applyProtection="1">
      <alignment horizontal="center" vertical="center"/>
      <protection locked="0"/>
    </xf>
    <xf numFmtId="0" fontId="0" fillId="35" borderId="15" xfId="0" applyFill="1" applyBorder="1" applyAlignment="1">
      <alignment horizontal="center" vertical="center" wrapText="1"/>
    </xf>
    <xf numFmtId="0" fontId="58" fillId="35" borderId="17" xfId="0" applyFont="1" applyFill="1" applyBorder="1" applyAlignment="1">
      <alignment horizontal="center" vertical="center"/>
    </xf>
    <xf numFmtId="0" fontId="58" fillId="35" borderId="17" xfId="0" applyFont="1" applyFill="1" applyBorder="1" applyAlignment="1" applyProtection="1">
      <alignment horizontal="center" vertical="center"/>
      <protection locked="0"/>
    </xf>
    <xf numFmtId="0" fontId="0" fillId="35" borderId="5" xfId="49" applyFont="1" applyFill="1" applyBorder="1" applyAlignment="1" applyProtection="1">
      <alignment horizontal="center" vertical="center"/>
      <protection locked="0"/>
    </xf>
    <xf numFmtId="0" fontId="0" fillId="35" borderId="25" xfId="0" applyFill="1" applyBorder="1" applyAlignment="1" applyProtection="1">
      <alignment horizontal="center" vertical="center"/>
      <protection locked="0"/>
    </xf>
    <xf numFmtId="0" fontId="0" fillId="35" borderId="22" xfId="49" applyFont="1" applyFill="1" applyBorder="1" applyAlignment="1" applyProtection="1">
      <alignment horizontal="center" vertical="center"/>
      <protection locked="0"/>
    </xf>
    <xf numFmtId="0" fontId="0" fillId="35" borderId="21" xfId="0" applyFill="1" applyBorder="1" applyAlignment="1" applyProtection="1">
      <alignment horizontal="center" vertical="center" wrapText="1"/>
      <protection locked="0"/>
    </xf>
    <xf numFmtId="0" fontId="58" fillId="35" borderId="26" xfId="49" applyFont="1" applyFill="1" applyBorder="1" applyAlignment="1" applyProtection="1">
      <alignment horizontal="center" vertical="center"/>
      <protection locked="0"/>
    </xf>
    <xf numFmtId="0" fontId="59" fillId="2" borderId="27" xfId="0" applyFont="1" applyFill="1" applyBorder="1" applyAlignment="1">
      <alignment horizontal="center" vertical="center" wrapText="1"/>
    </xf>
    <xf numFmtId="0" fontId="59" fillId="2" borderId="28" xfId="0" applyFont="1" applyFill="1" applyBorder="1" applyAlignment="1">
      <alignment horizontal="center" vertical="center" wrapText="1"/>
    </xf>
    <xf numFmtId="0" fontId="59" fillId="2" borderId="29" xfId="0" applyFont="1" applyFill="1" applyBorder="1" applyAlignment="1">
      <alignment horizontal="center" vertical="center" wrapText="1"/>
    </xf>
    <xf numFmtId="0" fontId="56" fillId="37" borderId="30" xfId="52" applyFont="1" applyFill="1" applyBorder="1" applyAlignment="1" applyProtection="1">
      <alignment horizontal="center" vertical="center" wrapText="1"/>
      <protection/>
    </xf>
    <xf numFmtId="0" fontId="56" fillId="37" borderId="31" xfId="52" applyFont="1" applyFill="1" applyBorder="1" applyAlignment="1" applyProtection="1">
      <alignment horizontal="center" vertical="center" wrapText="1"/>
      <protection/>
    </xf>
    <xf numFmtId="0" fontId="56" fillId="37" borderId="32" xfId="52" applyFont="1" applyFill="1" applyBorder="1" applyAlignment="1" applyProtection="1">
      <alignment horizontal="center" vertical="center" wrapText="1"/>
      <protection/>
    </xf>
    <xf numFmtId="0" fontId="56" fillId="37" borderId="33" xfId="52" applyFont="1" applyFill="1" applyBorder="1" applyAlignment="1" applyProtection="1">
      <alignment horizontal="center" vertical="center" wrapText="1"/>
      <protection/>
    </xf>
    <xf numFmtId="0" fontId="56" fillId="37" borderId="0" xfId="52" applyFont="1" applyFill="1" applyBorder="1" applyAlignment="1" applyProtection="1">
      <alignment horizontal="center" vertical="center" wrapText="1"/>
      <protection/>
    </xf>
    <xf numFmtId="0" fontId="56" fillId="37" borderId="34" xfId="52"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525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comments" Target="../comments1.xml" /><Relationship Id="rId96" Type="http://schemas.openxmlformats.org/officeDocument/2006/relationships/vmlDrawing" Target="../drawings/vmlDrawing1.vml" /><Relationship Id="rId97" Type="http://schemas.openxmlformats.org/officeDocument/2006/relationships/drawing" Target="../drawings/drawing1.xm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19"/>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52"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73" t="s">
        <v>0</v>
      </c>
      <c r="C2" s="74"/>
      <c r="D2" s="74"/>
      <c r="E2" s="74"/>
      <c r="F2" s="75"/>
      <c r="G2" s="74"/>
      <c r="H2" s="74"/>
      <c r="I2" s="73"/>
      <c r="J2" s="75"/>
      <c r="K2" s="74"/>
      <c r="L2" s="74"/>
      <c r="M2" s="74"/>
      <c r="N2" s="74"/>
      <c r="O2" s="73"/>
      <c r="P2" s="74"/>
      <c r="Q2" s="74"/>
    </row>
    <row r="3" spans="1:17" ht="12.75" customHeight="1">
      <c r="A3" s="10"/>
      <c r="B3" s="76" t="s">
        <v>1</v>
      </c>
      <c r="C3" s="77"/>
      <c r="D3" s="77"/>
      <c r="E3" s="77"/>
      <c r="F3" s="78"/>
      <c r="G3" s="77"/>
      <c r="H3" s="77"/>
      <c r="I3" s="76"/>
      <c r="J3" s="78"/>
      <c r="K3" s="77"/>
      <c r="L3" s="77"/>
      <c r="M3" s="77"/>
      <c r="N3" s="77"/>
      <c r="O3" s="76"/>
      <c r="P3" s="77"/>
      <c r="Q3" s="77"/>
    </row>
    <row r="4" spans="2:17" ht="12.75">
      <c r="B4" s="79"/>
      <c r="C4" s="80"/>
      <c r="D4" s="80"/>
      <c r="E4" s="80"/>
      <c r="F4" s="81"/>
      <c r="G4" s="80"/>
      <c r="H4" s="80"/>
      <c r="I4" s="79"/>
      <c r="J4" s="81"/>
      <c r="K4" s="80"/>
      <c r="L4" s="80"/>
      <c r="M4" s="80"/>
      <c r="N4" s="80"/>
      <c r="O4" s="79"/>
      <c r="P4" s="80"/>
      <c r="Q4" s="80"/>
    </row>
    <row r="5" spans="2:17" ht="15" customHeight="1" thickBot="1">
      <c r="B5" s="79"/>
      <c r="C5" s="80"/>
      <c r="D5" s="80"/>
      <c r="E5" s="80"/>
      <c r="F5" s="81"/>
      <c r="G5" s="80"/>
      <c r="H5" s="80"/>
      <c r="I5" s="79"/>
      <c r="J5" s="81"/>
      <c r="K5" s="80"/>
      <c r="L5" s="80"/>
      <c r="M5" s="80"/>
      <c r="N5" s="80"/>
      <c r="O5" s="79"/>
      <c r="P5" s="80"/>
      <c r="Q5" s="80"/>
    </row>
    <row r="6" spans="1:17" ht="42.75" customHeight="1" thickBot="1">
      <c r="A6" s="11"/>
      <c r="B6" s="12" t="s">
        <v>2</v>
      </c>
      <c r="C6" s="13" t="s">
        <v>3</v>
      </c>
      <c r="D6" s="14" t="s">
        <v>4</v>
      </c>
      <c r="E6" s="14" t="s">
        <v>5</v>
      </c>
      <c r="F6" s="14" t="s">
        <v>6</v>
      </c>
      <c r="G6" s="14" t="s">
        <v>7</v>
      </c>
      <c r="H6" s="14" t="s">
        <v>8</v>
      </c>
      <c r="I6" s="15" t="s">
        <v>9</v>
      </c>
      <c r="J6" s="15" t="s">
        <v>10</v>
      </c>
      <c r="K6" s="14" t="s">
        <v>11</v>
      </c>
      <c r="L6" s="14" t="s">
        <v>12</v>
      </c>
      <c r="M6" s="14" t="s">
        <v>13</v>
      </c>
      <c r="N6" s="14" t="s">
        <v>14</v>
      </c>
      <c r="O6" s="14" t="s">
        <v>15</v>
      </c>
      <c r="P6" s="13" t="s">
        <v>16</v>
      </c>
      <c r="Q6" s="16" t="s">
        <v>17</v>
      </c>
    </row>
    <row r="7" spans="1:22" s="19" customFormat="1" ht="59.25" customHeight="1">
      <c r="A7" s="4"/>
      <c r="B7" s="60" t="s">
        <v>18</v>
      </c>
      <c r="C7" s="53" t="s">
        <v>19</v>
      </c>
      <c r="D7" s="61">
        <v>3</v>
      </c>
      <c r="E7" s="61">
        <v>4</v>
      </c>
      <c r="F7" s="61">
        <v>4</v>
      </c>
      <c r="G7" s="61">
        <v>1</v>
      </c>
      <c r="H7" s="62">
        <v>0</v>
      </c>
      <c r="I7" s="54">
        <f>10300000*4</f>
        <v>41200000</v>
      </c>
      <c r="J7" s="54">
        <v>41200000</v>
      </c>
      <c r="K7" s="62">
        <v>0</v>
      </c>
      <c r="L7" s="62">
        <v>0</v>
      </c>
      <c r="M7" s="55" t="s">
        <v>20</v>
      </c>
      <c r="N7" s="55" t="s">
        <v>21</v>
      </c>
      <c r="O7" s="55" t="s">
        <v>22</v>
      </c>
      <c r="P7" s="61">
        <v>3006589235</v>
      </c>
      <c r="Q7" s="63" t="s">
        <v>23</v>
      </c>
      <c r="R7"/>
      <c r="S7"/>
      <c r="T7"/>
      <c r="U7"/>
      <c r="V7"/>
    </row>
    <row r="8" spans="1:22" s="19" customFormat="1" ht="51">
      <c r="A8" s="1"/>
      <c r="B8" s="20" t="s">
        <v>18</v>
      </c>
      <c r="C8" s="21" t="s">
        <v>24</v>
      </c>
      <c r="D8" s="22">
        <v>1</v>
      </c>
      <c r="E8" s="22">
        <v>1</v>
      </c>
      <c r="F8" s="22">
        <v>6</v>
      </c>
      <c r="G8" s="22">
        <v>1</v>
      </c>
      <c r="H8" s="64">
        <v>0</v>
      </c>
      <c r="I8" s="23">
        <f>3000000*6</f>
        <v>18000000</v>
      </c>
      <c r="J8" s="23">
        <v>18000000</v>
      </c>
      <c r="K8" s="64">
        <v>0</v>
      </c>
      <c r="L8" s="64">
        <v>0</v>
      </c>
      <c r="M8" s="18" t="s">
        <v>20</v>
      </c>
      <c r="N8" s="18" t="s">
        <v>21</v>
      </c>
      <c r="O8" s="18" t="s">
        <v>22</v>
      </c>
      <c r="P8" s="24">
        <v>3006589235</v>
      </c>
      <c r="Q8" s="25" t="s">
        <v>23</v>
      </c>
      <c r="R8"/>
      <c r="S8"/>
      <c r="T8"/>
      <c r="U8"/>
      <c r="V8"/>
    </row>
    <row r="9" spans="1:22" s="19" customFormat="1" ht="51">
      <c r="A9" s="1"/>
      <c r="B9" s="20" t="s">
        <v>25</v>
      </c>
      <c r="C9" s="21" t="s">
        <v>26</v>
      </c>
      <c r="D9" s="22">
        <v>3</v>
      </c>
      <c r="E9" s="22">
        <v>4</v>
      </c>
      <c r="F9" s="22">
        <v>4</v>
      </c>
      <c r="G9" s="22">
        <v>1</v>
      </c>
      <c r="H9" s="64">
        <v>0</v>
      </c>
      <c r="I9" s="23">
        <f>5200000*4</f>
        <v>20800000</v>
      </c>
      <c r="J9" s="23">
        <v>20800000</v>
      </c>
      <c r="K9" s="64">
        <v>0</v>
      </c>
      <c r="L9" s="64">
        <v>0</v>
      </c>
      <c r="M9" s="18" t="s">
        <v>20</v>
      </c>
      <c r="N9" s="18" t="s">
        <v>27</v>
      </c>
      <c r="O9" s="18" t="s">
        <v>22</v>
      </c>
      <c r="P9" s="24">
        <v>3006589235</v>
      </c>
      <c r="Q9" s="25" t="s">
        <v>23</v>
      </c>
      <c r="R9"/>
      <c r="S9"/>
      <c r="T9"/>
      <c r="U9"/>
      <c r="V9"/>
    </row>
    <row r="10" spans="1:22" s="19" customFormat="1" ht="76.5">
      <c r="A10" s="1"/>
      <c r="B10" s="20" t="s">
        <v>28</v>
      </c>
      <c r="C10" s="21" t="s">
        <v>29</v>
      </c>
      <c r="D10" s="22">
        <v>1</v>
      </c>
      <c r="E10" s="22">
        <v>2</v>
      </c>
      <c r="F10" s="22">
        <v>5</v>
      </c>
      <c r="G10" s="22">
        <v>1</v>
      </c>
      <c r="H10" s="64">
        <v>0</v>
      </c>
      <c r="I10" s="23">
        <f>15000000*5</f>
        <v>75000000</v>
      </c>
      <c r="J10" s="23">
        <v>75000000</v>
      </c>
      <c r="K10" s="64">
        <v>0</v>
      </c>
      <c r="L10" s="64">
        <v>0</v>
      </c>
      <c r="M10" s="18" t="s">
        <v>20</v>
      </c>
      <c r="N10" s="18" t="s">
        <v>30</v>
      </c>
      <c r="O10" s="18" t="s">
        <v>22</v>
      </c>
      <c r="P10" s="24">
        <v>3006589235</v>
      </c>
      <c r="Q10" s="25" t="s">
        <v>23</v>
      </c>
      <c r="R10"/>
      <c r="S10"/>
      <c r="T10"/>
      <c r="U10"/>
      <c r="V10"/>
    </row>
    <row r="11" spans="1:22" s="19" customFormat="1" ht="51">
      <c r="A11" s="1"/>
      <c r="B11" s="20" t="s">
        <v>31</v>
      </c>
      <c r="C11" s="21" t="s">
        <v>32</v>
      </c>
      <c r="D11" s="22">
        <v>4</v>
      </c>
      <c r="E11" s="22">
        <v>5</v>
      </c>
      <c r="F11" s="22">
        <v>3</v>
      </c>
      <c r="G11" s="22">
        <v>1</v>
      </c>
      <c r="H11" s="64">
        <v>0</v>
      </c>
      <c r="I11" s="23">
        <v>30000000</v>
      </c>
      <c r="J11" s="23">
        <v>30000000</v>
      </c>
      <c r="K11" s="64">
        <v>0</v>
      </c>
      <c r="L11" s="64">
        <v>0</v>
      </c>
      <c r="M11" s="18" t="s">
        <v>20</v>
      </c>
      <c r="N11" s="18" t="s">
        <v>33</v>
      </c>
      <c r="O11" s="18" t="s">
        <v>22</v>
      </c>
      <c r="P11" s="24">
        <v>3006589235</v>
      </c>
      <c r="Q11" s="25" t="s">
        <v>23</v>
      </c>
      <c r="R11"/>
      <c r="S11"/>
      <c r="T11"/>
      <c r="U11"/>
      <c r="V11"/>
    </row>
    <row r="12" spans="1:22" s="19" customFormat="1" ht="63.75">
      <c r="A12" s="1"/>
      <c r="B12" s="20" t="s">
        <v>25</v>
      </c>
      <c r="C12" s="21" t="s">
        <v>34</v>
      </c>
      <c r="D12" s="22">
        <v>8</v>
      </c>
      <c r="E12" s="22">
        <v>9</v>
      </c>
      <c r="F12" s="22">
        <v>3</v>
      </c>
      <c r="G12" s="22">
        <v>1</v>
      </c>
      <c r="H12" s="64">
        <v>0</v>
      </c>
      <c r="I12" s="23">
        <v>30000000</v>
      </c>
      <c r="J12" s="23">
        <v>30000000</v>
      </c>
      <c r="K12" s="64">
        <v>0</v>
      </c>
      <c r="L12" s="64">
        <v>0</v>
      </c>
      <c r="M12" s="18" t="s">
        <v>20</v>
      </c>
      <c r="N12" s="18" t="s">
        <v>35</v>
      </c>
      <c r="O12" s="18" t="s">
        <v>22</v>
      </c>
      <c r="P12" s="24">
        <v>3006589235</v>
      </c>
      <c r="Q12" s="25" t="s">
        <v>23</v>
      </c>
      <c r="R12"/>
      <c r="S12"/>
      <c r="T12"/>
      <c r="U12"/>
      <c r="V12"/>
    </row>
    <row r="13" spans="1:22" s="19" customFormat="1" ht="49.5" customHeight="1">
      <c r="A13" s="1"/>
      <c r="B13" s="28" t="s">
        <v>36</v>
      </c>
      <c r="C13" s="21" t="s">
        <v>37</v>
      </c>
      <c r="D13" s="22">
        <v>1</v>
      </c>
      <c r="E13" s="22">
        <v>2</v>
      </c>
      <c r="F13" s="22">
        <v>6</v>
      </c>
      <c r="G13" s="22">
        <v>1</v>
      </c>
      <c r="H13" s="64">
        <v>0</v>
      </c>
      <c r="I13" s="23">
        <f>3000000*6</f>
        <v>18000000</v>
      </c>
      <c r="J13" s="23">
        <f>3000000*6</f>
        <v>18000000</v>
      </c>
      <c r="K13" s="64">
        <v>0</v>
      </c>
      <c r="L13" s="64">
        <v>0</v>
      </c>
      <c r="M13" s="18" t="s">
        <v>20</v>
      </c>
      <c r="N13" s="18" t="s">
        <v>38</v>
      </c>
      <c r="O13" s="18" t="s">
        <v>22</v>
      </c>
      <c r="P13" s="24">
        <v>3006589235</v>
      </c>
      <c r="Q13" s="25" t="s">
        <v>23</v>
      </c>
      <c r="R13"/>
      <c r="S13"/>
      <c r="T13"/>
      <c r="U13"/>
      <c r="V13"/>
    </row>
    <row r="14" spans="1:22" s="19" customFormat="1" ht="51">
      <c r="A14" s="1"/>
      <c r="B14" s="65" t="s">
        <v>39</v>
      </c>
      <c r="C14" s="21" t="s">
        <v>40</v>
      </c>
      <c r="D14" s="22">
        <v>9</v>
      </c>
      <c r="E14" s="22">
        <v>10</v>
      </c>
      <c r="F14" s="22">
        <v>2</v>
      </c>
      <c r="G14" s="22">
        <v>1</v>
      </c>
      <c r="H14" s="64">
        <v>0</v>
      </c>
      <c r="I14" s="23">
        <v>10000000</v>
      </c>
      <c r="J14" s="23">
        <v>10000000</v>
      </c>
      <c r="K14" s="64">
        <v>0</v>
      </c>
      <c r="L14" s="64">
        <v>0</v>
      </c>
      <c r="M14" s="18" t="s">
        <v>20</v>
      </c>
      <c r="N14" s="18" t="s">
        <v>41</v>
      </c>
      <c r="O14" s="18" t="s">
        <v>22</v>
      </c>
      <c r="P14" s="24">
        <v>3006589235</v>
      </c>
      <c r="Q14" s="25" t="s">
        <v>23</v>
      </c>
      <c r="R14"/>
      <c r="S14"/>
      <c r="T14"/>
      <c r="U14"/>
      <c r="V14"/>
    </row>
    <row r="15" spans="1:22" s="19" customFormat="1" ht="51">
      <c r="A15" s="1"/>
      <c r="B15" s="20" t="s">
        <v>42</v>
      </c>
      <c r="C15" s="21" t="s">
        <v>43</v>
      </c>
      <c r="D15" s="22">
        <v>3</v>
      </c>
      <c r="E15" s="22">
        <v>4</v>
      </c>
      <c r="F15" s="22">
        <v>5</v>
      </c>
      <c r="G15" s="22">
        <v>1</v>
      </c>
      <c r="H15" s="64">
        <v>0</v>
      </c>
      <c r="I15" s="23">
        <f>40000000*5</f>
        <v>200000000</v>
      </c>
      <c r="J15" s="23">
        <f>40000000*5</f>
        <v>200000000</v>
      </c>
      <c r="K15" s="64">
        <v>0</v>
      </c>
      <c r="L15" s="64">
        <v>0</v>
      </c>
      <c r="M15" s="18" t="s">
        <v>20</v>
      </c>
      <c r="N15" s="18" t="s">
        <v>44</v>
      </c>
      <c r="O15" s="18" t="s">
        <v>22</v>
      </c>
      <c r="P15" s="24">
        <v>3006589235</v>
      </c>
      <c r="Q15" s="25" t="s">
        <v>23</v>
      </c>
      <c r="R15"/>
      <c r="S15"/>
      <c r="T15"/>
      <c r="U15"/>
      <c r="V15"/>
    </row>
    <row r="16" spans="1:22" s="19" customFormat="1" ht="51">
      <c r="A16" s="1"/>
      <c r="B16" s="20" t="s">
        <v>45</v>
      </c>
      <c r="C16" s="21" t="s">
        <v>46</v>
      </c>
      <c r="D16" s="22">
        <v>3</v>
      </c>
      <c r="E16" s="22">
        <v>4</v>
      </c>
      <c r="F16" s="22">
        <v>5</v>
      </c>
      <c r="G16" s="22">
        <v>1</v>
      </c>
      <c r="H16" s="64">
        <v>0</v>
      </c>
      <c r="I16" s="23">
        <f>40000000*5</f>
        <v>200000000</v>
      </c>
      <c r="J16" s="23">
        <f>40000000*5</f>
        <v>200000000</v>
      </c>
      <c r="K16" s="64">
        <v>0</v>
      </c>
      <c r="L16" s="64">
        <v>0</v>
      </c>
      <c r="M16" s="18" t="s">
        <v>20</v>
      </c>
      <c r="N16" s="18" t="s">
        <v>47</v>
      </c>
      <c r="O16" s="18" t="s">
        <v>22</v>
      </c>
      <c r="P16" s="24">
        <v>3006589235</v>
      </c>
      <c r="Q16" s="25" t="s">
        <v>23</v>
      </c>
      <c r="R16"/>
      <c r="S16"/>
      <c r="T16"/>
      <c r="U16"/>
      <c r="V16"/>
    </row>
    <row r="17" spans="1:22" s="19" customFormat="1" ht="38.25">
      <c r="A17" s="1"/>
      <c r="B17" s="20" t="s">
        <v>48</v>
      </c>
      <c r="C17" s="21" t="s">
        <v>49</v>
      </c>
      <c r="D17" s="22">
        <v>5</v>
      </c>
      <c r="E17" s="22">
        <v>6</v>
      </c>
      <c r="F17" s="22">
        <v>4</v>
      </c>
      <c r="G17" s="22">
        <v>1</v>
      </c>
      <c r="H17" s="64">
        <v>0</v>
      </c>
      <c r="I17" s="23">
        <f>2000000*4</f>
        <v>8000000</v>
      </c>
      <c r="J17" s="23">
        <f>2000000*4</f>
        <v>8000000</v>
      </c>
      <c r="K17" s="64">
        <v>0</v>
      </c>
      <c r="L17" s="64">
        <v>0</v>
      </c>
      <c r="M17" s="18" t="s">
        <v>20</v>
      </c>
      <c r="N17" s="18" t="s">
        <v>50</v>
      </c>
      <c r="O17" s="18" t="s">
        <v>22</v>
      </c>
      <c r="P17" s="24">
        <v>3006589235</v>
      </c>
      <c r="Q17" s="25" t="s">
        <v>23</v>
      </c>
      <c r="R17"/>
      <c r="S17"/>
      <c r="T17"/>
      <c r="U17"/>
      <c r="V17"/>
    </row>
    <row r="18" spans="1:22" s="19" customFormat="1" ht="99" customHeight="1">
      <c r="A18" s="1"/>
      <c r="B18" s="20" t="s">
        <v>51</v>
      </c>
      <c r="C18" s="21" t="s">
        <v>52</v>
      </c>
      <c r="D18" s="22">
        <v>1</v>
      </c>
      <c r="E18" s="22">
        <v>1</v>
      </c>
      <c r="F18" s="22">
        <v>6</v>
      </c>
      <c r="G18" s="22">
        <v>1</v>
      </c>
      <c r="H18" s="64">
        <v>0</v>
      </c>
      <c r="I18" s="23">
        <f>10000000*6</f>
        <v>60000000</v>
      </c>
      <c r="J18" s="23">
        <f>10000000*6</f>
        <v>60000000</v>
      </c>
      <c r="K18" s="64">
        <v>0</v>
      </c>
      <c r="L18" s="64">
        <v>0</v>
      </c>
      <c r="M18" s="18" t="s">
        <v>20</v>
      </c>
      <c r="N18" s="18" t="s">
        <v>53</v>
      </c>
      <c r="O18" s="18" t="s">
        <v>22</v>
      </c>
      <c r="P18" s="24">
        <v>3006589235</v>
      </c>
      <c r="Q18" s="25" t="s">
        <v>23</v>
      </c>
      <c r="R18"/>
      <c r="S18"/>
      <c r="T18"/>
      <c r="U18"/>
      <c r="V18"/>
    </row>
    <row r="19" spans="1:22" s="19" customFormat="1" ht="63.75">
      <c r="A19" s="1"/>
      <c r="B19" s="20" t="s">
        <v>54</v>
      </c>
      <c r="C19" s="21" t="s">
        <v>55</v>
      </c>
      <c r="D19" s="22">
        <v>1</v>
      </c>
      <c r="E19" s="22">
        <v>1</v>
      </c>
      <c r="F19" s="22">
        <v>4</v>
      </c>
      <c r="G19" s="22">
        <v>1</v>
      </c>
      <c r="H19" s="64">
        <v>0</v>
      </c>
      <c r="I19" s="23">
        <f>22623804*4</f>
        <v>90495216</v>
      </c>
      <c r="J19" s="23">
        <f>22623804*4</f>
        <v>90495216</v>
      </c>
      <c r="K19" s="64">
        <v>0</v>
      </c>
      <c r="L19" s="64">
        <v>0</v>
      </c>
      <c r="M19" s="18" t="s">
        <v>20</v>
      </c>
      <c r="N19" s="18" t="s">
        <v>56</v>
      </c>
      <c r="O19" s="18" t="s">
        <v>22</v>
      </c>
      <c r="P19" s="24">
        <v>3006589235</v>
      </c>
      <c r="Q19" s="25" t="s">
        <v>23</v>
      </c>
      <c r="R19"/>
      <c r="S19"/>
      <c r="T19"/>
      <c r="U19"/>
      <c r="V19"/>
    </row>
    <row r="20" spans="1:22" s="19" customFormat="1" ht="38.25">
      <c r="A20" s="1"/>
      <c r="B20" s="20" t="s">
        <v>57</v>
      </c>
      <c r="C20" s="21" t="s">
        <v>58</v>
      </c>
      <c r="D20" s="22">
        <v>2</v>
      </c>
      <c r="E20" s="22">
        <v>3</v>
      </c>
      <c r="F20" s="22">
        <v>5</v>
      </c>
      <c r="G20" s="22">
        <v>1</v>
      </c>
      <c r="H20" s="64">
        <v>0</v>
      </c>
      <c r="I20" s="23">
        <f>9710400*5</f>
        <v>48552000</v>
      </c>
      <c r="J20" s="23">
        <f>9710400*5</f>
        <v>48552000</v>
      </c>
      <c r="K20" s="64">
        <v>0</v>
      </c>
      <c r="L20" s="64">
        <v>0</v>
      </c>
      <c r="M20" s="18" t="s">
        <v>20</v>
      </c>
      <c r="N20" s="18" t="s">
        <v>59</v>
      </c>
      <c r="O20" s="18" t="s">
        <v>22</v>
      </c>
      <c r="P20" s="24">
        <v>3006589235</v>
      </c>
      <c r="Q20" s="25" t="s">
        <v>23</v>
      </c>
      <c r="R20"/>
      <c r="S20"/>
      <c r="T20"/>
      <c r="U20"/>
      <c r="V20"/>
    </row>
    <row r="21" spans="1:22" s="19" customFormat="1" ht="51">
      <c r="A21" s="1"/>
      <c r="B21" s="28" t="s">
        <v>60</v>
      </c>
      <c r="C21" s="21" t="s">
        <v>61</v>
      </c>
      <c r="D21" s="22">
        <v>1</v>
      </c>
      <c r="E21" s="22">
        <v>1</v>
      </c>
      <c r="F21" s="22">
        <v>5</v>
      </c>
      <c r="G21" s="22">
        <v>1</v>
      </c>
      <c r="H21" s="64">
        <v>0</v>
      </c>
      <c r="I21" s="23">
        <f>7600000*5</f>
        <v>38000000</v>
      </c>
      <c r="J21" s="23">
        <f>7600000*5</f>
        <v>38000000</v>
      </c>
      <c r="K21" s="64">
        <v>0</v>
      </c>
      <c r="L21" s="64">
        <v>0</v>
      </c>
      <c r="M21" s="18" t="s">
        <v>20</v>
      </c>
      <c r="N21" s="18" t="s">
        <v>62</v>
      </c>
      <c r="O21" s="18" t="s">
        <v>22</v>
      </c>
      <c r="P21" s="24">
        <v>3006589235</v>
      </c>
      <c r="Q21" s="25" t="s">
        <v>23</v>
      </c>
      <c r="R21"/>
      <c r="S21"/>
      <c r="T21"/>
      <c r="U21"/>
      <c r="V21"/>
    </row>
    <row r="22" spans="1:22" s="19" customFormat="1" ht="38.25">
      <c r="A22" s="1"/>
      <c r="B22" s="20" t="s">
        <v>63</v>
      </c>
      <c r="C22" s="29" t="s">
        <v>64</v>
      </c>
      <c r="D22" s="22">
        <v>3</v>
      </c>
      <c r="E22" s="22">
        <v>4</v>
      </c>
      <c r="F22" s="22">
        <v>4</v>
      </c>
      <c r="G22" s="22">
        <v>1</v>
      </c>
      <c r="H22" s="64">
        <v>0</v>
      </c>
      <c r="I22" s="23">
        <v>32000000</v>
      </c>
      <c r="J22" s="23">
        <v>32000001</v>
      </c>
      <c r="K22" s="64">
        <v>0</v>
      </c>
      <c r="L22" s="64">
        <v>0</v>
      </c>
      <c r="M22" s="18" t="s">
        <v>20</v>
      </c>
      <c r="N22" s="18" t="s">
        <v>65</v>
      </c>
      <c r="O22" s="18" t="s">
        <v>22</v>
      </c>
      <c r="P22" s="24">
        <v>3173759698</v>
      </c>
      <c r="Q22" s="30" t="s">
        <v>66</v>
      </c>
      <c r="R22"/>
      <c r="S22"/>
      <c r="T22"/>
      <c r="U22"/>
      <c r="V22"/>
    </row>
    <row r="23" spans="1:22" s="19" customFormat="1" ht="45" customHeight="1">
      <c r="A23" s="1"/>
      <c r="B23" s="20" t="s">
        <v>67</v>
      </c>
      <c r="C23" s="29" t="s">
        <v>68</v>
      </c>
      <c r="D23" s="22">
        <v>1</v>
      </c>
      <c r="E23" s="22">
        <v>1</v>
      </c>
      <c r="F23" s="22">
        <v>12</v>
      </c>
      <c r="G23" s="22">
        <v>1</v>
      </c>
      <c r="H23" s="64">
        <v>0</v>
      </c>
      <c r="I23" s="23">
        <f>63000000</f>
        <v>63000000</v>
      </c>
      <c r="J23" s="23">
        <f>63000000</f>
        <v>63000000</v>
      </c>
      <c r="K23" s="64">
        <v>0</v>
      </c>
      <c r="L23" s="64">
        <v>0</v>
      </c>
      <c r="M23" s="18" t="s">
        <v>20</v>
      </c>
      <c r="N23" s="18" t="s">
        <v>69</v>
      </c>
      <c r="O23" s="18" t="s">
        <v>22</v>
      </c>
      <c r="P23" s="24">
        <v>3173759698</v>
      </c>
      <c r="Q23" s="30" t="s">
        <v>66</v>
      </c>
      <c r="R23"/>
      <c r="S23"/>
      <c r="T23"/>
      <c r="U23"/>
      <c r="V23"/>
    </row>
    <row r="24" spans="1:22" s="19" customFormat="1" ht="51">
      <c r="A24" s="1"/>
      <c r="B24" s="32" t="s">
        <v>70</v>
      </c>
      <c r="C24" s="21" t="s">
        <v>71</v>
      </c>
      <c r="D24" s="22">
        <v>3</v>
      </c>
      <c r="E24" s="22">
        <v>4</v>
      </c>
      <c r="F24" s="22">
        <v>3</v>
      </c>
      <c r="G24" s="22">
        <v>1</v>
      </c>
      <c r="H24" s="64">
        <v>0</v>
      </c>
      <c r="I24" s="23">
        <v>120000000</v>
      </c>
      <c r="J24" s="23">
        <v>120000000</v>
      </c>
      <c r="K24" s="64">
        <v>0</v>
      </c>
      <c r="L24" s="64">
        <v>0</v>
      </c>
      <c r="M24" s="18" t="s">
        <v>20</v>
      </c>
      <c r="N24" s="18" t="s">
        <v>72</v>
      </c>
      <c r="O24" s="18" t="s">
        <v>22</v>
      </c>
      <c r="P24" s="24">
        <v>3173759698</v>
      </c>
      <c r="Q24" s="30" t="s">
        <v>66</v>
      </c>
      <c r="R24"/>
      <c r="S24"/>
      <c r="T24"/>
      <c r="U24"/>
      <c r="V24"/>
    </row>
    <row r="25" spans="1:22" s="19" customFormat="1" ht="63.75">
      <c r="A25" s="1"/>
      <c r="B25" s="20" t="s">
        <v>73</v>
      </c>
      <c r="C25" s="21" t="s">
        <v>74</v>
      </c>
      <c r="D25" s="22">
        <v>3</v>
      </c>
      <c r="E25" s="22">
        <v>4</v>
      </c>
      <c r="F25" s="22">
        <v>3</v>
      </c>
      <c r="G25" s="22">
        <v>1</v>
      </c>
      <c r="H25" s="64">
        <v>0</v>
      </c>
      <c r="I25" s="23">
        <v>35000000</v>
      </c>
      <c r="J25" s="23">
        <v>35000000</v>
      </c>
      <c r="K25" s="64">
        <v>0</v>
      </c>
      <c r="L25" s="64">
        <v>0</v>
      </c>
      <c r="M25" s="18" t="s">
        <v>20</v>
      </c>
      <c r="N25" s="18" t="s">
        <v>75</v>
      </c>
      <c r="O25" s="18" t="s">
        <v>22</v>
      </c>
      <c r="P25" s="24">
        <v>3173759698</v>
      </c>
      <c r="Q25" s="30" t="s">
        <v>66</v>
      </c>
      <c r="R25"/>
      <c r="S25"/>
      <c r="T25"/>
      <c r="U25"/>
      <c r="V25"/>
    </row>
    <row r="26" spans="1:22" s="19" customFormat="1" ht="63.75">
      <c r="A26" s="1"/>
      <c r="B26" s="31" t="s">
        <v>76</v>
      </c>
      <c r="C26" s="21" t="s">
        <v>77</v>
      </c>
      <c r="D26" s="22">
        <v>2</v>
      </c>
      <c r="E26" s="22">
        <v>3</v>
      </c>
      <c r="F26" s="22">
        <v>4</v>
      </c>
      <c r="G26" s="22">
        <v>1</v>
      </c>
      <c r="H26" s="64">
        <v>0</v>
      </c>
      <c r="I26" s="23">
        <v>80000000</v>
      </c>
      <c r="J26" s="23">
        <v>80000000</v>
      </c>
      <c r="K26" s="64">
        <v>0</v>
      </c>
      <c r="L26" s="64">
        <v>0</v>
      </c>
      <c r="M26" s="18" t="s">
        <v>20</v>
      </c>
      <c r="N26" s="18" t="s">
        <v>78</v>
      </c>
      <c r="O26" s="18" t="s">
        <v>22</v>
      </c>
      <c r="P26" s="24">
        <v>3173759698</v>
      </c>
      <c r="Q26" s="30" t="s">
        <v>66</v>
      </c>
      <c r="R26"/>
      <c r="S26"/>
      <c r="T26"/>
      <c r="U26"/>
      <c r="V26"/>
    </row>
    <row r="27" spans="1:22" s="19" customFormat="1" ht="63.75">
      <c r="A27" s="1"/>
      <c r="B27" s="31" t="s">
        <v>73</v>
      </c>
      <c r="C27" s="21" t="s">
        <v>79</v>
      </c>
      <c r="D27" s="22">
        <v>1</v>
      </c>
      <c r="E27" s="22">
        <v>2</v>
      </c>
      <c r="F27" s="22">
        <v>12</v>
      </c>
      <c r="G27" s="22">
        <v>1</v>
      </c>
      <c r="H27" s="64">
        <v>0</v>
      </c>
      <c r="I27" s="23">
        <v>63665000</v>
      </c>
      <c r="J27" s="23">
        <v>63665000</v>
      </c>
      <c r="K27" s="64">
        <v>0</v>
      </c>
      <c r="L27" s="64">
        <v>0</v>
      </c>
      <c r="M27" s="18" t="s">
        <v>20</v>
      </c>
      <c r="N27" s="18" t="s">
        <v>80</v>
      </c>
      <c r="O27" s="18" t="s">
        <v>22</v>
      </c>
      <c r="P27" s="24">
        <v>3173759698</v>
      </c>
      <c r="Q27" s="30" t="s">
        <v>66</v>
      </c>
      <c r="R27"/>
      <c r="S27"/>
      <c r="T27"/>
      <c r="U27"/>
      <c r="V27"/>
    </row>
    <row r="28" spans="1:22" s="19" customFormat="1" ht="51">
      <c r="A28" s="1"/>
      <c r="B28" s="31" t="s">
        <v>81</v>
      </c>
      <c r="C28" s="21" t="s">
        <v>82</v>
      </c>
      <c r="D28" s="22">
        <v>2</v>
      </c>
      <c r="E28" s="22">
        <v>3</v>
      </c>
      <c r="F28" s="22">
        <v>12</v>
      </c>
      <c r="G28" s="22">
        <v>1</v>
      </c>
      <c r="H28" s="64">
        <v>0</v>
      </c>
      <c r="I28" s="23">
        <v>125000000</v>
      </c>
      <c r="J28" s="23">
        <v>125000001</v>
      </c>
      <c r="K28" s="64">
        <v>0</v>
      </c>
      <c r="L28" s="64">
        <v>0</v>
      </c>
      <c r="M28" s="18" t="s">
        <v>20</v>
      </c>
      <c r="N28" s="18" t="s">
        <v>83</v>
      </c>
      <c r="O28" s="18" t="s">
        <v>22</v>
      </c>
      <c r="P28" s="24">
        <v>3173759698</v>
      </c>
      <c r="Q28" s="30" t="s">
        <v>66</v>
      </c>
      <c r="R28"/>
      <c r="S28"/>
      <c r="T28"/>
      <c r="U28"/>
      <c r="V28"/>
    </row>
    <row r="29" spans="1:22" s="19" customFormat="1" ht="38.25">
      <c r="A29" s="1"/>
      <c r="B29" s="31" t="s">
        <v>63</v>
      </c>
      <c r="C29" s="21" t="s">
        <v>84</v>
      </c>
      <c r="D29" s="22">
        <v>3</v>
      </c>
      <c r="E29" s="22">
        <v>4</v>
      </c>
      <c r="F29" s="22">
        <v>4</v>
      </c>
      <c r="G29" s="22">
        <v>1</v>
      </c>
      <c r="H29" s="64">
        <v>0</v>
      </c>
      <c r="I29" s="23">
        <f>20230000*F29</f>
        <v>80920000</v>
      </c>
      <c r="J29" s="23">
        <f>20230000*G29</f>
        <v>20230000</v>
      </c>
      <c r="K29" s="64">
        <v>0</v>
      </c>
      <c r="L29" s="64">
        <v>0</v>
      </c>
      <c r="M29" s="18" t="s">
        <v>20</v>
      </c>
      <c r="N29" s="18" t="s">
        <v>85</v>
      </c>
      <c r="O29" s="18" t="s">
        <v>22</v>
      </c>
      <c r="P29" s="24">
        <v>3173759698</v>
      </c>
      <c r="Q29" s="30" t="s">
        <v>66</v>
      </c>
      <c r="R29"/>
      <c r="S29"/>
      <c r="T29"/>
      <c r="U29"/>
      <c r="V29"/>
    </row>
    <row r="30" spans="1:22" s="19" customFormat="1" ht="53.25" customHeight="1">
      <c r="A30" s="1"/>
      <c r="B30" s="31" t="s">
        <v>57</v>
      </c>
      <c r="C30" s="21" t="s">
        <v>86</v>
      </c>
      <c r="D30" s="22">
        <v>1</v>
      </c>
      <c r="E30" s="22">
        <v>2</v>
      </c>
      <c r="F30" s="22">
        <v>4</v>
      </c>
      <c r="G30" s="22">
        <v>1</v>
      </c>
      <c r="H30" s="64">
        <v>0</v>
      </c>
      <c r="I30" s="23">
        <f>325000000*F30</f>
        <v>1300000000</v>
      </c>
      <c r="J30" s="23">
        <f>325000000*G30</f>
        <v>325000000</v>
      </c>
      <c r="K30" s="64">
        <v>0</v>
      </c>
      <c r="L30" s="64">
        <v>0</v>
      </c>
      <c r="M30" s="18" t="s">
        <v>20</v>
      </c>
      <c r="N30" s="18" t="s">
        <v>87</v>
      </c>
      <c r="O30" s="18" t="s">
        <v>22</v>
      </c>
      <c r="P30" s="24">
        <v>3173759698</v>
      </c>
      <c r="Q30" s="30" t="s">
        <v>66</v>
      </c>
      <c r="R30"/>
      <c r="S30"/>
      <c r="T30"/>
      <c r="U30"/>
      <c r="V30"/>
    </row>
    <row r="31" spans="1:22" s="19" customFormat="1" ht="51">
      <c r="A31" s="1"/>
      <c r="B31" s="31" t="s">
        <v>73</v>
      </c>
      <c r="C31" s="21" t="s">
        <v>88</v>
      </c>
      <c r="D31" s="22">
        <v>2</v>
      </c>
      <c r="E31" s="22">
        <v>3</v>
      </c>
      <c r="F31" s="22">
        <v>12</v>
      </c>
      <c r="G31" s="22">
        <v>1</v>
      </c>
      <c r="H31" s="64">
        <v>0</v>
      </c>
      <c r="I31" s="23">
        <v>23800000</v>
      </c>
      <c r="J31" s="23">
        <v>23800000</v>
      </c>
      <c r="K31" s="64">
        <v>0</v>
      </c>
      <c r="L31" s="64">
        <v>0</v>
      </c>
      <c r="M31" s="18" t="s">
        <v>20</v>
      </c>
      <c r="N31" s="18" t="s">
        <v>89</v>
      </c>
      <c r="O31" s="18" t="s">
        <v>22</v>
      </c>
      <c r="P31" s="24">
        <v>3173759698</v>
      </c>
      <c r="Q31" s="30" t="s">
        <v>66</v>
      </c>
      <c r="R31"/>
      <c r="S31"/>
      <c r="T31"/>
      <c r="U31"/>
      <c r="V31"/>
    </row>
    <row r="32" spans="1:22" s="19" customFormat="1" ht="76.5">
      <c r="A32" s="1"/>
      <c r="B32" s="31" t="s">
        <v>90</v>
      </c>
      <c r="C32" s="21" t="s">
        <v>91</v>
      </c>
      <c r="D32" s="22">
        <v>1</v>
      </c>
      <c r="E32" s="22">
        <v>2</v>
      </c>
      <c r="F32" s="22">
        <v>12</v>
      </c>
      <c r="G32" s="22">
        <v>1</v>
      </c>
      <c r="H32" s="64">
        <v>0</v>
      </c>
      <c r="I32" s="23">
        <v>12211780</v>
      </c>
      <c r="J32" s="23">
        <v>12211780</v>
      </c>
      <c r="K32" s="64">
        <v>0</v>
      </c>
      <c r="L32" s="64">
        <v>0</v>
      </c>
      <c r="M32" s="18" t="s">
        <v>20</v>
      </c>
      <c r="N32" s="18" t="s">
        <v>92</v>
      </c>
      <c r="O32" s="18" t="s">
        <v>22</v>
      </c>
      <c r="P32" s="24">
        <v>3173759698</v>
      </c>
      <c r="Q32" s="30" t="s">
        <v>66</v>
      </c>
      <c r="R32"/>
      <c r="S32"/>
      <c r="T32"/>
      <c r="U32"/>
      <c r="V32"/>
    </row>
    <row r="33" spans="1:22" s="19" customFormat="1" ht="63.75">
      <c r="A33" s="1"/>
      <c r="B33" s="31" t="s">
        <v>81</v>
      </c>
      <c r="C33" s="21" t="s">
        <v>93</v>
      </c>
      <c r="D33" s="22">
        <v>3</v>
      </c>
      <c r="E33" s="22">
        <v>4</v>
      </c>
      <c r="F33" s="22">
        <v>12</v>
      </c>
      <c r="G33" s="22">
        <v>1</v>
      </c>
      <c r="H33" s="64">
        <v>0</v>
      </c>
      <c r="I33" s="23">
        <f>120000000</f>
        <v>120000000</v>
      </c>
      <c r="J33" s="23">
        <f>120000000</f>
        <v>120000000</v>
      </c>
      <c r="K33" s="64">
        <v>0</v>
      </c>
      <c r="L33" s="64">
        <v>0</v>
      </c>
      <c r="M33" s="18" t="s">
        <v>20</v>
      </c>
      <c r="N33" s="18" t="s">
        <v>94</v>
      </c>
      <c r="O33" s="18" t="s">
        <v>22</v>
      </c>
      <c r="P33" s="24">
        <v>3173759698</v>
      </c>
      <c r="Q33" s="30" t="s">
        <v>66</v>
      </c>
      <c r="R33"/>
      <c r="S33"/>
      <c r="T33"/>
      <c r="U33"/>
      <c r="V33"/>
    </row>
    <row r="34" spans="1:22" s="19" customFormat="1" ht="51">
      <c r="A34" s="1"/>
      <c r="B34" s="31" t="s">
        <v>73</v>
      </c>
      <c r="C34" s="21" t="s">
        <v>95</v>
      </c>
      <c r="D34" s="22">
        <v>3</v>
      </c>
      <c r="E34" s="22">
        <v>4</v>
      </c>
      <c r="F34" s="22">
        <v>12</v>
      </c>
      <c r="G34" s="22">
        <v>1</v>
      </c>
      <c r="H34" s="64">
        <v>0</v>
      </c>
      <c r="I34" s="23">
        <f>8000000</f>
        <v>8000000</v>
      </c>
      <c r="J34" s="23">
        <f>8000000</f>
        <v>8000000</v>
      </c>
      <c r="K34" s="64">
        <v>0</v>
      </c>
      <c r="L34" s="64">
        <v>0</v>
      </c>
      <c r="M34" s="18" t="s">
        <v>20</v>
      </c>
      <c r="N34" s="18" t="s">
        <v>96</v>
      </c>
      <c r="O34" s="18" t="s">
        <v>22</v>
      </c>
      <c r="P34" s="24">
        <v>3173759698</v>
      </c>
      <c r="Q34" s="30" t="s">
        <v>66</v>
      </c>
      <c r="R34"/>
      <c r="S34"/>
      <c r="T34"/>
      <c r="U34"/>
      <c r="V34"/>
    </row>
    <row r="35" spans="1:22" s="19" customFormat="1" ht="51">
      <c r="A35" s="1"/>
      <c r="B35" s="31" t="s">
        <v>81</v>
      </c>
      <c r="C35" s="21" t="s">
        <v>97</v>
      </c>
      <c r="D35" s="22">
        <v>4</v>
      </c>
      <c r="E35" s="22">
        <v>5</v>
      </c>
      <c r="F35" s="22">
        <v>12</v>
      </c>
      <c r="G35" s="22">
        <v>1</v>
      </c>
      <c r="H35" s="64">
        <v>0</v>
      </c>
      <c r="I35" s="23">
        <v>51000000</v>
      </c>
      <c r="J35" s="23">
        <v>51000000</v>
      </c>
      <c r="K35" s="64">
        <v>0</v>
      </c>
      <c r="L35" s="64">
        <v>0</v>
      </c>
      <c r="M35" s="18" t="s">
        <v>20</v>
      </c>
      <c r="N35" s="18" t="s">
        <v>98</v>
      </c>
      <c r="O35" s="18" t="s">
        <v>22</v>
      </c>
      <c r="P35" s="24">
        <v>3173759698</v>
      </c>
      <c r="Q35" s="30" t="s">
        <v>66</v>
      </c>
      <c r="R35"/>
      <c r="S35"/>
      <c r="T35"/>
      <c r="U35"/>
      <c r="V35"/>
    </row>
    <row r="36" spans="1:22" s="19" customFormat="1" ht="65.25" customHeight="1">
      <c r="A36" s="1"/>
      <c r="B36" s="31" t="s">
        <v>70</v>
      </c>
      <c r="C36" s="21" t="s">
        <v>99</v>
      </c>
      <c r="D36" s="22">
        <v>1</v>
      </c>
      <c r="E36" s="22">
        <v>2</v>
      </c>
      <c r="F36" s="22">
        <v>4</v>
      </c>
      <c r="G36" s="22">
        <v>1</v>
      </c>
      <c r="H36" s="64">
        <v>0</v>
      </c>
      <c r="I36" s="23">
        <f>100000000*F36</f>
        <v>400000000</v>
      </c>
      <c r="J36" s="23">
        <f>100000000*G36</f>
        <v>100000000</v>
      </c>
      <c r="K36" s="64">
        <v>0</v>
      </c>
      <c r="L36" s="64">
        <v>0</v>
      </c>
      <c r="M36" s="18" t="s">
        <v>20</v>
      </c>
      <c r="N36" s="18" t="s">
        <v>100</v>
      </c>
      <c r="O36" s="18" t="s">
        <v>22</v>
      </c>
      <c r="P36" s="24">
        <v>3173759698</v>
      </c>
      <c r="Q36" s="30" t="s">
        <v>66</v>
      </c>
      <c r="R36"/>
      <c r="S36"/>
      <c r="T36"/>
      <c r="U36"/>
      <c r="V36"/>
    </row>
    <row r="37" spans="1:22" s="19" customFormat="1" ht="58.5" customHeight="1">
      <c r="A37" s="1"/>
      <c r="B37" s="31" t="s">
        <v>81</v>
      </c>
      <c r="C37" s="21" t="s">
        <v>101</v>
      </c>
      <c r="D37" s="22">
        <v>4</v>
      </c>
      <c r="E37" s="22">
        <v>5</v>
      </c>
      <c r="F37" s="22">
        <v>12</v>
      </c>
      <c r="G37" s="22">
        <v>1</v>
      </c>
      <c r="H37" s="64">
        <v>0</v>
      </c>
      <c r="I37" s="23">
        <v>127000000</v>
      </c>
      <c r="J37" s="23">
        <v>127000000</v>
      </c>
      <c r="K37" s="64">
        <v>0</v>
      </c>
      <c r="L37" s="64">
        <v>0</v>
      </c>
      <c r="M37" s="18" t="s">
        <v>20</v>
      </c>
      <c r="N37" s="18" t="s">
        <v>102</v>
      </c>
      <c r="O37" s="18" t="s">
        <v>22</v>
      </c>
      <c r="P37" s="24">
        <v>3173759698</v>
      </c>
      <c r="Q37" s="30" t="s">
        <v>66</v>
      </c>
      <c r="R37"/>
      <c r="S37"/>
      <c r="T37"/>
      <c r="U37"/>
      <c r="V37"/>
    </row>
    <row r="38" spans="1:22" s="19" customFormat="1" ht="56.25" customHeight="1">
      <c r="A38" s="1"/>
      <c r="B38" s="31" t="s">
        <v>31</v>
      </c>
      <c r="C38" s="21" t="s">
        <v>103</v>
      </c>
      <c r="D38" s="22">
        <v>4</v>
      </c>
      <c r="E38" s="22">
        <v>5</v>
      </c>
      <c r="F38" s="22">
        <v>12</v>
      </c>
      <c r="G38" s="22">
        <v>1</v>
      </c>
      <c r="H38" s="64">
        <v>0</v>
      </c>
      <c r="I38" s="23">
        <f>16000000*1.13</f>
        <v>18080000</v>
      </c>
      <c r="J38" s="23">
        <f>16000000*1.13</f>
        <v>18080000</v>
      </c>
      <c r="K38" s="64">
        <v>0</v>
      </c>
      <c r="L38" s="64">
        <v>0</v>
      </c>
      <c r="M38" s="18" t="s">
        <v>20</v>
      </c>
      <c r="N38" s="18" t="s">
        <v>104</v>
      </c>
      <c r="O38" s="18" t="s">
        <v>22</v>
      </c>
      <c r="P38" s="24">
        <v>3173759698</v>
      </c>
      <c r="Q38" s="30" t="s">
        <v>66</v>
      </c>
      <c r="R38"/>
      <c r="S38"/>
      <c r="T38"/>
      <c r="U38"/>
      <c r="V38"/>
    </row>
    <row r="39" spans="1:22" s="19" customFormat="1" ht="54.75" customHeight="1">
      <c r="A39" s="1"/>
      <c r="B39" s="31" t="s">
        <v>105</v>
      </c>
      <c r="C39" s="21" t="s">
        <v>106</v>
      </c>
      <c r="D39" s="22">
        <v>3</v>
      </c>
      <c r="E39" s="22">
        <v>4</v>
      </c>
      <c r="F39" s="22">
        <v>4</v>
      </c>
      <c r="G39" s="22">
        <v>1</v>
      </c>
      <c r="H39" s="64">
        <v>0</v>
      </c>
      <c r="I39" s="23">
        <f>100000000</f>
        <v>100000000</v>
      </c>
      <c r="J39" s="23">
        <f>100000000</f>
        <v>100000000</v>
      </c>
      <c r="K39" s="64">
        <v>0</v>
      </c>
      <c r="L39" s="64">
        <v>0</v>
      </c>
      <c r="M39" s="18" t="s">
        <v>20</v>
      </c>
      <c r="N39" s="18" t="s">
        <v>107</v>
      </c>
      <c r="O39" s="18" t="s">
        <v>22</v>
      </c>
      <c r="P39" s="24">
        <v>3173759698</v>
      </c>
      <c r="Q39" s="30" t="s">
        <v>66</v>
      </c>
      <c r="R39"/>
      <c r="S39"/>
      <c r="T39"/>
      <c r="U39"/>
      <c r="V39"/>
    </row>
    <row r="40" spans="1:22" s="19" customFormat="1" ht="54.75" customHeight="1">
      <c r="A40" s="1"/>
      <c r="B40" s="31" t="s">
        <v>70</v>
      </c>
      <c r="C40" s="21" t="s">
        <v>108</v>
      </c>
      <c r="D40" s="22">
        <v>3</v>
      </c>
      <c r="E40" s="22">
        <v>4</v>
      </c>
      <c r="F40" s="22">
        <v>12</v>
      </c>
      <c r="G40" s="22">
        <v>1</v>
      </c>
      <c r="H40" s="64">
        <v>0</v>
      </c>
      <c r="I40" s="23">
        <f>160000000</f>
        <v>160000000</v>
      </c>
      <c r="J40" s="23">
        <f>160000000</f>
        <v>160000000</v>
      </c>
      <c r="K40" s="64">
        <v>0</v>
      </c>
      <c r="L40" s="64">
        <v>0</v>
      </c>
      <c r="M40" s="18" t="s">
        <v>20</v>
      </c>
      <c r="N40" s="18" t="s">
        <v>109</v>
      </c>
      <c r="O40" s="18" t="s">
        <v>22</v>
      </c>
      <c r="P40" s="24">
        <v>3173759698</v>
      </c>
      <c r="Q40" s="30" t="s">
        <v>66</v>
      </c>
      <c r="R40"/>
      <c r="S40"/>
      <c r="T40"/>
      <c r="U40"/>
      <c r="V40"/>
    </row>
    <row r="41" spans="1:22" s="19" customFormat="1" ht="78" customHeight="1">
      <c r="A41" s="1"/>
      <c r="B41" s="31" t="s">
        <v>110</v>
      </c>
      <c r="C41" s="21" t="s">
        <v>111</v>
      </c>
      <c r="D41" s="22">
        <v>4</v>
      </c>
      <c r="E41" s="22">
        <v>5</v>
      </c>
      <c r="F41" s="22">
        <v>4</v>
      </c>
      <c r="G41" s="22">
        <v>1</v>
      </c>
      <c r="H41" s="64">
        <v>0</v>
      </c>
      <c r="I41" s="23">
        <v>200000000</v>
      </c>
      <c r="J41" s="23">
        <v>200000000</v>
      </c>
      <c r="K41" s="64">
        <v>0</v>
      </c>
      <c r="L41" s="64">
        <v>0</v>
      </c>
      <c r="M41" s="18" t="s">
        <v>20</v>
      </c>
      <c r="N41" s="18" t="s">
        <v>112</v>
      </c>
      <c r="O41" s="18" t="s">
        <v>22</v>
      </c>
      <c r="P41" s="24">
        <v>3173759698</v>
      </c>
      <c r="Q41" s="30" t="s">
        <v>66</v>
      </c>
      <c r="R41"/>
      <c r="S41"/>
      <c r="T41"/>
      <c r="U41"/>
      <c r="V41"/>
    </row>
    <row r="42" spans="1:22" s="19" customFormat="1" ht="63.75">
      <c r="A42" s="1"/>
      <c r="B42" s="31" t="s">
        <v>70</v>
      </c>
      <c r="C42" s="21" t="s">
        <v>113</v>
      </c>
      <c r="D42" s="22">
        <v>1</v>
      </c>
      <c r="E42" s="22">
        <v>1</v>
      </c>
      <c r="F42" s="22">
        <v>12</v>
      </c>
      <c r="G42" s="22">
        <v>1</v>
      </c>
      <c r="H42" s="64">
        <v>0</v>
      </c>
      <c r="I42" s="23">
        <v>322000000</v>
      </c>
      <c r="J42" s="23">
        <v>322000000</v>
      </c>
      <c r="K42" s="64">
        <v>0</v>
      </c>
      <c r="L42" s="64">
        <v>0</v>
      </c>
      <c r="M42" s="18" t="s">
        <v>20</v>
      </c>
      <c r="N42" s="18" t="s">
        <v>114</v>
      </c>
      <c r="O42" s="18" t="s">
        <v>22</v>
      </c>
      <c r="P42" s="24">
        <v>3173759698</v>
      </c>
      <c r="Q42" s="30" t="s">
        <v>66</v>
      </c>
      <c r="R42"/>
      <c r="S42"/>
      <c r="T42"/>
      <c r="U42"/>
      <c r="V42"/>
    </row>
    <row r="43" spans="1:22" s="19" customFormat="1" ht="63.75">
      <c r="A43" s="1"/>
      <c r="B43" s="32" t="s">
        <v>70</v>
      </c>
      <c r="C43" s="21" t="s">
        <v>115</v>
      </c>
      <c r="D43" s="22">
        <v>1</v>
      </c>
      <c r="E43" s="22">
        <v>2</v>
      </c>
      <c r="F43" s="22">
        <v>12</v>
      </c>
      <c r="G43" s="22">
        <v>1</v>
      </c>
      <c r="H43" s="64">
        <v>0</v>
      </c>
      <c r="I43" s="23">
        <v>60000000</v>
      </c>
      <c r="J43" s="23">
        <v>60000000</v>
      </c>
      <c r="K43" s="64">
        <v>0</v>
      </c>
      <c r="L43" s="64">
        <v>0</v>
      </c>
      <c r="M43" s="18" t="s">
        <v>20</v>
      </c>
      <c r="N43" s="18" t="s">
        <v>116</v>
      </c>
      <c r="O43" s="18" t="s">
        <v>22</v>
      </c>
      <c r="P43" s="24">
        <v>3173759698</v>
      </c>
      <c r="Q43" s="30" t="s">
        <v>66</v>
      </c>
      <c r="R43"/>
      <c r="S43"/>
      <c r="T43"/>
      <c r="U43"/>
      <c r="V43"/>
    </row>
    <row r="44" spans="1:22" s="19" customFormat="1" ht="51">
      <c r="A44" s="1"/>
      <c r="B44" s="31">
        <v>73152103</v>
      </c>
      <c r="C44" s="21" t="s">
        <v>117</v>
      </c>
      <c r="D44" s="22">
        <v>1</v>
      </c>
      <c r="E44" s="22">
        <v>1</v>
      </c>
      <c r="F44" s="22">
        <v>12</v>
      </c>
      <c r="G44" s="22">
        <v>1</v>
      </c>
      <c r="H44" s="64">
        <v>0</v>
      </c>
      <c r="I44" s="23">
        <f>25000000*1.13</f>
        <v>28249999.999999996</v>
      </c>
      <c r="J44" s="23">
        <f>25000000*1.13</f>
        <v>28249999.999999996</v>
      </c>
      <c r="K44" s="64">
        <v>0</v>
      </c>
      <c r="L44" s="64">
        <v>0</v>
      </c>
      <c r="M44" s="18" t="s">
        <v>20</v>
      </c>
      <c r="N44" s="18" t="s">
        <v>118</v>
      </c>
      <c r="O44" s="18" t="s">
        <v>22</v>
      </c>
      <c r="P44" s="33">
        <v>3173759698</v>
      </c>
      <c r="Q44" s="30" t="s">
        <v>66</v>
      </c>
      <c r="R44"/>
      <c r="S44"/>
      <c r="T44"/>
      <c r="U44"/>
      <c r="V44"/>
    </row>
    <row r="45" spans="1:22" s="19" customFormat="1" ht="63.75">
      <c r="A45" s="1"/>
      <c r="B45" s="31">
        <v>73152103</v>
      </c>
      <c r="C45" s="21" t="s">
        <v>119</v>
      </c>
      <c r="D45" s="22">
        <v>1</v>
      </c>
      <c r="E45" s="22">
        <v>1</v>
      </c>
      <c r="F45" s="22">
        <v>12</v>
      </c>
      <c r="G45" s="22">
        <v>1</v>
      </c>
      <c r="H45" s="64">
        <v>0</v>
      </c>
      <c r="I45" s="23">
        <f>30000000*1.3</f>
        <v>39000000</v>
      </c>
      <c r="J45" s="23">
        <f>30000000*1.3</f>
        <v>39000000</v>
      </c>
      <c r="K45" s="64">
        <v>0</v>
      </c>
      <c r="L45" s="64">
        <v>0</v>
      </c>
      <c r="M45" s="18" t="s">
        <v>20</v>
      </c>
      <c r="N45" s="18" t="s">
        <v>120</v>
      </c>
      <c r="O45" s="18" t="s">
        <v>22</v>
      </c>
      <c r="P45" s="24">
        <v>3173759698</v>
      </c>
      <c r="Q45" s="30" t="s">
        <v>66</v>
      </c>
      <c r="R45"/>
      <c r="S45"/>
      <c r="T45"/>
      <c r="U45"/>
      <c r="V45"/>
    </row>
    <row r="46" spans="1:22" s="19" customFormat="1" ht="38.25">
      <c r="A46" s="1"/>
      <c r="B46" s="31">
        <v>73152103</v>
      </c>
      <c r="C46" s="21" t="s">
        <v>121</v>
      </c>
      <c r="D46" s="22">
        <v>4</v>
      </c>
      <c r="E46" s="22">
        <v>5</v>
      </c>
      <c r="F46" s="22">
        <v>5</v>
      </c>
      <c r="G46" s="22">
        <v>1</v>
      </c>
      <c r="H46" s="64">
        <v>0</v>
      </c>
      <c r="I46" s="23">
        <f>33000000*1.13</f>
        <v>37290000</v>
      </c>
      <c r="J46" s="23">
        <f>33000000*1.13</f>
        <v>37290000</v>
      </c>
      <c r="K46" s="64">
        <v>0</v>
      </c>
      <c r="L46" s="64">
        <v>0</v>
      </c>
      <c r="M46" s="18" t="s">
        <v>20</v>
      </c>
      <c r="N46" s="18" t="s">
        <v>122</v>
      </c>
      <c r="O46" s="18" t="s">
        <v>22</v>
      </c>
      <c r="P46" s="24">
        <v>3173759698</v>
      </c>
      <c r="Q46" s="30" t="s">
        <v>66</v>
      </c>
      <c r="R46"/>
      <c r="S46"/>
      <c r="T46"/>
      <c r="U46"/>
      <c r="V46"/>
    </row>
    <row r="47" spans="1:22" s="19" customFormat="1" ht="63.75">
      <c r="A47" s="1"/>
      <c r="B47" s="31" t="s">
        <v>31</v>
      </c>
      <c r="C47" s="34" t="s">
        <v>123</v>
      </c>
      <c r="D47" s="22">
        <v>8</v>
      </c>
      <c r="E47" s="22">
        <v>9</v>
      </c>
      <c r="F47" s="22">
        <v>12</v>
      </c>
      <c r="G47" s="22">
        <v>1</v>
      </c>
      <c r="H47" s="64">
        <v>0</v>
      </c>
      <c r="I47" s="23">
        <v>100000000</v>
      </c>
      <c r="J47" s="23">
        <v>100000000</v>
      </c>
      <c r="K47" s="64">
        <v>0</v>
      </c>
      <c r="L47" s="64">
        <v>0</v>
      </c>
      <c r="M47" s="18" t="s">
        <v>20</v>
      </c>
      <c r="N47" s="18" t="s">
        <v>124</v>
      </c>
      <c r="O47" s="18" t="s">
        <v>22</v>
      </c>
      <c r="P47" s="24">
        <v>3173759698</v>
      </c>
      <c r="Q47" s="30" t="s">
        <v>66</v>
      </c>
      <c r="R47"/>
      <c r="S47"/>
      <c r="T47"/>
      <c r="U47"/>
      <c r="V47"/>
    </row>
    <row r="48" spans="1:22" s="19" customFormat="1" ht="38.25">
      <c r="A48" s="1"/>
      <c r="B48" s="20" t="s">
        <v>125</v>
      </c>
      <c r="C48" s="34" t="s">
        <v>126</v>
      </c>
      <c r="D48" s="35">
        <v>1</v>
      </c>
      <c r="E48" s="22">
        <v>2</v>
      </c>
      <c r="F48" s="22">
        <v>4</v>
      </c>
      <c r="G48" s="22">
        <v>1</v>
      </c>
      <c r="H48" s="64">
        <v>0</v>
      </c>
      <c r="I48" s="23">
        <v>250000000</v>
      </c>
      <c r="J48" s="23">
        <v>250000000</v>
      </c>
      <c r="K48" s="64">
        <v>0</v>
      </c>
      <c r="L48" s="64">
        <v>0</v>
      </c>
      <c r="M48" s="18" t="s">
        <v>20</v>
      </c>
      <c r="N48" s="18" t="s">
        <v>127</v>
      </c>
      <c r="O48" s="18" t="s">
        <v>22</v>
      </c>
      <c r="P48" s="24">
        <v>3173759698</v>
      </c>
      <c r="Q48" s="30" t="s">
        <v>66</v>
      </c>
      <c r="R48"/>
      <c r="S48"/>
      <c r="T48"/>
      <c r="U48"/>
      <c r="V48"/>
    </row>
    <row r="49" spans="1:22" s="19" customFormat="1" ht="69.75" customHeight="1">
      <c r="A49" s="1"/>
      <c r="B49" s="31" t="s">
        <v>128</v>
      </c>
      <c r="C49" s="34" t="s">
        <v>129</v>
      </c>
      <c r="D49" s="35">
        <v>2</v>
      </c>
      <c r="E49" s="22">
        <v>3</v>
      </c>
      <c r="F49" s="22">
        <v>4</v>
      </c>
      <c r="G49" s="22">
        <v>1</v>
      </c>
      <c r="H49" s="64">
        <v>0</v>
      </c>
      <c r="I49" s="23">
        <f>13000000*4</f>
        <v>52000000</v>
      </c>
      <c r="J49" s="23">
        <f>13000000*4</f>
        <v>52000000</v>
      </c>
      <c r="K49" s="64">
        <v>0</v>
      </c>
      <c r="L49" s="64">
        <v>0</v>
      </c>
      <c r="M49" s="18" t="s">
        <v>20</v>
      </c>
      <c r="N49" s="18" t="s">
        <v>130</v>
      </c>
      <c r="O49" s="18" t="s">
        <v>22</v>
      </c>
      <c r="P49" s="22">
        <v>3212151095</v>
      </c>
      <c r="Q49" s="36" t="s">
        <v>131</v>
      </c>
      <c r="R49"/>
      <c r="S49"/>
      <c r="T49"/>
      <c r="U49"/>
      <c r="V49"/>
    </row>
    <row r="50" spans="1:22" s="19" customFormat="1" ht="89.25">
      <c r="A50" s="1"/>
      <c r="B50" s="31" t="s">
        <v>132</v>
      </c>
      <c r="C50" s="34" t="s">
        <v>133</v>
      </c>
      <c r="D50" s="35">
        <v>3</v>
      </c>
      <c r="E50" s="22">
        <v>4</v>
      </c>
      <c r="F50" s="22">
        <v>3</v>
      </c>
      <c r="G50" s="22">
        <v>1</v>
      </c>
      <c r="H50" s="64">
        <v>0</v>
      </c>
      <c r="I50" s="23">
        <v>15000000</v>
      </c>
      <c r="J50" s="23">
        <v>15000001</v>
      </c>
      <c r="K50" s="64">
        <v>0</v>
      </c>
      <c r="L50" s="64">
        <v>0</v>
      </c>
      <c r="M50" s="18" t="s">
        <v>20</v>
      </c>
      <c r="N50" s="18" t="s">
        <v>134</v>
      </c>
      <c r="O50" s="18" t="s">
        <v>22</v>
      </c>
      <c r="P50" s="22">
        <v>3212151095</v>
      </c>
      <c r="Q50" s="36" t="s">
        <v>131</v>
      </c>
      <c r="R50"/>
      <c r="S50"/>
      <c r="T50"/>
      <c r="U50"/>
      <c r="V50"/>
    </row>
    <row r="51" spans="1:22" s="19" customFormat="1" ht="51">
      <c r="A51" s="1"/>
      <c r="B51" s="31" t="s">
        <v>135</v>
      </c>
      <c r="C51" s="34" t="s">
        <v>136</v>
      </c>
      <c r="D51" s="35">
        <v>4</v>
      </c>
      <c r="E51" s="22">
        <v>5</v>
      </c>
      <c r="F51" s="22">
        <v>3</v>
      </c>
      <c r="G51" s="22">
        <v>1</v>
      </c>
      <c r="H51" s="64">
        <v>0</v>
      </c>
      <c r="I51" s="23">
        <v>60000000</v>
      </c>
      <c r="J51" s="23">
        <v>60000001</v>
      </c>
      <c r="K51" s="64">
        <v>0</v>
      </c>
      <c r="L51" s="64">
        <v>0</v>
      </c>
      <c r="M51" s="18" t="s">
        <v>20</v>
      </c>
      <c r="N51" s="18" t="s">
        <v>137</v>
      </c>
      <c r="O51" s="18" t="s">
        <v>22</v>
      </c>
      <c r="P51" s="22">
        <v>3212151095</v>
      </c>
      <c r="Q51" s="36" t="s">
        <v>131</v>
      </c>
      <c r="R51"/>
      <c r="S51"/>
      <c r="T51"/>
      <c r="U51"/>
      <c r="V51"/>
    </row>
    <row r="52" spans="1:22" s="19" customFormat="1" ht="51">
      <c r="A52" s="1"/>
      <c r="B52" s="20" t="s">
        <v>138</v>
      </c>
      <c r="C52" s="34" t="s">
        <v>139</v>
      </c>
      <c r="D52" s="35">
        <v>1</v>
      </c>
      <c r="E52" s="22">
        <v>2</v>
      </c>
      <c r="F52" s="22">
        <v>4</v>
      </c>
      <c r="G52" s="22">
        <v>1</v>
      </c>
      <c r="H52" s="64">
        <v>0</v>
      </c>
      <c r="I52" s="23">
        <f>14000000*4</f>
        <v>56000000</v>
      </c>
      <c r="J52" s="23">
        <f>14000000*4</f>
        <v>56000000</v>
      </c>
      <c r="K52" s="64">
        <v>0</v>
      </c>
      <c r="L52" s="64">
        <v>0</v>
      </c>
      <c r="M52" s="18" t="s">
        <v>20</v>
      </c>
      <c r="N52" s="18" t="s">
        <v>140</v>
      </c>
      <c r="O52" s="18" t="s">
        <v>22</v>
      </c>
      <c r="P52" s="22">
        <v>3212151095</v>
      </c>
      <c r="Q52" s="36" t="s">
        <v>131</v>
      </c>
      <c r="R52"/>
      <c r="S52"/>
      <c r="T52"/>
      <c r="U52"/>
      <c r="V52"/>
    </row>
    <row r="53" spans="1:22" s="19" customFormat="1" ht="51">
      <c r="A53" s="1"/>
      <c r="B53" s="31" t="s">
        <v>141</v>
      </c>
      <c r="C53" s="34" t="s">
        <v>142</v>
      </c>
      <c r="D53" s="35">
        <v>6</v>
      </c>
      <c r="E53" s="22">
        <v>7</v>
      </c>
      <c r="F53" s="22">
        <v>2</v>
      </c>
      <c r="G53" s="22">
        <v>1</v>
      </c>
      <c r="H53" s="64">
        <v>0</v>
      </c>
      <c r="I53" s="23">
        <f>3500000*8</f>
        <v>28000000</v>
      </c>
      <c r="J53" s="23">
        <f>3500000*8</f>
        <v>28000000</v>
      </c>
      <c r="K53" s="64">
        <v>0</v>
      </c>
      <c r="L53" s="64">
        <v>0</v>
      </c>
      <c r="M53" s="18" t="s">
        <v>20</v>
      </c>
      <c r="N53" s="18" t="s">
        <v>143</v>
      </c>
      <c r="O53" s="18" t="s">
        <v>22</v>
      </c>
      <c r="P53" s="22">
        <v>3212151095</v>
      </c>
      <c r="Q53" s="36" t="s">
        <v>131</v>
      </c>
      <c r="R53"/>
      <c r="S53"/>
      <c r="T53"/>
      <c r="U53"/>
      <c r="V53"/>
    </row>
    <row r="54" spans="1:22" s="19" customFormat="1" ht="63.75">
      <c r="A54" s="1"/>
      <c r="B54" s="31">
        <v>73161606</v>
      </c>
      <c r="C54" s="34" t="s">
        <v>144</v>
      </c>
      <c r="D54" s="35">
        <v>1</v>
      </c>
      <c r="E54" s="22">
        <v>2</v>
      </c>
      <c r="F54" s="22">
        <v>4</v>
      </c>
      <c r="G54" s="22">
        <v>1</v>
      </c>
      <c r="H54" s="64">
        <v>0</v>
      </c>
      <c r="I54" s="23">
        <v>4500000</v>
      </c>
      <c r="J54" s="23">
        <v>4500000</v>
      </c>
      <c r="K54" s="64">
        <v>0</v>
      </c>
      <c r="L54" s="64">
        <v>0</v>
      </c>
      <c r="M54" s="18" t="s">
        <v>20</v>
      </c>
      <c r="N54" s="18" t="s">
        <v>145</v>
      </c>
      <c r="O54" s="18" t="s">
        <v>22</v>
      </c>
      <c r="P54" s="22">
        <v>3212151095</v>
      </c>
      <c r="Q54" s="36" t="s">
        <v>131</v>
      </c>
      <c r="R54"/>
      <c r="S54"/>
      <c r="T54"/>
      <c r="U54"/>
      <c r="V54"/>
    </row>
    <row r="55" spans="1:22" s="19" customFormat="1" ht="51">
      <c r="A55" s="1"/>
      <c r="B55" s="31">
        <v>40102000</v>
      </c>
      <c r="C55" s="34" t="s">
        <v>146</v>
      </c>
      <c r="D55" s="35">
        <v>3</v>
      </c>
      <c r="E55" s="22">
        <v>4</v>
      </c>
      <c r="F55" s="22">
        <v>6</v>
      </c>
      <c r="G55" s="22">
        <v>1</v>
      </c>
      <c r="H55" s="64">
        <v>0</v>
      </c>
      <c r="I55" s="23">
        <v>45000000</v>
      </c>
      <c r="J55" s="23">
        <v>45000000</v>
      </c>
      <c r="K55" s="64">
        <v>0</v>
      </c>
      <c r="L55" s="64">
        <v>0</v>
      </c>
      <c r="M55" s="18" t="s">
        <v>20</v>
      </c>
      <c r="N55" s="18" t="s">
        <v>147</v>
      </c>
      <c r="O55" s="18" t="s">
        <v>22</v>
      </c>
      <c r="P55" s="22">
        <v>3212151095</v>
      </c>
      <c r="Q55" s="36" t="s">
        <v>131</v>
      </c>
      <c r="R55"/>
      <c r="S55"/>
      <c r="T55"/>
      <c r="U55"/>
      <c r="V55"/>
    </row>
    <row r="56" spans="1:22" s="19" customFormat="1" ht="38.25">
      <c r="A56" s="1"/>
      <c r="B56" s="31">
        <v>41104200</v>
      </c>
      <c r="C56" s="34" t="s">
        <v>148</v>
      </c>
      <c r="D56" s="35">
        <v>2</v>
      </c>
      <c r="E56" s="22">
        <v>3</v>
      </c>
      <c r="F56" s="22">
        <v>3</v>
      </c>
      <c r="G56" s="22">
        <v>1</v>
      </c>
      <c r="H56" s="64">
        <v>0</v>
      </c>
      <c r="I56" s="23">
        <f>6000000*F56</f>
        <v>18000000</v>
      </c>
      <c r="J56" s="23">
        <v>18000000</v>
      </c>
      <c r="K56" s="64">
        <v>0</v>
      </c>
      <c r="L56" s="64">
        <v>0</v>
      </c>
      <c r="M56" s="18" t="s">
        <v>20</v>
      </c>
      <c r="N56" s="18" t="s">
        <v>149</v>
      </c>
      <c r="O56" s="18" t="s">
        <v>22</v>
      </c>
      <c r="P56" s="22">
        <v>3212151095</v>
      </c>
      <c r="Q56" s="36" t="s">
        <v>131</v>
      </c>
      <c r="R56"/>
      <c r="S56"/>
      <c r="T56"/>
      <c r="U56"/>
      <c r="V56"/>
    </row>
    <row r="57" spans="1:22" s="19" customFormat="1" ht="51">
      <c r="A57" s="1"/>
      <c r="B57" s="31">
        <v>73141706</v>
      </c>
      <c r="C57" s="34" t="s">
        <v>150</v>
      </c>
      <c r="D57" s="35">
        <v>2</v>
      </c>
      <c r="E57" s="22">
        <v>3</v>
      </c>
      <c r="F57" s="22">
        <v>4</v>
      </c>
      <c r="G57" s="22">
        <v>1</v>
      </c>
      <c r="H57" s="64">
        <v>0</v>
      </c>
      <c r="I57" s="23">
        <v>28500000</v>
      </c>
      <c r="J57" s="23">
        <v>28500000</v>
      </c>
      <c r="K57" s="64">
        <v>0</v>
      </c>
      <c r="L57" s="64">
        <v>0</v>
      </c>
      <c r="M57" s="18" t="s">
        <v>20</v>
      </c>
      <c r="N57" s="18" t="s">
        <v>151</v>
      </c>
      <c r="O57" s="18" t="s">
        <v>22</v>
      </c>
      <c r="P57" s="22">
        <v>3212151095</v>
      </c>
      <c r="Q57" s="36" t="s">
        <v>131</v>
      </c>
      <c r="R57"/>
      <c r="S57"/>
      <c r="T57"/>
      <c r="U57"/>
      <c r="V57"/>
    </row>
    <row r="58" spans="1:22" s="19" customFormat="1" ht="51">
      <c r="A58" s="1"/>
      <c r="B58" s="31">
        <v>94101605</v>
      </c>
      <c r="C58" s="34" t="s">
        <v>152</v>
      </c>
      <c r="D58" s="35">
        <v>1</v>
      </c>
      <c r="E58" s="22">
        <v>2</v>
      </c>
      <c r="F58" s="22">
        <v>4</v>
      </c>
      <c r="G58" s="22">
        <v>1</v>
      </c>
      <c r="H58" s="64">
        <v>0</v>
      </c>
      <c r="I58" s="23">
        <v>90000000</v>
      </c>
      <c r="J58" s="23">
        <v>90000000</v>
      </c>
      <c r="K58" s="64">
        <v>0</v>
      </c>
      <c r="L58" s="64">
        <v>0</v>
      </c>
      <c r="M58" s="18" t="s">
        <v>20</v>
      </c>
      <c r="N58" s="18" t="s">
        <v>153</v>
      </c>
      <c r="O58" s="18" t="s">
        <v>22</v>
      </c>
      <c r="P58" s="22">
        <v>3212151095</v>
      </c>
      <c r="Q58" s="36" t="s">
        <v>131</v>
      </c>
      <c r="R58"/>
      <c r="S58"/>
      <c r="T58"/>
      <c r="U58"/>
      <c r="V58"/>
    </row>
    <row r="59" spans="1:22" s="19" customFormat="1" ht="76.5">
      <c r="A59" s="1"/>
      <c r="B59" s="31" t="s">
        <v>154</v>
      </c>
      <c r="C59" s="34" t="s">
        <v>155</v>
      </c>
      <c r="D59" s="35">
        <v>9</v>
      </c>
      <c r="E59" s="22">
        <v>10</v>
      </c>
      <c r="F59" s="22">
        <v>2</v>
      </c>
      <c r="G59" s="22">
        <v>1</v>
      </c>
      <c r="H59" s="64">
        <v>0</v>
      </c>
      <c r="I59" s="23">
        <f>15000000*F59</f>
        <v>30000000</v>
      </c>
      <c r="J59" s="23">
        <v>30000000</v>
      </c>
      <c r="K59" s="64">
        <v>0</v>
      </c>
      <c r="L59" s="64">
        <v>0</v>
      </c>
      <c r="M59" s="18" t="s">
        <v>20</v>
      </c>
      <c r="N59" s="18" t="s">
        <v>156</v>
      </c>
      <c r="O59" s="18" t="s">
        <v>22</v>
      </c>
      <c r="P59" s="22">
        <v>3212151095</v>
      </c>
      <c r="Q59" s="36" t="s">
        <v>131</v>
      </c>
      <c r="R59"/>
      <c r="S59"/>
      <c r="T59"/>
      <c r="U59"/>
      <c r="V59"/>
    </row>
    <row r="60" spans="1:22" s="19" customFormat="1" ht="63.75">
      <c r="A60" s="1"/>
      <c r="B60" s="31">
        <v>86101705</v>
      </c>
      <c r="C60" s="34" t="s">
        <v>157</v>
      </c>
      <c r="D60" s="35">
        <v>6</v>
      </c>
      <c r="E60" s="22">
        <v>7</v>
      </c>
      <c r="F60" s="22">
        <v>12</v>
      </c>
      <c r="G60" s="22">
        <v>1</v>
      </c>
      <c r="H60" s="64">
        <v>0</v>
      </c>
      <c r="I60" s="23">
        <v>27251714</v>
      </c>
      <c r="J60" s="23">
        <v>27251715</v>
      </c>
      <c r="K60" s="64">
        <v>0</v>
      </c>
      <c r="L60" s="64">
        <v>0</v>
      </c>
      <c r="M60" s="18" t="s">
        <v>20</v>
      </c>
      <c r="N60" s="18" t="s">
        <v>158</v>
      </c>
      <c r="O60" s="18" t="s">
        <v>22</v>
      </c>
      <c r="P60" s="22">
        <v>3203730776</v>
      </c>
      <c r="Q60" s="36" t="s">
        <v>159</v>
      </c>
      <c r="R60"/>
      <c r="S60"/>
      <c r="T60"/>
      <c r="U60"/>
      <c r="V60"/>
    </row>
    <row r="61" spans="1:22" s="19" customFormat="1" ht="51">
      <c r="A61" s="1"/>
      <c r="B61" s="31" t="s">
        <v>160</v>
      </c>
      <c r="C61" s="34" t="s">
        <v>161</v>
      </c>
      <c r="D61" s="35">
        <v>1</v>
      </c>
      <c r="E61" s="22">
        <v>2</v>
      </c>
      <c r="F61" s="22">
        <v>4</v>
      </c>
      <c r="G61" s="22">
        <v>1</v>
      </c>
      <c r="H61" s="64">
        <v>0</v>
      </c>
      <c r="I61" s="23">
        <f>38399950*4</f>
        <v>153599800</v>
      </c>
      <c r="J61" s="23">
        <f>38399950*4</f>
        <v>153599800</v>
      </c>
      <c r="K61" s="64">
        <v>0</v>
      </c>
      <c r="L61" s="64">
        <v>0</v>
      </c>
      <c r="M61" s="18" t="s">
        <v>20</v>
      </c>
      <c r="N61" s="18" t="s">
        <v>162</v>
      </c>
      <c r="O61" s="18" t="s">
        <v>22</v>
      </c>
      <c r="P61" s="22">
        <v>3043426182</v>
      </c>
      <c r="Q61" s="36" t="s">
        <v>163</v>
      </c>
      <c r="R61"/>
      <c r="S61"/>
      <c r="T61"/>
      <c r="U61"/>
      <c r="V61"/>
    </row>
    <row r="62" spans="1:22" s="19" customFormat="1" ht="51">
      <c r="A62" s="1"/>
      <c r="B62" s="31" t="s">
        <v>164</v>
      </c>
      <c r="C62" s="34" t="s">
        <v>165</v>
      </c>
      <c r="D62" s="35">
        <v>1</v>
      </c>
      <c r="E62" s="22">
        <v>1</v>
      </c>
      <c r="F62" s="22">
        <v>4</v>
      </c>
      <c r="G62" s="22">
        <v>1</v>
      </c>
      <c r="H62" s="64">
        <v>0</v>
      </c>
      <c r="I62" s="23">
        <v>32000000</v>
      </c>
      <c r="J62" s="23">
        <v>32000000</v>
      </c>
      <c r="K62" s="64">
        <v>0</v>
      </c>
      <c r="L62" s="64">
        <v>0</v>
      </c>
      <c r="M62" s="18" t="s">
        <v>20</v>
      </c>
      <c r="N62" s="18" t="s">
        <v>166</v>
      </c>
      <c r="O62" s="18" t="s">
        <v>22</v>
      </c>
      <c r="P62" s="22">
        <v>3043426182</v>
      </c>
      <c r="Q62" s="36" t="s">
        <v>163</v>
      </c>
      <c r="R62"/>
      <c r="S62"/>
      <c r="T62"/>
      <c r="U62"/>
      <c r="V62"/>
    </row>
    <row r="63" spans="1:22" s="19" customFormat="1" ht="51">
      <c r="A63" s="1"/>
      <c r="B63" s="32" t="s">
        <v>167</v>
      </c>
      <c r="C63" s="34" t="s">
        <v>168</v>
      </c>
      <c r="D63" s="35">
        <v>1</v>
      </c>
      <c r="E63" s="22">
        <v>2</v>
      </c>
      <c r="F63" s="22">
        <v>4</v>
      </c>
      <c r="G63" s="22">
        <v>1</v>
      </c>
      <c r="H63" s="64">
        <v>0</v>
      </c>
      <c r="I63" s="23">
        <v>20000000</v>
      </c>
      <c r="J63" s="23">
        <v>20000000</v>
      </c>
      <c r="K63" s="64">
        <v>0</v>
      </c>
      <c r="L63" s="64">
        <v>0</v>
      </c>
      <c r="M63" s="18" t="s">
        <v>20</v>
      </c>
      <c r="N63" s="18" t="s">
        <v>169</v>
      </c>
      <c r="O63" s="18" t="s">
        <v>22</v>
      </c>
      <c r="P63" s="22">
        <v>3043426182</v>
      </c>
      <c r="Q63" s="36" t="s">
        <v>163</v>
      </c>
      <c r="R63"/>
      <c r="S63"/>
      <c r="T63"/>
      <c r="U63"/>
      <c r="V63"/>
    </row>
    <row r="64" spans="1:22" s="19" customFormat="1" ht="51">
      <c r="A64" s="1"/>
      <c r="B64" s="37" t="s">
        <v>170</v>
      </c>
      <c r="C64" s="34" t="s">
        <v>171</v>
      </c>
      <c r="D64" s="35">
        <v>5</v>
      </c>
      <c r="E64" s="22">
        <v>6</v>
      </c>
      <c r="F64" s="22">
        <v>3</v>
      </c>
      <c r="G64" s="22">
        <v>1</v>
      </c>
      <c r="H64" s="64">
        <v>0</v>
      </c>
      <c r="I64" s="23">
        <f>7500000*3</f>
        <v>22500000</v>
      </c>
      <c r="J64" s="23">
        <f>7500000*3</f>
        <v>22500000</v>
      </c>
      <c r="K64" s="64">
        <v>0</v>
      </c>
      <c r="L64" s="64">
        <v>0</v>
      </c>
      <c r="M64" s="18" t="s">
        <v>20</v>
      </c>
      <c r="N64" s="18" t="s">
        <v>172</v>
      </c>
      <c r="O64" s="18" t="s">
        <v>22</v>
      </c>
      <c r="P64" s="22">
        <v>3043426182</v>
      </c>
      <c r="Q64" s="36" t="s">
        <v>163</v>
      </c>
      <c r="R64"/>
      <c r="S64"/>
      <c r="T64"/>
      <c r="U64"/>
      <c r="V64"/>
    </row>
    <row r="65" spans="1:22" s="19" customFormat="1" ht="38.25">
      <c r="A65" s="1"/>
      <c r="B65" s="32" t="s">
        <v>173</v>
      </c>
      <c r="C65" s="34" t="s">
        <v>174</v>
      </c>
      <c r="D65" s="35">
        <v>1</v>
      </c>
      <c r="E65" s="22">
        <v>2</v>
      </c>
      <c r="F65" s="22">
        <v>4</v>
      </c>
      <c r="G65" s="22">
        <v>1</v>
      </c>
      <c r="H65" s="64">
        <v>0</v>
      </c>
      <c r="I65" s="23">
        <f>18850000*4</f>
        <v>75400000</v>
      </c>
      <c r="J65" s="23">
        <f>18850000*4</f>
        <v>75400000</v>
      </c>
      <c r="K65" s="64">
        <v>0</v>
      </c>
      <c r="L65" s="64">
        <v>0</v>
      </c>
      <c r="M65" s="18" t="s">
        <v>20</v>
      </c>
      <c r="N65" s="18" t="s">
        <v>175</v>
      </c>
      <c r="O65" s="18" t="s">
        <v>22</v>
      </c>
      <c r="P65" s="22">
        <v>3006593051</v>
      </c>
      <c r="Q65" s="30" t="s">
        <v>176</v>
      </c>
      <c r="R65"/>
      <c r="S65"/>
      <c r="T65"/>
      <c r="U65"/>
      <c r="V65"/>
    </row>
    <row r="66" spans="1:22" s="19" customFormat="1" ht="38.25">
      <c r="A66" s="1"/>
      <c r="B66" s="31" t="s">
        <v>177</v>
      </c>
      <c r="C66" s="34" t="s">
        <v>178</v>
      </c>
      <c r="D66" s="35">
        <v>1</v>
      </c>
      <c r="E66" s="22">
        <v>2</v>
      </c>
      <c r="F66" s="22">
        <v>4</v>
      </c>
      <c r="G66" s="22">
        <v>1</v>
      </c>
      <c r="H66" s="64">
        <v>0</v>
      </c>
      <c r="I66" s="23">
        <f>2500000*4</f>
        <v>10000000</v>
      </c>
      <c r="J66" s="23">
        <f>2500000*4</f>
        <v>10000000</v>
      </c>
      <c r="K66" s="64">
        <v>0</v>
      </c>
      <c r="L66" s="64">
        <v>0</v>
      </c>
      <c r="M66" s="18" t="s">
        <v>20</v>
      </c>
      <c r="N66" s="18" t="s">
        <v>179</v>
      </c>
      <c r="O66" s="18" t="s">
        <v>22</v>
      </c>
      <c r="P66" s="22">
        <v>3006593051</v>
      </c>
      <c r="Q66" s="30" t="s">
        <v>176</v>
      </c>
      <c r="R66"/>
      <c r="S66"/>
      <c r="T66"/>
      <c r="U66"/>
      <c r="V66"/>
    </row>
    <row r="67" spans="1:22" s="19" customFormat="1" ht="38.25">
      <c r="A67" s="1"/>
      <c r="B67" s="31" t="s">
        <v>180</v>
      </c>
      <c r="C67" s="34" t="s">
        <v>181</v>
      </c>
      <c r="D67" s="35">
        <v>1</v>
      </c>
      <c r="E67" s="22">
        <v>2</v>
      </c>
      <c r="F67" s="22">
        <v>4</v>
      </c>
      <c r="G67" s="22">
        <v>1</v>
      </c>
      <c r="H67" s="64">
        <v>0</v>
      </c>
      <c r="I67" s="23">
        <f>200000000*4</f>
        <v>800000000</v>
      </c>
      <c r="J67" s="23">
        <f>200000000*4</f>
        <v>800000000</v>
      </c>
      <c r="K67" s="64">
        <v>0</v>
      </c>
      <c r="L67" s="64">
        <v>0</v>
      </c>
      <c r="M67" s="18" t="s">
        <v>20</v>
      </c>
      <c r="N67" s="18" t="s">
        <v>182</v>
      </c>
      <c r="O67" s="18" t="s">
        <v>22</v>
      </c>
      <c r="P67" s="22">
        <v>3043426182</v>
      </c>
      <c r="Q67" s="36" t="s">
        <v>163</v>
      </c>
      <c r="R67"/>
      <c r="S67"/>
      <c r="T67"/>
      <c r="U67"/>
      <c r="V67"/>
    </row>
    <row r="68" spans="1:22" s="19" customFormat="1" ht="51">
      <c r="A68" s="1"/>
      <c r="B68" s="37" t="s">
        <v>183</v>
      </c>
      <c r="C68" s="34" t="s">
        <v>184</v>
      </c>
      <c r="D68" s="35">
        <v>2</v>
      </c>
      <c r="E68" s="22">
        <v>3</v>
      </c>
      <c r="F68" s="22">
        <v>4</v>
      </c>
      <c r="G68" s="22">
        <v>1</v>
      </c>
      <c r="H68" s="64">
        <v>0</v>
      </c>
      <c r="I68" s="23">
        <f>120000000*4</f>
        <v>480000000</v>
      </c>
      <c r="J68" s="23">
        <f>120000000*4</f>
        <v>480000000</v>
      </c>
      <c r="K68" s="64">
        <v>0</v>
      </c>
      <c r="L68" s="64">
        <v>0</v>
      </c>
      <c r="M68" s="18" t="s">
        <v>20</v>
      </c>
      <c r="N68" s="18" t="s">
        <v>185</v>
      </c>
      <c r="O68" s="18" t="s">
        <v>22</v>
      </c>
      <c r="P68" s="22">
        <v>3006593051</v>
      </c>
      <c r="Q68" s="30" t="s">
        <v>176</v>
      </c>
      <c r="R68"/>
      <c r="S68"/>
      <c r="T68"/>
      <c r="U68"/>
      <c r="V68"/>
    </row>
    <row r="69" spans="1:22" s="19" customFormat="1" ht="58.5" customHeight="1">
      <c r="A69" s="1"/>
      <c r="B69" s="31">
        <v>42295112</v>
      </c>
      <c r="C69" s="34" t="s">
        <v>186</v>
      </c>
      <c r="D69" s="35">
        <v>1</v>
      </c>
      <c r="E69" s="22">
        <v>1</v>
      </c>
      <c r="F69" s="22">
        <v>5</v>
      </c>
      <c r="G69" s="22">
        <v>1</v>
      </c>
      <c r="H69" s="64">
        <v>0</v>
      </c>
      <c r="I69" s="23">
        <f>12000000*5</f>
        <v>60000000</v>
      </c>
      <c r="J69" s="23">
        <f>12000000*5</f>
        <v>60000000</v>
      </c>
      <c r="K69" s="64">
        <v>0</v>
      </c>
      <c r="L69" s="64">
        <v>0</v>
      </c>
      <c r="M69" s="18" t="s">
        <v>20</v>
      </c>
      <c r="N69" s="18" t="s">
        <v>187</v>
      </c>
      <c r="O69" s="18" t="s">
        <v>22</v>
      </c>
      <c r="P69" s="22">
        <v>3006593051</v>
      </c>
      <c r="Q69" s="30" t="s">
        <v>176</v>
      </c>
      <c r="R69"/>
      <c r="S69"/>
      <c r="T69"/>
      <c r="U69"/>
      <c r="V69"/>
    </row>
    <row r="70" spans="1:22" s="19" customFormat="1" ht="121.5" customHeight="1">
      <c r="A70" s="1"/>
      <c r="B70" s="31" t="s">
        <v>188</v>
      </c>
      <c r="C70" s="34" t="s">
        <v>189</v>
      </c>
      <c r="D70" s="35">
        <v>2</v>
      </c>
      <c r="E70" s="22">
        <v>3</v>
      </c>
      <c r="F70" s="22">
        <v>4</v>
      </c>
      <c r="G70" s="22">
        <v>1</v>
      </c>
      <c r="H70" s="64">
        <v>0</v>
      </c>
      <c r="I70" s="23">
        <f>35721500*4</f>
        <v>142886000</v>
      </c>
      <c r="J70" s="23">
        <f>35721500*4</f>
        <v>142886000</v>
      </c>
      <c r="K70" s="64">
        <v>0</v>
      </c>
      <c r="L70" s="64">
        <v>0</v>
      </c>
      <c r="M70" s="18" t="s">
        <v>20</v>
      </c>
      <c r="N70" s="18" t="s">
        <v>190</v>
      </c>
      <c r="O70" s="18" t="s">
        <v>22</v>
      </c>
      <c r="P70" s="22">
        <v>3006593051</v>
      </c>
      <c r="Q70" s="30" t="s">
        <v>176</v>
      </c>
      <c r="R70"/>
      <c r="S70"/>
      <c r="T70"/>
      <c r="U70"/>
      <c r="V70"/>
    </row>
    <row r="71" spans="1:22" s="19" customFormat="1" ht="38.25">
      <c r="A71" s="1"/>
      <c r="B71" s="37" t="s">
        <v>191</v>
      </c>
      <c r="C71" s="34" t="s">
        <v>192</v>
      </c>
      <c r="D71" s="35">
        <v>2</v>
      </c>
      <c r="E71" s="22">
        <v>3</v>
      </c>
      <c r="F71" s="22">
        <v>5</v>
      </c>
      <c r="G71" s="22">
        <v>1</v>
      </c>
      <c r="H71" s="64">
        <v>0</v>
      </c>
      <c r="I71" s="23">
        <f>90000000*5</f>
        <v>450000000</v>
      </c>
      <c r="J71" s="23">
        <f>90000000*5</f>
        <v>450000000</v>
      </c>
      <c r="K71" s="64">
        <v>0</v>
      </c>
      <c r="L71" s="64">
        <v>0</v>
      </c>
      <c r="M71" s="18" t="s">
        <v>20</v>
      </c>
      <c r="N71" s="18" t="s">
        <v>193</v>
      </c>
      <c r="O71" s="18" t="s">
        <v>22</v>
      </c>
      <c r="P71" s="22">
        <v>3006593051</v>
      </c>
      <c r="Q71" s="30" t="s">
        <v>176</v>
      </c>
      <c r="R71"/>
      <c r="S71"/>
      <c r="T71"/>
      <c r="U71"/>
      <c r="V71"/>
    </row>
    <row r="72" spans="1:22" s="19" customFormat="1" ht="51">
      <c r="A72" s="1"/>
      <c r="B72" s="37" t="s">
        <v>183</v>
      </c>
      <c r="C72" s="34" t="s">
        <v>194</v>
      </c>
      <c r="D72" s="35">
        <v>1</v>
      </c>
      <c r="E72" s="22">
        <v>2</v>
      </c>
      <c r="F72" s="22">
        <v>3</v>
      </c>
      <c r="G72" s="22">
        <v>1</v>
      </c>
      <c r="H72" s="64">
        <v>0</v>
      </c>
      <c r="I72" s="23">
        <v>4182000000</v>
      </c>
      <c r="J72" s="23">
        <v>4182000000</v>
      </c>
      <c r="K72" s="64">
        <v>0</v>
      </c>
      <c r="L72" s="64">
        <v>0</v>
      </c>
      <c r="M72" s="18" t="s">
        <v>20</v>
      </c>
      <c r="N72" s="18" t="s">
        <v>195</v>
      </c>
      <c r="O72" s="18" t="s">
        <v>22</v>
      </c>
      <c r="P72" s="22">
        <v>3006593051</v>
      </c>
      <c r="Q72" s="30" t="s">
        <v>176</v>
      </c>
      <c r="R72"/>
      <c r="S72"/>
      <c r="T72"/>
      <c r="U72"/>
      <c r="V72"/>
    </row>
    <row r="73" spans="1:22" s="19" customFormat="1" ht="89.25">
      <c r="A73" s="1"/>
      <c r="B73" s="37" t="s">
        <v>188</v>
      </c>
      <c r="C73" s="34" t="s">
        <v>196</v>
      </c>
      <c r="D73" s="35">
        <v>6</v>
      </c>
      <c r="E73" s="22">
        <v>7</v>
      </c>
      <c r="F73" s="22">
        <v>3</v>
      </c>
      <c r="G73" s="22">
        <v>1</v>
      </c>
      <c r="H73" s="64">
        <v>0</v>
      </c>
      <c r="I73" s="23">
        <f>140000000*3</f>
        <v>420000000</v>
      </c>
      <c r="J73" s="23">
        <f>140000000*3</f>
        <v>420000000</v>
      </c>
      <c r="K73" s="64">
        <v>0</v>
      </c>
      <c r="L73" s="64">
        <v>0</v>
      </c>
      <c r="M73" s="18" t="s">
        <v>20</v>
      </c>
      <c r="N73" s="18" t="s">
        <v>197</v>
      </c>
      <c r="O73" s="18" t="s">
        <v>22</v>
      </c>
      <c r="P73" s="22">
        <v>3006593051</v>
      </c>
      <c r="Q73" s="30" t="s">
        <v>176</v>
      </c>
      <c r="R73"/>
      <c r="S73"/>
      <c r="T73"/>
      <c r="U73"/>
      <c r="V73"/>
    </row>
    <row r="74" spans="1:22" s="19" customFormat="1" ht="51">
      <c r="A74" s="1"/>
      <c r="B74" s="31" t="s">
        <v>198</v>
      </c>
      <c r="C74" s="34" t="s">
        <v>199</v>
      </c>
      <c r="D74" s="35">
        <v>2</v>
      </c>
      <c r="E74" s="22">
        <v>3</v>
      </c>
      <c r="F74" s="22">
        <v>5</v>
      </c>
      <c r="G74" s="22">
        <v>1</v>
      </c>
      <c r="H74" s="64">
        <v>0</v>
      </c>
      <c r="I74" s="23">
        <f>177000000*5</f>
        <v>885000000</v>
      </c>
      <c r="J74" s="23">
        <f>177000000*5</f>
        <v>885000000</v>
      </c>
      <c r="K74" s="64">
        <v>0</v>
      </c>
      <c r="L74" s="64">
        <v>0</v>
      </c>
      <c r="M74" s="18" t="s">
        <v>20</v>
      </c>
      <c r="N74" s="18" t="s">
        <v>200</v>
      </c>
      <c r="O74" s="18" t="s">
        <v>22</v>
      </c>
      <c r="P74" s="22">
        <v>3006593051</v>
      </c>
      <c r="Q74" s="30" t="s">
        <v>176</v>
      </c>
      <c r="R74"/>
      <c r="S74"/>
      <c r="T74"/>
      <c r="U74"/>
      <c r="V74"/>
    </row>
    <row r="75" spans="1:22" s="19" customFormat="1" ht="76.5">
      <c r="A75" s="1"/>
      <c r="B75" s="32" t="s">
        <v>201</v>
      </c>
      <c r="C75" s="21" t="s">
        <v>202</v>
      </c>
      <c r="D75" s="35">
        <v>1</v>
      </c>
      <c r="E75" s="22">
        <v>1</v>
      </c>
      <c r="F75" s="22">
        <v>2</v>
      </c>
      <c r="G75" s="22">
        <v>1</v>
      </c>
      <c r="H75" s="64">
        <v>0</v>
      </c>
      <c r="I75" s="23">
        <v>33000000</v>
      </c>
      <c r="J75" s="23">
        <v>33000000</v>
      </c>
      <c r="K75" s="64">
        <v>0</v>
      </c>
      <c r="L75" s="64">
        <v>0</v>
      </c>
      <c r="M75" s="18" t="s">
        <v>20</v>
      </c>
      <c r="N75" s="18" t="s">
        <v>203</v>
      </c>
      <c r="O75" s="18" t="s">
        <v>22</v>
      </c>
      <c r="P75" s="22">
        <v>3002074094</v>
      </c>
      <c r="Q75" s="30" t="s">
        <v>204</v>
      </c>
      <c r="R75"/>
      <c r="S75"/>
      <c r="T75"/>
      <c r="U75"/>
      <c r="V75"/>
    </row>
    <row r="76" spans="1:22" s="19" customFormat="1" ht="38.25">
      <c r="A76" s="1"/>
      <c r="B76" s="20" t="s">
        <v>205</v>
      </c>
      <c r="C76" s="21" t="s">
        <v>206</v>
      </c>
      <c r="D76" s="35">
        <v>4</v>
      </c>
      <c r="E76" s="22">
        <v>5</v>
      </c>
      <c r="F76" s="22">
        <v>4</v>
      </c>
      <c r="G76" s="22">
        <v>1</v>
      </c>
      <c r="H76" s="64">
        <v>0</v>
      </c>
      <c r="I76" s="23">
        <v>14000000</v>
      </c>
      <c r="J76" s="23">
        <v>14000000</v>
      </c>
      <c r="K76" s="64">
        <v>0</v>
      </c>
      <c r="L76" s="64">
        <v>0</v>
      </c>
      <c r="M76" s="18" t="s">
        <v>20</v>
      </c>
      <c r="N76" s="18" t="s">
        <v>207</v>
      </c>
      <c r="O76" s="18" t="s">
        <v>22</v>
      </c>
      <c r="P76" s="22">
        <v>3103207214</v>
      </c>
      <c r="Q76" s="30" t="s">
        <v>208</v>
      </c>
      <c r="R76"/>
      <c r="S76"/>
      <c r="T76"/>
      <c r="U76"/>
      <c r="V76"/>
    </row>
    <row r="77" spans="1:22" s="19" customFormat="1" ht="38.25">
      <c r="A77" s="1"/>
      <c r="B77" s="31" t="s">
        <v>209</v>
      </c>
      <c r="C77" s="21" t="s">
        <v>210</v>
      </c>
      <c r="D77" s="35">
        <v>1</v>
      </c>
      <c r="E77" s="22">
        <v>1</v>
      </c>
      <c r="F77" s="22">
        <v>6</v>
      </c>
      <c r="G77" s="22">
        <v>1</v>
      </c>
      <c r="H77" s="64">
        <v>0</v>
      </c>
      <c r="I77" s="23">
        <f>70000000*6</f>
        <v>420000000</v>
      </c>
      <c r="J77" s="23">
        <f>70000000*6</f>
        <v>420000000</v>
      </c>
      <c r="K77" s="64">
        <v>0</v>
      </c>
      <c r="L77" s="64">
        <v>0</v>
      </c>
      <c r="M77" s="18" t="s">
        <v>20</v>
      </c>
      <c r="N77" s="18" t="s">
        <v>211</v>
      </c>
      <c r="O77" s="18" t="s">
        <v>22</v>
      </c>
      <c r="P77" s="22">
        <v>3103207214</v>
      </c>
      <c r="Q77" s="30" t="s">
        <v>208</v>
      </c>
      <c r="R77"/>
      <c r="S77"/>
      <c r="T77"/>
      <c r="U77"/>
      <c r="V77"/>
    </row>
    <row r="78" spans="1:22" s="19" customFormat="1" ht="51">
      <c r="A78" s="1"/>
      <c r="B78" s="31" t="s">
        <v>212</v>
      </c>
      <c r="C78" s="21" t="s">
        <v>213</v>
      </c>
      <c r="D78" s="35">
        <v>3</v>
      </c>
      <c r="E78" s="22">
        <v>4</v>
      </c>
      <c r="F78" s="22">
        <v>4</v>
      </c>
      <c r="G78" s="22">
        <v>1</v>
      </c>
      <c r="H78" s="64">
        <v>0</v>
      </c>
      <c r="I78" s="23">
        <f>150000000*4</f>
        <v>600000000</v>
      </c>
      <c r="J78" s="23">
        <f>150000000*4</f>
        <v>600000000</v>
      </c>
      <c r="K78" s="64">
        <v>0</v>
      </c>
      <c r="L78" s="64">
        <v>0</v>
      </c>
      <c r="M78" s="18" t="s">
        <v>20</v>
      </c>
      <c r="N78" s="18" t="s">
        <v>214</v>
      </c>
      <c r="O78" s="18" t="s">
        <v>22</v>
      </c>
      <c r="P78" s="22">
        <v>3103207214</v>
      </c>
      <c r="Q78" s="30" t="s">
        <v>208</v>
      </c>
      <c r="R78"/>
      <c r="S78"/>
      <c r="T78"/>
      <c r="U78"/>
      <c r="V78"/>
    </row>
    <row r="79" spans="1:22" s="19" customFormat="1" ht="38.25">
      <c r="A79" s="1"/>
      <c r="B79" s="32" t="s">
        <v>215</v>
      </c>
      <c r="C79" s="21" t="s">
        <v>216</v>
      </c>
      <c r="D79" s="35">
        <v>6</v>
      </c>
      <c r="E79" s="22">
        <v>7</v>
      </c>
      <c r="F79" s="22">
        <v>2</v>
      </c>
      <c r="G79" s="22">
        <v>1</v>
      </c>
      <c r="H79" s="64">
        <v>0</v>
      </c>
      <c r="I79" s="23">
        <v>10000000</v>
      </c>
      <c r="J79" s="23">
        <v>10000000</v>
      </c>
      <c r="K79" s="64">
        <v>0</v>
      </c>
      <c r="L79" s="64">
        <v>0</v>
      </c>
      <c r="M79" s="18" t="s">
        <v>20</v>
      </c>
      <c r="N79" s="18" t="s">
        <v>217</v>
      </c>
      <c r="O79" s="18" t="s">
        <v>22</v>
      </c>
      <c r="P79" s="22">
        <v>3103207214</v>
      </c>
      <c r="Q79" s="30" t="s">
        <v>208</v>
      </c>
      <c r="R79"/>
      <c r="S79"/>
      <c r="T79"/>
      <c r="U79"/>
      <c r="V79"/>
    </row>
    <row r="80" spans="1:22" s="19" customFormat="1" ht="51">
      <c r="A80" s="1"/>
      <c r="B80" s="31" t="s">
        <v>218</v>
      </c>
      <c r="C80" s="21" t="s">
        <v>219</v>
      </c>
      <c r="D80" s="35">
        <v>2</v>
      </c>
      <c r="E80" s="22">
        <v>3</v>
      </c>
      <c r="F80" s="22">
        <v>4</v>
      </c>
      <c r="G80" s="22">
        <v>1</v>
      </c>
      <c r="H80" s="64">
        <v>0</v>
      </c>
      <c r="I80" s="23">
        <f>650000000*4</f>
        <v>2600000000</v>
      </c>
      <c r="J80" s="23">
        <f>650000000*4</f>
        <v>2600000000</v>
      </c>
      <c r="K80" s="64">
        <v>0</v>
      </c>
      <c r="L80" s="64">
        <v>0</v>
      </c>
      <c r="M80" s="18" t="s">
        <v>20</v>
      </c>
      <c r="N80" s="18" t="s">
        <v>220</v>
      </c>
      <c r="O80" s="18" t="s">
        <v>22</v>
      </c>
      <c r="P80" s="22">
        <v>3103207214</v>
      </c>
      <c r="Q80" s="30" t="s">
        <v>208</v>
      </c>
      <c r="R80"/>
      <c r="S80"/>
      <c r="T80"/>
      <c r="U80"/>
      <c r="V80"/>
    </row>
    <row r="81" spans="1:22" s="19" customFormat="1" ht="38.25">
      <c r="A81" s="1"/>
      <c r="B81" s="31" t="s">
        <v>221</v>
      </c>
      <c r="C81" s="21" t="s">
        <v>222</v>
      </c>
      <c r="D81" s="35">
        <v>1</v>
      </c>
      <c r="E81" s="22">
        <v>2</v>
      </c>
      <c r="F81" s="22">
        <v>5</v>
      </c>
      <c r="G81" s="22">
        <v>1</v>
      </c>
      <c r="H81" s="64">
        <v>0</v>
      </c>
      <c r="I81" s="23">
        <f>15000000*5</f>
        <v>75000000</v>
      </c>
      <c r="J81" s="23">
        <f>15000000*5</f>
        <v>75000000</v>
      </c>
      <c r="K81" s="64">
        <v>0</v>
      </c>
      <c r="L81" s="64">
        <v>0</v>
      </c>
      <c r="M81" s="18" t="s">
        <v>20</v>
      </c>
      <c r="N81" s="18" t="s">
        <v>223</v>
      </c>
      <c r="O81" s="18" t="s">
        <v>22</v>
      </c>
      <c r="P81" s="22">
        <v>3103207214</v>
      </c>
      <c r="Q81" s="30" t="s">
        <v>208</v>
      </c>
      <c r="R81"/>
      <c r="S81"/>
      <c r="T81"/>
      <c r="U81"/>
      <c r="V81"/>
    </row>
    <row r="82" spans="1:22" s="19" customFormat="1" ht="38.25">
      <c r="A82" s="1"/>
      <c r="B82" s="31" t="s">
        <v>218</v>
      </c>
      <c r="C82" s="21" t="s">
        <v>224</v>
      </c>
      <c r="D82" s="35">
        <v>6</v>
      </c>
      <c r="E82" s="22">
        <v>7</v>
      </c>
      <c r="F82" s="22">
        <v>3</v>
      </c>
      <c r="G82" s="22">
        <v>1</v>
      </c>
      <c r="H82" s="64">
        <v>0</v>
      </c>
      <c r="I82" s="23">
        <f>25000000*3</f>
        <v>75000000</v>
      </c>
      <c r="J82" s="23">
        <f>25000000*3</f>
        <v>75000000</v>
      </c>
      <c r="K82" s="64">
        <v>0</v>
      </c>
      <c r="L82" s="64">
        <v>0</v>
      </c>
      <c r="M82" s="18" t="s">
        <v>20</v>
      </c>
      <c r="N82" s="18" t="s">
        <v>225</v>
      </c>
      <c r="O82" s="18" t="s">
        <v>22</v>
      </c>
      <c r="P82" s="22">
        <v>3103207214</v>
      </c>
      <c r="Q82" s="30" t="s">
        <v>208</v>
      </c>
      <c r="R82"/>
      <c r="S82"/>
      <c r="T82"/>
      <c r="U82"/>
      <c r="V82"/>
    </row>
    <row r="83" spans="1:22" s="19" customFormat="1" ht="48" customHeight="1">
      <c r="A83" s="1"/>
      <c r="B83" s="31" t="s">
        <v>226</v>
      </c>
      <c r="C83" s="34" t="s">
        <v>227</v>
      </c>
      <c r="D83" s="35">
        <v>1</v>
      </c>
      <c r="E83" s="22">
        <v>2</v>
      </c>
      <c r="F83" s="22">
        <v>4</v>
      </c>
      <c r="G83" s="22">
        <v>1</v>
      </c>
      <c r="H83" s="64">
        <v>0</v>
      </c>
      <c r="I83" s="23">
        <v>160000000</v>
      </c>
      <c r="J83" s="23">
        <v>160000000</v>
      </c>
      <c r="K83" s="64">
        <v>0</v>
      </c>
      <c r="L83" s="64">
        <v>0</v>
      </c>
      <c r="M83" s="18" t="s">
        <v>20</v>
      </c>
      <c r="N83" s="18" t="s">
        <v>228</v>
      </c>
      <c r="O83" s="18" t="s">
        <v>22</v>
      </c>
      <c r="P83" s="22">
        <v>3208792738</v>
      </c>
      <c r="Q83" s="30" t="s">
        <v>229</v>
      </c>
      <c r="R83"/>
      <c r="S83"/>
      <c r="T83"/>
      <c r="U83"/>
      <c r="V83"/>
    </row>
    <row r="84" spans="1:22" s="19" customFormat="1" ht="51">
      <c r="A84" s="1"/>
      <c r="B84" s="31" t="s">
        <v>230</v>
      </c>
      <c r="C84" s="34" t="s">
        <v>231</v>
      </c>
      <c r="D84" s="35">
        <v>1</v>
      </c>
      <c r="E84" s="22">
        <v>1</v>
      </c>
      <c r="F84" s="22">
        <v>4</v>
      </c>
      <c r="G84" s="22">
        <v>1</v>
      </c>
      <c r="H84" s="64">
        <v>0</v>
      </c>
      <c r="I84" s="23">
        <v>50000000</v>
      </c>
      <c r="J84" s="23">
        <v>50000000</v>
      </c>
      <c r="K84" s="64">
        <v>0</v>
      </c>
      <c r="L84" s="64">
        <v>0</v>
      </c>
      <c r="M84" s="18" t="s">
        <v>20</v>
      </c>
      <c r="N84" s="18" t="s">
        <v>232</v>
      </c>
      <c r="O84" s="18" t="s">
        <v>22</v>
      </c>
      <c r="P84" s="22">
        <v>3208792738</v>
      </c>
      <c r="Q84" s="30" t="s">
        <v>229</v>
      </c>
      <c r="R84"/>
      <c r="S84"/>
      <c r="T84"/>
      <c r="U84"/>
      <c r="V84"/>
    </row>
    <row r="85" spans="1:22" s="19" customFormat="1" ht="57.75" customHeight="1">
      <c r="A85" s="1"/>
      <c r="B85" s="31" t="s">
        <v>233</v>
      </c>
      <c r="C85" s="34" t="s">
        <v>234</v>
      </c>
      <c r="D85" s="35">
        <v>1</v>
      </c>
      <c r="E85" s="22">
        <v>2</v>
      </c>
      <c r="F85" s="22">
        <v>2</v>
      </c>
      <c r="G85" s="22">
        <v>1</v>
      </c>
      <c r="H85" s="64">
        <v>0</v>
      </c>
      <c r="I85" s="23">
        <v>80000000</v>
      </c>
      <c r="J85" s="23">
        <v>80000000</v>
      </c>
      <c r="K85" s="64">
        <v>0</v>
      </c>
      <c r="L85" s="64">
        <v>0</v>
      </c>
      <c r="M85" s="18" t="s">
        <v>20</v>
      </c>
      <c r="N85" s="18" t="s">
        <v>235</v>
      </c>
      <c r="O85" s="18" t="s">
        <v>22</v>
      </c>
      <c r="P85" s="22">
        <v>3208792738</v>
      </c>
      <c r="Q85" s="30" t="s">
        <v>229</v>
      </c>
      <c r="R85"/>
      <c r="S85"/>
      <c r="T85"/>
      <c r="U85"/>
      <c r="V85"/>
    </row>
    <row r="86" spans="1:22" s="19" customFormat="1" ht="60.75" customHeight="1">
      <c r="A86" s="1"/>
      <c r="B86" s="31" t="s">
        <v>233</v>
      </c>
      <c r="C86" s="34" t="s">
        <v>236</v>
      </c>
      <c r="D86" s="35">
        <v>1</v>
      </c>
      <c r="E86" s="22">
        <v>2</v>
      </c>
      <c r="F86" s="22">
        <v>4</v>
      </c>
      <c r="G86" s="22">
        <v>1</v>
      </c>
      <c r="H86" s="64">
        <v>0</v>
      </c>
      <c r="I86" s="23">
        <v>80000000</v>
      </c>
      <c r="J86" s="23">
        <v>80000000</v>
      </c>
      <c r="K86" s="64">
        <v>0</v>
      </c>
      <c r="L86" s="64">
        <v>0</v>
      </c>
      <c r="M86" s="18" t="s">
        <v>20</v>
      </c>
      <c r="N86" s="18" t="s">
        <v>237</v>
      </c>
      <c r="O86" s="18" t="s">
        <v>22</v>
      </c>
      <c r="P86" s="22">
        <v>3208792738</v>
      </c>
      <c r="Q86" s="30" t="s">
        <v>229</v>
      </c>
      <c r="R86"/>
      <c r="S86"/>
      <c r="T86"/>
      <c r="U86"/>
      <c r="V86"/>
    </row>
    <row r="87" spans="1:22" s="19" customFormat="1" ht="38.25">
      <c r="A87" s="1"/>
      <c r="B87" s="31" t="s">
        <v>238</v>
      </c>
      <c r="C87" s="34" t="s">
        <v>239</v>
      </c>
      <c r="D87" s="35">
        <v>2</v>
      </c>
      <c r="E87" s="22">
        <v>3</v>
      </c>
      <c r="F87" s="22">
        <v>1</v>
      </c>
      <c r="G87" s="22">
        <v>1</v>
      </c>
      <c r="H87" s="64">
        <v>0</v>
      </c>
      <c r="I87" s="23">
        <v>8000000</v>
      </c>
      <c r="J87" s="23">
        <v>8000000</v>
      </c>
      <c r="K87" s="64">
        <v>0</v>
      </c>
      <c r="L87" s="64">
        <v>0</v>
      </c>
      <c r="M87" s="18" t="s">
        <v>20</v>
      </c>
      <c r="N87" s="18" t="s">
        <v>240</v>
      </c>
      <c r="O87" s="18" t="s">
        <v>22</v>
      </c>
      <c r="P87" s="22">
        <v>3208792738</v>
      </c>
      <c r="Q87" s="30" t="s">
        <v>229</v>
      </c>
      <c r="R87"/>
      <c r="S87"/>
      <c r="T87"/>
      <c r="U87"/>
      <c r="V87"/>
    </row>
    <row r="88" spans="1:22" s="19" customFormat="1" ht="89.25">
      <c r="A88" s="1"/>
      <c r="B88" s="20" t="s">
        <v>241</v>
      </c>
      <c r="C88" s="21" t="s">
        <v>242</v>
      </c>
      <c r="D88" s="35">
        <v>9</v>
      </c>
      <c r="E88" s="22">
        <v>10</v>
      </c>
      <c r="F88" s="22">
        <v>6</v>
      </c>
      <c r="G88" s="22">
        <v>1</v>
      </c>
      <c r="H88" s="64">
        <v>0</v>
      </c>
      <c r="I88" s="23">
        <v>1380000000</v>
      </c>
      <c r="J88" s="23">
        <v>1380000000</v>
      </c>
      <c r="K88" s="64">
        <v>0</v>
      </c>
      <c r="L88" s="64">
        <v>0</v>
      </c>
      <c r="M88" s="18" t="s">
        <v>20</v>
      </c>
      <c r="N88" s="18" t="s">
        <v>243</v>
      </c>
      <c r="O88" s="18" t="s">
        <v>22</v>
      </c>
      <c r="P88" s="22">
        <v>3184022272</v>
      </c>
      <c r="Q88" s="30" t="s">
        <v>244</v>
      </c>
      <c r="R88"/>
      <c r="S88"/>
      <c r="T88"/>
      <c r="U88"/>
      <c r="V88"/>
    </row>
    <row r="89" spans="1:22" s="19" customFormat="1" ht="76.5">
      <c r="A89" s="1"/>
      <c r="B89" s="20" t="s">
        <v>245</v>
      </c>
      <c r="C89" s="21" t="s">
        <v>246</v>
      </c>
      <c r="D89" s="35">
        <v>1</v>
      </c>
      <c r="E89" s="22">
        <v>1</v>
      </c>
      <c r="F89" s="22">
        <v>3</v>
      </c>
      <c r="G89" s="22">
        <v>1</v>
      </c>
      <c r="H89" s="64">
        <v>0</v>
      </c>
      <c r="I89" s="23">
        <f>800000000*F89</f>
        <v>2400000000</v>
      </c>
      <c r="J89" s="23">
        <f>800000000*G89</f>
        <v>800000000</v>
      </c>
      <c r="K89" s="64">
        <v>0</v>
      </c>
      <c r="L89" s="64">
        <v>0</v>
      </c>
      <c r="M89" s="18" t="s">
        <v>20</v>
      </c>
      <c r="N89" s="18" t="s">
        <v>247</v>
      </c>
      <c r="O89" s="18" t="s">
        <v>22</v>
      </c>
      <c r="P89" s="22">
        <v>3202352178</v>
      </c>
      <c r="Q89" s="30" t="s">
        <v>248</v>
      </c>
      <c r="R89"/>
      <c r="S89"/>
      <c r="T89"/>
      <c r="U89"/>
      <c r="V89"/>
    </row>
    <row r="90" spans="1:22" s="19" customFormat="1" ht="38.25">
      <c r="A90" s="1"/>
      <c r="B90" s="20" t="s">
        <v>249</v>
      </c>
      <c r="C90" s="21" t="s">
        <v>250</v>
      </c>
      <c r="D90" s="35">
        <v>7</v>
      </c>
      <c r="E90" s="22">
        <v>9</v>
      </c>
      <c r="F90" s="22">
        <v>3</v>
      </c>
      <c r="G90" s="22">
        <v>1</v>
      </c>
      <c r="H90" s="64">
        <v>0</v>
      </c>
      <c r="I90" s="23">
        <v>3900000000</v>
      </c>
      <c r="J90" s="23">
        <v>3900000000</v>
      </c>
      <c r="K90" s="64">
        <v>0</v>
      </c>
      <c r="L90" s="64">
        <v>0</v>
      </c>
      <c r="M90" s="18" t="s">
        <v>20</v>
      </c>
      <c r="N90" s="18" t="s">
        <v>251</v>
      </c>
      <c r="O90" s="18" t="s">
        <v>22</v>
      </c>
      <c r="P90" s="22">
        <v>3202352178</v>
      </c>
      <c r="Q90" s="30" t="s">
        <v>248</v>
      </c>
      <c r="R90"/>
      <c r="S90"/>
      <c r="T90"/>
      <c r="U90"/>
      <c r="V90"/>
    </row>
    <row r="91" spans="1:22" s="19" customFormat="1" ht="38.25">
      <c r="A91" s="1"/>
      <c r="B91" s="20" t="s">
        <v>252</v>
      </c>
      <c r="C91" s="21" t="s">
        <v>253</v>
      </c>
      <c r="D91" s="35">
        <v>7</v>
      </c>
      <c r="E91" s="22">
        <v>9</v>
      </c>
      <c r="F91" s="22">
        <v>3</v>
      </c>
      <c r="G91" s="22">
        <v>1</v>
      </c>
      <c r="H91" s="64">
        <v>0</v>
      </c>
      <c r="I91" s="23">
        <v>750000000</v>
      </c>
      <c r="J91" s="23">
        <v>750000000</v>
      </c>
      <c r="K91" s="64">
        <v>0</v>
      </c>
      <c r="L91" s="64">
        <v>0</v>
      </c>
      <c r="M91" s="18" t="s">
        <v>20</v>
      </c>
      <c r="N91" s="18" t="s">
        <v>254</v>
      </c>
      <c r="O91" s="18" t="s">
        <v>22</v>
      </c>
      <c r="P91" s="22">
        <v>3202352178</v>
      </c>
      <c r="Q91" s="30" t="s">
        <v>248</v>
      </c>
      <c r="R91"/>
      <c r="S91"/>
      <c r="T91"/>
      <c r="U91"/>
      <c r="V91"/>
    </row>
    <row r="92" spans="1:22" s="19" customFormat="1" ht="76.5">
      <c r="A92" s="1"/>
      <c r="B92" s="20" t="s">
        <v>255</v>
      </c>
      <c r="C92" s="21" t="s">
        <v>256</v>
      </c>
      <c r="D92" s="35">
        <v>1</v>
      </c>
      <c r="E92" s="22">
        <v>1</v>
      </c>
      <c r="F92" s="22">
        <v>4</v>
      </c>
      <c r="G92" s="22">
        <v>1</v>
      </c>
      <c r="H92" s="64">
        <v>0</v>
      </c>
      <c r="I92" s="23">
        <v>135400000</v>
      </c>
      <c r="J92" s="23">
        <v>135400000</v>
      </c>
      <c r="K92" s="64">
        <v>0</v>
      </c>
      <c r="L92" s="64">
        <v>0</v>
      </c>
      <c r="M92" s="18" t="s">
        <v>20</v>
      </c>
      <c r="N92" s="18" t="s">
        <v>257</v>
      </c>
      <c r="O92" s="18" t="s">
        <v>22</v>
      </c>
      <c r="P92" s="22">
        <v>3202352178</v>
      </c>
      <c r="Q92" s="30" t="s">
        <v>131</v>
      </c>
      <c r="R92"/>
      <c r="S92"/>
      <c r="T92"/>
      <c r="U92"/>
      <c r="V92"/>
    </row>
    <row r="93" spans="1:22" s="19" customFormat="1" ht="38.25">
      <c r="A93" s="1"/>
      <c r="B93" s="20">
        <v>81161801</v>
      </c>
      <c r="C93" s="21" t="s">
        <v>258</v>
      </c>
      <c r="D93" s="22">
        <v>2</v>
      </c>
      <c r="E93" s="22">
        <v>3</v>
      </c>
      <c r="F93" s="22">
        <v>12</v>
      </c>
      <c r="G93" s="22">
        <v>1</v>
      </c>
      <c r="H93" s="64">
        <v>0</v>
      </c>
      <c r="I93" s="23">
        <v>117000000</v>
      </c>
      <c r="J93" s="23">
        <v>117000000</v>
      </c>
      <c r="K93" s="64">
        <v>0</v>
      </c>
      <c r="L93" s="64">
        <v>0</v>
      </c>
      <c r="M93" s="18" t="s">
        <v>20</v>
      </c>
      <c r="N93" s="18" t="s">
        <v>259</v>
      </c>
      <c r="O93" s="18" t="s">
        <v>260</v>
      </c>
      <c r="P93" s="22">
        <v>3022430132</v>
      </c>
      <c r="Q93" s="30" t="s">
        <v>261</v>
      </c>
      <c r="R93"/>
      <c r="S93"/>
      <c r="T93"/>
      <c r="U93"/>
      <c r="V93"/>
    </row>
    <row r="94" spans="1:22" s="19" customFormat="1" ht="51">
      <c r="A94" s="1"/>
      <c r="B94" s="20" t="s">
        <v>262</v>
      </c>
      <c r="C94" s="34" t="s">
        <v>263</v>
      </c>
      <c r="D94" s="22">
        <v>1</v>
      </c>
      <c r="E94" s="22">
        <v>2</v>
      </c>
      <c r="F94" s="22">
        <v>4</v>
      </c>
      <c r="G94" s="22">
        <v>1</v>
      </c>
      <c r="H94" s="64">
        <v>0</v>
      </c>
      <c r="I94" s="23">
        <f>F94*60000000</f>
        <v>240000000</v>
      </c>
      <c r="J94" s="23">
        <v>240000000</v>
      </c>
      <c r="K94" s="64">
        <v>0</v>
      </c>
      <c r="L94" s="64">
        <v>0</v>
      </c>
      <c r="M94" s="18" t="s">
        <v>20</v>
      </c>
      <c r="N94" s="18" t="s">
        <v>264</v>
      </c>
      <c r="O94" s="42" t="s">
        <v>265</v>
      </c>
      <c r="P94" s="22">
        <v>3132628447</v>
      </c>
      <c r="Q94" s="39" t="s">
        <v>266</v>
      </c>
      <c r="R94"/>
      <c r="S94"/>
      <c r="T94"/>
      <c r="U94"/>
      <c r="V94"/>
    </row>
    <row r="95" spans="1:22" s="19" customFormat="1" ht="64.5" customHeight="1">
      <c r="A95" s="1"/>
      <c r="B95" s="32" t="s">
        <v>267</v>
      </c>
      <c r="C95" s="21" t="s">
        <v>268</v>
      </c>
      <c r="D95" s="22">
        <v>1</v>
      </c>
      <c r="E95" s="22">
        <v>2</v>
      </c>
      <c r="F95" s="22">
        <v>4</v>
      </c>
      <c r="G95" s="22">
        <v>1</v>
      </c>
      <c r="H95" s="64">
        <v>0</v>
      </c>
      <c r="I95" s="23">
        <f>F95*770000000</f>
        <v>3080000000</v>
      </c>
      <c r="J95" s="23">
        <v>3080000000</v>
      </c>
      <c r="K95" s="64">
        <v>0</v>
      </c>
      <c r="L95" s="64">
        <v>0</v>
      </c>
      <c r="M95" s="18" t="s">
        <v>20</v>
      </c>
      <c r="N95" s="18" t="s">
        <v>269</v>
      </c>
      <c r="O95" s="42" t="s">
        <v>265</v>
      </c>
      <c r="P95" s="22">
        <v>3132628447</v>
      </c>
      <c r="Q95" s="39" t="s">
        <v>266</v>
      </c>
      <c r="R95"/>
      <c r="S95"/>
      <c r="T95"/>
      <c r="U95"/>
      <c r="V95"/>
    </row>
    <row r="96" spans="1:22" s="19" customFormat="1" ht="76.5">
      <c r="A96" s="1"/>
      <c r="B96" s="32" t="s">
        <v>270</v>
      </c>
      <c r="C96" s="40" t="s">
        <v>271</v>
      </c>
      <c r="D96" s="22">
        <v>2</v>
      </c>
      <c r="E96" s="22">
        <v>3</v>
      </c>
      <c r="F96" s="22">
        <v>4</v>
      </c>
      <c r="G96" s="22">
        <v>1</v>
      </c>
      <c r="H96" s="64">
        <v>0</v>
      </c>
      <c r="I96" s="23">
        <f>150000000*F96</f>
        <v>600000000</v>
      </c>
      <c r="J96" s="23">
        <v>600000000</v>
      </c>
      <c r="K96" s="64">
        <v>0</v>
      </c>
      <c r="L96" s="64">
        <v>0</v>
      </c>
      <c r="M96" s="18" t="s">
        <v>20</v>
      </c>
      <c r="N96" s="18" t="s">
        <v>272</v>
      </c>
      <c r="O96" s="42" t="s">
        <v>265</v>
      </c>
      <c r="P96" s="22">
        <v>3132628448</v>
      </c>
      <c r="Q96" s="39" t="s">
        <v>266</v>
      </c>
      <c r="R96"/>
      <c r="S96"/>
      <c r="T96"/>
      <c r="U96"/>
      <c r="V96"/>
    </row>
    <row r="97" spans="1:22" s="19" customFormat="1" ht="51">
      <c r="A97" s="1"/>
      <c r="B97" s="32" t="s">
        <v>105</v>
      </c>
      <c r="C97" s="21" t="s">
        <v>273</v>
      </c>
      <c r="D97" s="22">
        <v>3</v>
      </c>
      <c r="E97" s="22">
        <v>4</v>
      </c>
      <c r="F97" s="22">
        <v>4</v>
      </c>
      <c r="G97" s="22">
        <v>1</v>
      </c>
      <c r="H97" s="64">
        <v>0</v>
      </c>
      <c r="I97" s="23">
        <f>50000000*F97</f>
        <v>200000000</v>
      </c>
      <c r="J97" s="23">
        <v>200000000</v>
      </c>
      <c r="K97" s="64">
        <v>0</v>
      </c>
      <c r="L97" s="64">
        <v>0</v>
      </c>
      <c r="M97" s="18" t="s">
        <v>20</v>
      </c>
      <c r="N97" s="18" t="s">
        <v>274</v>
      </c>
      <c r="O97" s="42" t="s">
        <v>265</v>
      </c>
      <c r="P97" s="22">
        <v>3132628449</v>
      </c>
      <c r="Q97" s="39" t="s">
        <v>266</v>
      </c>
      <c r="R97"/>
      <c r="S97"/>
      <c r="T97"/>
      <c r="U97"/>
      <c r="V97"/>
    </row>
    <row r="98" spans="1:22" s="19" customFormat="1" ht="76.5">
      <c r="A98" s="1"/>
      <c r="B98" s="32" t="s">
        <v>275</v>
      </c>
      <c r="C98" s="21" t="s">
        <v>276</v>
      </c>
      <c r="D98" s="22">
        <v>1</v>
      </c>
      <c r="E98" s="22">
        <v>2</v>
      </c>
      <c r="F98" s="22">
        <v>2</v>
      </c>
      <c r="G98" s="22">
        <v>1</v>
      </c>
      <c r="H98" s="64">
        <v>0</v>
      </c>
      <c r="I98" s="23">
        <v>2129908896</v>
      </c>
      <c r="J98" s="23">
        <v>2129908896</v>
      </c>
      <c r="K98" s="64">
        <v>0</v>
      </c>
      <c r="L98" s="64">
        <v>0</v>
      </c>
      <c r="M98" s="18" t="s">
        <v>20</v>
      </c>
      <c r="N98" s="18" t="s">
        <v>277</v>
      </c>
      <c r="O98" s="42" t="s">
        <v>265</v>
      </c>
      <c r="P98" s="22">
        <v>3132628450</v>
      </c>
      <c r="Q98" s="39" t="s">
        <v>266</v>
      </c>
      <c r="R98"/>
      <c r="S98"/>
      <c r="T98"/>
      <c r="U98"/>
      <c r="V98"/>
    </row>
    <row r="99" spans="1:22" s="19" customFormat="1" ht="38.25">
      <c r="A99" s="1"/>
      <c r="B99" s="32" t="s">
        <v>278</v>
      </c>
      <c r="C99" s="21" t="s">
        <v>279</v>
      </c>
      <c r="D99" s="22">
        <v>1</v>
      </c>
      <c r="E99" s="22">
        <v>2</v>
      </c>
      <c r="F99" s="22">
        <v>4</v>
      </c>
      <c r="G99" s="22">
        <v>1</v>
      </c>
      <c r="H99" s="64">
        <v>0</v>
      </c>
      <c r="I99" s="23">
        <f>50000000*F99</f>
        <v>200000000</v>
      </c>
      <c r="J99" s="23">
        <v>200000000</v>
      </c>
      <c r="K99" s="64">
        <v>0</v>
      </c>
      <c r="L99" s="64">
        <v>0</v>
      </c>
      <c r="M99" s="18" t="s">
        <v>20</v>
      </c>
      <c r="N99" s="18" t="s">
        <v>280</v>
      </c>
      <c r="O99" s="42" t="s">
        <v>265</v>
      </c>
      <c r="P99" s="22">
        <v>3132628451</v>
      </c>
      <c r="Q99" s="39" t="s">
        <v>266</v>
      </c>
      <c r="R99"/>
      <c r="S99"/>
      <c r="T99"/>
      <c r="U99"/>
      <c r="V99"/>
    </row>
    <row r="100" spans="1:22" s="19" customFormat="1" ht="38.25">
      <c r="A100" s="1"/>
      <c r="B100" s="32" t="s">
        <v>281</v>
      </c>
      <c r="C100" s="21" t="s">
        <v>282</v>
      </c>
      <c r="D100" s="22">
        <v>3</v>
      </c>
      <c r="E100" s="22">
        <v>4</v>
      </c>
      <c r="F100" s="22">
        <v>4</v>
      </c>
      <c r="G100" s="22">
        <v>1</v>
      </c>
      <c r="H100" s="64">
        <v>0</v>
      </c>
      <c r="I100" s="23">
        <f>F100*100000000</f>
        <v>400000000</v>
      </c>
      <c r="J100" s="23">
        <v>400000000</v>
      </c>
      <c r="K100" s="64">
        <v>0</v>
      </c>
      <c r="L100" s="64">
        <v>0</v>
      </c>
      <c r="M100" s="18" t="s">
        <v>20</v>
      </c>
      <c r="N100" s="18" t="s">
        <v>283</v>
      </c>
      <c r="O100" s="42" t="s">
        <v>265</v>
      </c>
      <c r="P100" s="22">
        <v>3132628452</v>
      </c>
      <c r="Q100" s="39" t="s">
        <v>266</v>
      </c>
      <c r="R100"/>
      <c r="S100"/>
      <c r="T100"/>
      <c r="U100"/>
      <c r="V100"/>
    </row>
    <row r="101" spans="1:22" s="19" customFormat="1" ht="48" customHeight="1">
      <c r="A101" s="1"/>
      <c r="B101" s="32" t="s">
        <v>284</v>
      </c>
      <c r="C101" s="41" t="s">
        <v>285</v>
      </c>
      <c r="D101" s="22">
        <v>6</v>
      </c>
      <c r="E101" s="22">
        <v>7</v>
      </c>
      <c r="F101" s="22">
        <v>4</v>
      </c>
      <c r="G101" s="22">
        <v>1</v>
      </c>
      <c r="H101" s="64">
        <v>0</v>
      </c>
      <c r="I101" s="23">
        <f>F101*10000000</f>
        <v>40000000</v>
      </c>
      <c r="J101" s="23">
        <v>40000000</v>
      </c>
      <c r="K101" s="64">
        <v>0</v>
      </c>
      <c r="L101" s="64">
        <v>0</v>
      </c>
      <c r="M101" s="18" t="s">
        <v>20</v>
      </c>
      <c r="N101" s="18" t="s">
        <v>286</v>
      </c>
      <c r="O101" s="42" t="s">
        <v>265</v>
      </c>
      <c r="P101" s="22">
        <v>3132628453</v>
      </c>
      <c r="Q101" s="39" t="s">
        <v>266</v>
      </c>
      <c r="R101"/>
      <c r="S101"/>
      <c r="T101"/>
      <c r="U101"/>
      <c r="V101"/>
    </row>
    <row r="102" spans="1:22" s="19" customFormat="1" ht="51">
      <c r="A102" s="1"/>
      <c r="B102" s="32" t="s">
        <v>287</v>
      </c>
      <c r="C102" s="21" t="s">
        <v>288</v>
      </c>
      <c r="D102" s="22">
        <v>1</v>
      </c>
      <c r="E102" s="42">
        <v>2</v>
      </c>
      <c r="F102" s="22">
        <v>4</v>
      </c>
      <c r="G102" s="22">
        <v>1</v>
      </c>
      <c r="H102" s="64">
        <v>0</v>
      </c>
      <c r="I102" s="43">
        <f>45000000*F102</f>
        <v>180000000</v>
      </c>
      <c r="J102" s="43">
        <v>180000000</v>
      </c>
      <c r="K102" s="64">
        <v>0</v>
      </c>
      <c r="L102" s="64">
        <v>0</v>
      </c>
      <c r="M102" s="18" t="s">
        <v>20</v>
      </c>
      <c r="N102" s="18" t="s">
        <v>289</v>
      </c>
      <c r="O102" s="42" t="s">
        <v>265</v>
      </c>
      <c r="P102" s="22">
        <v>3132628454</v>
      </c>
      <c r="Q102" s="39" t="s">
        <v>266</v>
      </c>
      <c r="R102"/>
      <c r="S102"/>
      <c r="T102"/>
      <c r="U102"/>
      <c r="V102"/>
    </row>
    <row r="103" spans="1:22" s="19" customFormat="1" ht="49.5" customHeight="1">
      <c r="A103" s="1"/>
      <c r="B103" s="32" t="s">
        <v>267</v>
      </c>
      <c r="C103" s="21" t="s">
        <v>290</v>
      </c>
      <c r="D103" s="22">
        <v>3</v>
      </c>
      <c r="E103" s="22">
        <v>4</v>
      </c>
      <c r="F103" s="22">
        <v>4</v>
      </c>
      <c r="G103" s="22">
        <v>1</v>
      </c>
      <c r="H103" s="64">
        <v>0</v>
      </c>
      <c r="I103" s="23">
        <f>25000000*F103</f>
        <v>100000000</v>
      </c>
      <c r="J103" s="23">
        <v>100000000</v>
      </c>
      <c r="K103" s="64">
        <v>0</v>
      </c>
      <c r="L103" s="64">
        <v>0</v>
      </c>
      <c r="M103" s="18" t="s">
        <v>20</v>
      </c>
      <c r="N103" s="18" t="s">
        <v>291</v>
      </c>
      <c r="O103" s="42" t="s">
        <v>265</v>
      </c>
      <c r="P103" s="22">
        <v>3132628455</v>
      </c>
      <c r="Q103" s="39" t="s">
        <v>266</v>
      </c>
      <c r="R103"/>
      <c r="S103"/>
      <c r="T103"/>
      <c r="U103"/>
      <c r="V103"/>
    </row>
    <row r="104" spans="1:22" s="19" customFormat="1" ht="101.25" customHeight="1">
      <c r="A104" s="1"/>
      <c r="B104" s="32" t="s">
        <v>292</v>
      </c>
      <c r="C104" s="21" t="s">
        <v>293</v>
      </c>
      <c r="D104" s="22">
        <v>1</v>
      </c>
      <c r="E104" s="22">
        <v>2</v>
      </c>
      <c r="F104" s="22">
        <v>4</v>
      </c>
      <c r="G104" s="22">
        <v>1</v>
      </c>
      <c r="H104" s="64">
        <v>0</v>
      </c>
      <c r="I104" s="23">
        <f>F104*400000000</f>
        <v>1600000000</v>
      </c>
      <c r="J104" s="23">
        <v>1600000000</v>
      </c>
      <c r="K104" s="64">
        <v>0</v>
      </c>
      <c r="L104" s="64">
        <v>0</v>
      </c>
      <c r="M104" s="18" t="s">
        <v>20</v>
      </c>
      <c r="N104" s="18" t="s">
        <v>294</v>
      </c>
      <c r="O104" s="42" t="s">
        <v>265</v>
      </c>
      <c r="P104" s="22">
        <v>3132628456</v>
      </c>
      <c r="Q104" s="39" t="s">
        <v>266</v>
      </c>
      <c r="R104"/>
      <c r="S104"/>
      <c r="T104"/>
      <c r="U104"/>
      <c r="V104"/>
    </row>
    <row r="105" spans="1:22" s="19" customFormat="1" ht="63.75">
      <c r="A105" s="1"/>
      <c r="B105" s="32" t="s">
        <v>295</v>
      </c>
      <c r="C105" s="21" t="s">
        <v>296</v>
      </c>
      <c r="D105" s="22">
        <v>8</v>
      </c>
      <c r="E105" s="22">
        <v>9</v>
      </c>
      <c r="F105" s="22">
        <v>4</v>
      </c>
      <c r="G105" s="22">
        <v>1</v>
      </c>
      <c r="H105" s="64">
        <v>0</v>
      </c>
      <c r="I105" s="23">
        <f>250000000*F105</f>
        <v>1000000000</v>
      </c>
      <c r="J105" s="23">
        <v>1000000000</v>
      </c>
      <c r="K105" s="64">
        <v>0</v>
      </c>
      <c r="L105" s="64">
        <v>0</v>
      </c>
      <c r="M105" s="18" t="s">
        <v>20</v>
      </c>
      <c r="N105" s="18" t="s">
        <v>297</v>
      </c>
      <c r="O105" s="42" t="s">
        <v>265</v>
      </c>
      <c r="P105" s="22">
        <v>3132628457</v>
      </c>
      <c r="Q105" s="39" t="s">
        <v>266</v>
      </c>
      <c r="R105"/>
      <c r="S105"/>
      <c r="T105"/>
      <c r="U105"/>
      <c r="V105"/>
    </row>
    <row r="106" spans="1:22" s="19" customFormat="1" ht="76.5">
      <c r="A106" s="1"/>
      <c r="B106" s="20" t="s">
        <v>298</v>
      </c>
      <c r="C106" s="41" t="s">
        <v>299</v>
      </c>
      <c r="D106" s="22">
        <v>1</v>
      </c>
      <c r="E106" s="22">
        <v>2</v>
      </c>
      <c r="F106" s="22">
        <v>4</v>
      </c>
      <c r="G106" s="22">
        <v>1</v>
      </c>
      <c r="H106" s="64">
        <v>0</v>
      </c>
      <c r="I106" s="23">
        <f>120000000*F106</f>
        <v>480000000</v>
      </c>
      <c r="J106" s="23">
        <v>480000000</v>
      </c>
      <c r="K106" s="64">
        <v>0</v>
      </c>
      <c r="L106" s="64">
        <v>0</v>
      </c>
      <c r="M106" s="18" t="s">
        <v>20</v>
      </c>
      <c r="N106" s="18" t="s">
        <v>300</v>
      </c>
      <c r="O106" s="42" t="s">
        <v>265</v>
      </c>
      <c r="P106" s="22">
        <v>3132628458</v>
      </c>
      <c r="Q106" s="39" t="s">
        <v>266</v>
      </c>
      <c r="R106"/>
      <c r="S106"/>
      <c r="T106"/>
      <c r="U106"/>
      <c r="V106"/>
    </row>
    <row r="107" spans="1:22" s="19" customFormat="1" ht="38.25">
      <c r="A107" s="1"/>
      <c r="B107" s="31">
        <v>82101500</v>
      </c>
      <c r="C107" s="34" t="s">
        <v>301</v>
      </c>
      <c r="D107" s="35">
        <v>2</v>
      </c>
      <c r="E107" s="22">
        <v>3</v>
      </c>
      <c r="F107" s="22">
        <v>9</v>
      </c>
      <c r="G107" s="22">
        <v>1</v>
      </c>
      <c r="H107" s="64">
        <v>0</v>
      </c>
      <c r="I107" s="23">
        <v>100000000</v>
      </c>
      <c r="J107" s="23">
        <v>100000000</v>
      </c>
      <c r="K107" s="64">
        <v>0</v>
      </c>
      <c r="L107" s="64">
        <v>0</v>
      </c>
      <c r="M107" s="18" t="s">
        <v>20</v>
      </c>
      <c r="N107" s="18" t="s">
        <v>302</v>
      </c>
      <c r="O107" s="42" t="s">
        <v>303</v>
      </c>
      <c r="P107" s="22">
        <v>3107543877</v>
      </c>
      <c r="Q107" s="66" t="s">
        <v>304</v>
      </c>
      <c r="R107"/>
      <c r="S107"/>
      <c r="T107"/>
      <c r="U107"/>
      <c r="V107"/>
    </row>
    <row r="108" spans="1:22" s="19" customFormat="1" ht="42" customHeight="1">
      <c r="A108" s="1"/>
      <c r="B108" s="31">
        <v>55121900</v>
      </c>
      <c r="C108" s="34" t="s">
        <v>305</v>
      </c>
      <c r="D108" s="35">
        <v>2</v>
      </c>
      <c r="E108" s="22">
        <v>3</v>
      </c>
      <c r="F108" s="22">
        <v>9</v>
      </c>
      <c r="G108" s="22">
        <v>1</v>
      </c>
      <c r="H108" s="64">
        <v>0</v>
      </c>
      <c r="I108" s="23">
        <v>100000000</v>
      </c>
      <c r="J108" s="23">
        <v>100000000</v>
      </c>
      <c r="K108" s="64">
        <v>0</v>
      </c>
      <c r="L108" s="64">
        <v>0</v>
      </c>
      <c r="M108" s="18" t="s">
        <v>20</v>
      </c>
      <c r="N108" s="18" t="s">
        <v>306</v>
      </c>
      <c r="O108" s="42" t="s">
        <v>303</v>
      </c>
      <c r="P108" s="22">
        <v>3107543877</v>
      </c>
      <c r="Q108" s="66" t="s">
        <v>304</v>
      </c>
      <c r="R108"/>
      <c r="S108"/>
      <c r="T108"/>
      <c r="U108"/>
      <c r="V108"/>
    </row>
    <row r="109" spans="1:22" s="19" customFormat="1" ht="99.75" customHeight="1">
      <c r="A109" s="1"/>
      <c r="B109" s="31" t="s">
        <v>307</v>
      </c>
      <c r="C109" s="34" t="s">
        <v>308</v>
      </c>
      <c r="D109" s="22">
        <v>1</v>
      </c>
      <c r="E109" s="22">
        <v>2</v>
      </c>
      <c r="F109" s="22">
        <v>12</v>
      </c>
      <c r="G109" s="22">
        <v>1</v>
      </c>
      <c r="H109" s="64">
        <v>0</v>
      </c>
      <c r="I109" s="17">
        <v>18000000</v>
      </c>
      <c r="J109" s="17">
        <v>18000000</v>
      </c>
      <c r="K109" s="64">
        <v>0</v>
      </c>
      <c r="L109" s="64">
        <v>0</v>
      </c>
      <c r="M109" s="18" t="s">
        <v>20</v>
      </c>
      <c r="N109" s="18" t="s">
        <v>309</v>
      </c>
      <c r="O109" s="42" t="s">
        <v>310</v>
      </c>
      <c r="P109" s="22">
        <v>3015818844</v>
      </c>
      <c r="Q109" s="66" t="s">
        <v>311</v>
      </c>
      <c r="R109"/>
      <c r="S109"/>
      <c r="T109"/>
      <c r="U109"/>
      <c r="V109"/>
    </row>
    <row r="110" spans="1:22" s="19" customFormat="1" ht="61.5" customHeight="1">
      <c r="A110" s="1"/>
      <c r="B110" s="37" t="s">
        <v>312</v>
      </c>
      <c r="C110" s="34" t="s">
        <v>313</v>
      </c>
      <c r="D110" s="35">
        <v>3</v>
      </c>
      <c r="E110" s="22">
        <v>4</v>
      </c>
      <c r="F110" s="22">
        <v>3</v>
      </c>
      <c r="G110" s="22">
        <v>1</v>
      </c>
      <c r="H110" s="64">
        <v>0</v>
      </c>
      <c r="I110" s="23">
        <v>30000000</v>
      </c>
      <c r="J110" s="23">
        <v>30000000</v>
      </c>
      <c r="K110" s="64">
        <v>0</v>
      </c>
      <c r="L110" s="64">
        <v>0</v>
      </c>
      <c r="M110" s="18" t="s">
        <v>20</v>
      </c>
      <c r="N110" s="18" t="s">
        <v>314</v>
      </c>
      <c r="O110" s="42" t="s">
        <v>315</v>
      </c>
      <c r="P110" s="22" t="s">
        <v>316</v>
      </c>
      <c r="Q110" s="36" t="s">
        <v>317</v>
      </c>
      <c r="R110"/>
      <c r="S110"/>
      <c r="T110"/>
      <c r="U110"/>
      <c r="V110"/>
    </row>
    <row r="111" spans="1:22" s="19" customFormat="1" ht="77.25" customHeight="1">
      <c r="A111" s="1"/>
      <c r="B111" s="37" t="s">
        <v>318</v>
      </c>
      <c r="C111" s="34" t="s">
        <v>319</v>
      </c>
      <c r="D111" s="35">
        <v>3</v>
      </c>
      <c r="E111" s="22">
        <v>4</v>
      </c>
      <c r="F111" s="22">
        <v>3</v>
      </c>
      <c r="G111" s="22">
        <v>1</v>
      </c>
      <c r="H111" s="64">
        <v>0</v>
      </c>
      <c r="I111" s="23">
        <v>25000000</v>
      </c>
      <c r="J111" s="23">
        <v>25000000</v>
      </c>
      <c r="K111" s="64">
        <v>0</v>
      </c>
      <c r="L111" s="64">
        <v>0</v>
      </c>
      <c r="M111" s="18" t="s">
        <v>20</v>
      </c>
      <c r="N111" s="18" t="s">
        <v>320</v>
      </c>
      <c r="O111" s="42" t="s">
        <v>315</v>
      </c>
      <c r="P111" s="22" t="s">
        <v>316</v>
      </c>
      <c r="Q111" s="36" t="s">
        <v>317</v>
      </c>
      <c r="R111"/>
      <c r="S111"/>
      <c r="T111"/>
      <c r="U111"/>
      <c r="V111"/>
    </row>
    <row r="112" spans="1:22" s="19" customFormat="1" ht="91.5" customHeight="1">
      <c r="A112" s="1"/>
      <c r="B112" s="37" t="s">
        <v>321</v>
      </c>
      <c r="C112" s="34" t="s">
        <v>322</v>
      </c>
      <c r="D112" s="35">
        <v>1</v>
      </c>
      <c r="E112" s="22">
        <v>2</v>
      </c>
      <c r="F112" s="22">
        <v>3</v>
      </c>
      <c r="G112" s="22">
        <v>1</v>
      </c>
      <c r="H112" s="64">
        <v>0</v>
      </c>
      <c r="I112" s="23">
        <v>67720000</v>
      </c>
      <c r="J112" s="23">
        <v>67720000</v>
      </c>
      <c r="K112" s="64">
        <v>0</v>
      </c>
      <c r="L112" s="64">
        <v>0</v>
      </c>
      <c r="M112" s="18" t="s">
        <v>20</v>
      </c>
      <c r="N112" s="18" t="s">
        <v>323</v>
      </c>
      <c r="O112" s="42" t="s">
        <v>315</v>
      </c>
      <c r="P112" s="22" t="s">
        <v>324</v>
      </c>
      <c r="Q112" s="36" t="s">
        <v>317</v>
      </c>
      <c r="R112"/>
      <c r="S112"/>
      <c r="T112"/>
      <c r="U112"/>
      <c r="V112"/>
    </row>
    <row r="113" spans="1:22" s="19" customFormat="1" ht="63.75">
      <c r="A113" s="1"/>
      <c r="B113" s="37" t="s">
        <v>325</v>
      </c>
      <c r="C113" s="34" t="s">
        <v>326</v>
      </c>
      <c r="D113" s="35">
        <v>1</v>
      </c>
      <c r="E113" s="22">
        <v>2</v>
      </c>
      <c r="F113" s="22">
        <v>1</v>
      </c>
      <c r="G113" s="22">
        <v>1</v>
      </c>
      <c r="H113" s="64">
        <v>0</v>
      </c>
      <c r="I113" s="23">
        <v>10000000</v>
      </c>
      <c r="J113" s="23">
        <v>10000000</v>
      </c>
      <c r="K113" s="64">
        <v>0</v>
      </c>
      <c r="L113" s="64">
        <v>0</v>
      </c>
      <c r="M113" s="18" t="s">
        <v>20</v>
      </c>
      <c r="N113" s="18" t="s">
        <v>327</v>
      </c>
      <c r="O113" s="42" t="s">
        <v>315</v>
      </c>
      <c r="P113" s="22" t="s">
        <v>328</v>
      </c>
      <c r="Q113" s="36" t="s">
        <v>317</v>
      </c>
      <c r="R113"/>
      <c r="S113"/>
      <c r="T113"/>
      <c r="U113"/>
      <c r="V113"/>
    </row>
    <row r="114" spans="1:22" s="19" customFormat="1" ht="51">
      <c r="A114" s="1"/>
      <c r="B114" s="20" t="s">
        <v>329</v>
      </c>
      <c r="C114" s="21" t="s">
        <v>330</v>
      </c>
      <c r="D114" s="22">
        <v>3</v>
      </c>
      <c r="E114" s="22">
        <v>4</v>
      </c>
      <c r="F114" s="22">
        <v>1</v>
      </c>
      <c r="G114" s="22">
        <v>1</v>
      </c>
      <c r="H114" s="64">
        <v>0</v>
      </c>
      <c r="I114" s="23">
        <v>15000000</v>
      </c>
      <c r="J114" s="23">
        <v>15000000</v>
      </c>
      <c r="K114" s="64">
        <v>0</v>
      </c>
      <c r="L114" s="64">
        <v>0</v>
      </c>
      <c r="M114" s="18" t="s">
        <v>20</v>
      </c>
      <c r="N114" s="18" t="s">
        <v>331</v>
      </c>
      <c r="O114" s="42" t="s">
        <v>315</v>
      </c>
      <c r="P114" s="22" t="s">
        <v>332</v>
      </c>
      <c r="Q114" s="36" t="s">
        <v>317</v>
      </c>
      <c r="R114"/>
      <c r="S114"/>
      <c r="T114"/>
      <c r="U114"/>
      <c r="V114"/>
    </row>
    <row r="115" spans="1:22" s="19" customFormat="1" ht="76.5">
      <c r="A115" s="1"/>
      <c r="B115" s="32" t="s">
        <v>333</v>
      </c>
      <c r="C115" s="21" t="s">
        <v>334</v>
      </c>
      <c r="D115" s="35">
        <v>1</v>
      </c>
      <c r="E115" s="22">
        <v>2</v>
      </c>
      <c r="F115" s="22">
        <v>3</v>
      </c>
      <c r="G115" s="22">
        <v>1</v>
      </c>
      <c r="H115" s="64">
        <v>0</v>
      </c>
      <c r="I115" s="23">
        <v>50000000</v>
      </c>
      <c r="J115" s="23">
        <v>50000000</v>
      </c>
      <c r="K115" s="64">
        <v>0</v>
      </c>
      <c r="L115" s="64">
        <v>0</v>
      </c>
      <c r="M115" s="18" t="s">
        <v>20</v>
      </c>
      <c r="N115" s="18" t="s">
        <v>335</v>
      </c>
      <c r="O115" s="42" t="s">
        <v>315</v>
      </c>
      <c r="P115" s="22" t="s">
        <v>336</v>
      </c>
      <c r="Q115" s="36" t="s">
        <v>317</v>
      </c>
      <c r="R115"/>
      <c r="S115"/>
      <c r="T115"/>
      <c r="U115"/>
      <c r="V115"/>
    </row>
    <row r="116" spans="1:22" s="19" customFormat="1" ht="140.25">
      <c r="A116" s="1"/>
      <c r="B116" s="31" t="s">
        <v>337</v>
      </c>
      <c r="C116" s="34" t="s">
        <v>338</v>
      </c>
      <c r="D116" s="35">
        <v>1</v>
      </c>
      <c r="E116" s="22">
        <v>2</v>
      </c>
      <c r="F116" s="22">
        <v>3</v>
      </c>
      <c r="G116" s="22">
        <v>1</v>
      </c>
      <c r="H116" s="64">
        <v>0</v>
      </c>
      <c r="I116" s="23">
        <v>77797150</v>
      </c>
      <c r="J116" s="23">
        <v>77797150</v>
      </c>
      <c r="K116" s="64">
        <v>0</v>
      </c>
      <c r="L116" s="64">
        <v>0</v>
      </c>
      <c r="M116" s="18" t="s">
        <v>20</v>
      </c>
      <c r="N116" s="18" t="s">
        <v>339</v>
      </c>
      <c r="O116" s="42" t="s">
        <v>315</v>
      </c>
      <c r="P116" s="22" t="s">
        <v>340</v>
      </c>
      <c r="Q116" s="36" t="s">
        <v>317</v>
      </c>
      <c r="R116"/>
      <c r="S116"/>
      <c r="T116"/>
      <c r="U116"/>
      <c r="V116"/>
    </row>
    <row r="117" spans="1:22" s="19" customFormat="1" ht="84.75" customHeight="1">
      <c r="A117" s="1"/>
      <c r="B117" s="20" t="s">
        <v>341</v>
      </c>
      <c r="C117" s="34" t="s">
        <v>342</v>
      </c>
      <c r="D117" s="22">
        <v>1</v>
      </c>
      <c r="E117" s="22">
        <v>2</v>
      </c>
      <c r="F117" s="22">
        <v>4</v>
      </c>
      <c r="G117" s="22">
        <v>1</v>
      </c>
      <c r="H117" s="64">
        <v>0</v>
      </c>
      <c r="I117" s="23">
        <f>450000000*F117</f>
        <v>1800000000</v>
      </c>
      <c r="J117" s="23">
        <v>1800000000</v>
      </c>
      <c r="K117" s="64">
        <v>0</v>
      </c>
      <c r="L117" s="64">
        <v>0</v>
      </c>
      <c r="M117" s="18" t="s">
        <v>20</v>
      </c>
      <c r="N117" s="18" t="s">
        <v>343</v>
      </c>
      <c r="O117" s="42" t="s">
        <v>344</v>
      </c>
      <c r="P117" s="22">
        <v>3017600500</v>
      </c>
      <c r="Q117" s="36" t="s">
        <v>345</v>
      </c>
      <c r="R117"/>
      <c r="S117"/>
      <c r="T117"/>
      <c r="U117"/>
      <c r="V117"/>
    </row>
    <row r="118" spans="1:22" s="19" customFormat="1" ht="129.75" customHeight="1">
      <c r="A118" s="1"/>
      <c r="B118" s="20" t="s">
        <v>346</v>
      </c>
      <c r="C118" s="34" t="s">
        <v>347</v>
      </c>
      <c r="D118" s="22">
        <v>1</v>
      </c>
      <c r="E118" s="22">
        <v>2</v>
      </c>
      <c r="F118" s="22">
        <v>2</v>
      </c>
      <c r="G118" s="22">
        <v>1</v>
      </c>
      <c r="H118" s="64">
        <v>0</v>
      </c>
      <c r="I118" s="23">
        <v>1680000000</v>
      </c>
      <c r="J118" s="23">
        <v>1680000000</v>
      </c>
      <c r="K118" s="64">
        <v>0</v>
      </c>
      <c r="L118" s="64">
        <v>0</v>
      </c>
      <c r="M118" s="18" t="s">
        <v>20</v>
      </c>
      <c r="N118" s="18" t="s">
        <v>348</v>
      </c>
      <c r="O118" s="42" t="s">
        <v>344</v>
      </c>
      <c r="P118" s="22">
        <v>3012903861</v>
      </c>
      <c r="Q118" s="36" t="s">
        <v>345</v>
      </c>
      <c r="R118"/>
      <c r="S118"/>
      <c r="T118"/>
      <c r="U118"/>
      <c r="V118"/>
    </row>
    <row r="119" spans="1:22" s="19" customFormat="1" ht="86.25" customHeight="1">
      <c r="A119" s="1"/>
      <c r="B119" s="20" t="s">
        <v>349</v>
      </c>
      <c r="C119" s="34" t="s">
        <v>350</v>
      </c>
      <c r="D119" s="22">
        <v>1</v>
      </c>
      <c r="E119" s="22">
        <v>2</v>
      </c>
      <c r="F119" s="22">
        <v>4</v>
      </c>
      <c r="G119" s="22">
        <v>1</v>
      </c>
      <c r="H119" s="64">
        <v>0</v>
      </c>
      <c r="I119" s="23">
        <f>150000000*4</f>
        <v>600000000</v>
      </c>
      <c r="J119" s="23">
        <f>150000000*4</f>
        <v>600000000</v>
      </c>
      <c r="K119" s="64">
        <v>0</v>
      </c>
      <c r="L119" s="64">
        <v>0</v>
      </c>
      <c r="M119" s="18" t="s">
        <v>20</v>
      </c>
      <c r="N119" s="18" t="s">
        <v>351</v>
      </c>
      <c r="O119" s="42" t="s">
        <v>344</v>
      </c>
      <c r="P119" s="22">
        <v>3012903861</v>
      </c>
      <c r="Q119" s="36" t="s">
        <v>345</v>
      </c>
      <c r="R119"/>
      <c r="S119"/>
      <c r="T119"/>
      <c r="U119"/>
      <c r="V119"/>
    </row>
    <row r="120" spans="1:22" s="19" customFormat="1" ht="42" customHeight="1">
      <c r="A120" s="1"/>
      <c r="B120" s="20" t="s">
        <v>352</v>
      </c>
      <c r="C120" s="34" t="s">
        <v>353</v>
      </c>
      <c r="D120" s="22">
        <v>6</v>
      </c>
      <c r="E120" s="22">
        <v>7</v>
      </c>
      <c r="F120" s="22">
        <v>4</v>
      </c>
      <c r="G120" s="22">
        <v>1</v>
      </c>
      <c r="H120" s="64">
        <v>0</v>
      </c>
      <c r="I120" s="23">
        <f>5000000*F120</f>
        <v>20000000</v>
      </c>
      <c r="J120" s="23">
        <v>20000000</v>
      </c>
      <c r="K120" s="64">
        <v>0</v>
      </c>
      <c r="L120" s="64">
        <v>0</v>
      </c>
      <c r="M120" s="18" t="s">
        <v>20</v>
      </c>
      <c r="N120" s="18" t="s">
        <v>354</v>
      </c>
      <c r="O120" s="42" t="s">
        <v>344</v>
      </c>
      <c r="P120" s="22">
        <v>3012903861</v>
      </c>
      <c r="Q120" s="36" t="s">
        <v>355</v>
      </c>
      <c r="R120"/>
      <c r="S120"/>
      <c r="T120"/>
      <c r="U120"/>
      <c r="V120"/>
    </row>
    <row r="121" spans="1:22" s="19" customFormat="1" ht="42" customHeight="1">
      <c r="A121" s="1"/>
      <c r="B121" s="20" t="s">
        <v>356</v>
      </c>
      <c r="C121" s="34" t="s">
        <v>357</v>
      </c>
      <c r="D121" s="22">
        <v>6</v>
      </c>
      <c r="E121" s="22">
        <v>7</v>
      </c>
      <c r="F121" s="22">
        <v>4</v>
      </c>
      <c r="G121" s="22">
        <v>1</v>
      </c>
      <c r="H121" s="64">
        <v>0</v>
      </c>
      <c r="I121" s="23">
        <f>8000000*F121</f>
        <v>32000000</v>
      </c>
      <c r="J121" s="23">
        <v>32000000</v>
      </c>
      <c r="K121" s="64">
        <v>0</v>
      </c>
      <c r="L121" s="64">
        <v>0</v>
      </c>
      <c r="M121" s="18" t="s">
        <v>20</v>
      </c>
      <c r="N121" s="18" t="s">
        <v>358</v>
      </c>
      <c r="O121" s="42" t="s">
        <v>344</v>
      </c>
      <c r="P121" s="22">
        <v>3012903861</v>
      </c>
      <c r="Q121" s="36" t="s">
        <v>355</v>
      </c>
      <c r="R121"/>
      <c r="S121"/>
      <c r="T121"/>
      <c r="U121"/>
      <c r="V121"/>
    </row>
    <row r="122" spans="1:22" s="19" customFormat="1" ht="42" customHeight="1">
      <c r="A122" s="1"/>
      <c r="B122" s="20" t="s">
        <v>352</v>
      </c>
      <c r="C122" s="34" t="s">
        <v>359</v>
      </c>
      <c r="D122" s="22">
        <v>2</v>
      </c>
      <c r="E122" s="22">
        <v>3</v>
      </c>
      <c r="F122" s="22">
        <v>4</v>
      </c>
      <c r="G122" s="22">
        <v>1</v>
      </c>
      <c r="H122" s="64">
        <v>0</v>
      </c>
      <c r="I122" s="23">
        <f>550000000*F122</f>
        <v>2200000000</v>
      </c>
      <c r="J122" s="23">
        <v>2200000000</v>
      </c>
      <c r="K122" s="64">
        <v>0</v>
      </c>
      <c r="L122" s="64">
        <v>0</v>
      </c>
      <c r="M122" s="18" t="s">
        <v>20</v>
      </c>
      <c r="N122" s="18" t="s">
        <v>360</v>
      </c>
      <c r="O122" s="42" t="s">
        <v>344</v>
      </c>
      <c r="P122" s="22">
        <v>3012903861</v>
      </c>
      <c r="Q122" s="36" t="s">
        <v>355</v>
      </c>
      <c r="R122"/>
      <c r="S122"/>
      <c r="T122"/>
      <c r="U122"/>
      <c r="V122"/>
    </row>
    <row r="123" spans="1:22" s="19" customFormat="1" ht="70.5" customHeight="1">
      <c r="A123" s="1"/>
      <c r="B123" s="20">
        <v>53102700</v>
      </c>
      <c r="C123" s="34" t="s">
        <v>361</v>
      </c>
      <c r="D123" s="22">
        <v>1</v>
      </c>
      <c r="E123" s="22">
        <v>2</v>
      </c>
      <c r="F123" s="22">
        <v>2</v>
      </c>
      <c r="G123" s="22">
        <v>1</v>
      </c>
      <c r="H123" s="64">
        <v>0</v>
      </c>
      <c r="I123" s="23">
        <v>8000000</v>
      </c>
      <c r="J123" s="23">
        <v>8000000</v>
      </c>
      <c r="K123" s="64">
        <v>0</v>
      </c>
      <c r="L123" s="64">
        <v>0</v>
      </c>
      <c r="M123" s="18" t="s">
        <v>20</v>
      </c>
      <c r="N123" s="18" t="s">
        <v>362</v>
      </c>
      <c r="O123" s="42" t="s">
        <v>363</v>
      </c>
      <c r="P123" s="22">
        <v>3118269501</v>
      </c>
      <c r="Q123" s="36" t="s">
        <v>364</v>
      </c>
      <c r="R123"/>
      <c r="S123"/>
      <c r="T123"/>
      <c r="U123"/>
      <c r="V123"/>
    </row>
    <row r="124" spans="1:22" s="19" customFormat="1" ht="52.5" customHeight="1">
      <c r="A124" s="1"/>
      <c r="B124" s="20">
        <v>55121900</v>
      </c>
      <c r="C124" s="34" t="s">
        <v>365</v>
      </c>
      <c r="D124" s="22">
        <v>2</v>
      </c>
      <c r="E124" s="22">
        <v>3</v>
      </c>
      <c r="F124" s="22">
        <v>4</v>
      </c>
      <c r="G124" s="22">
        <v>1</v>
      </c>
      <c r="H124" s="64">
        <v>0</v>
      </c>
      <c r="I124" s="23">
        <v>23457500</v>
      </c>
      <c r="J124" s="23">
        <v>23457500</v>
      </c>
      <c r="K124" s="64">
        <v>0</v>
      </c>
      <c r="L124" s="64">
        <v>0</v>
      </c>
      <c r="M124" s="18" t="s">
        <v>20</v>
      </c>
      <c r="N124" s="18" t="s">
        <v>366</v>
      </c>
      <c r="O124" s="42" t="s">
        <v>363</v>
      </c>
      <c r="P124" s="22">
        <v>3118269501</v>
      </c>
      <c r="Q124" s="36" t="s">
        <v>364</v>
      </c>
      <c r="R124"/>
      <c r="S124"/>
      <c r="T124"/>
      <c r="U124"/>
      <c r="V124"/>
    </row>
    <row r="125" spans="1:22" s="19" customFormat="1" ht="75.75" customHeight="1">
      <c r="A125" s="1"/>
      <c r="B125" s="20">
        <v>84111600</v>
      </c>
      <c r="C125" s="34" t="s">
        <v>367</v>
      </c>
      <c r="D125" s="22">
        <v>5</v>
      </c>
      <c r="E125" s="22">
        <v>6</v>
      </c>
      <c r="F125" s="22">
        <v>12</v>
      </c>
      <c r="G125" s="22">
        <v>1</v>
      </c>
      <c r="H125" s="64">
        <v>0</v>
      </c>
      <c r="I125" s="23">
        <v>444536400</v>
      </c>
      <c r="J125" s="23">
        <v>444536400</v>
      </c>
      <c r="K125" s="64">
        <v>0</v>
      </c>
      <c r="L125" s="64">
        <v>0</v>
      </c>
      <c r="M125" s="18" t="s">
        <v>20</v>
      </c>
      <c r="N125" s="18" t="s">
        <v>368</v>
      </c>
      <c r="O125" s="42" t="s">
        <v>369</v>
      </c>
      <c r="P125" s="22">
        <v>3164960058</v>
      </c>
      <c r="Q125" s="36" t="s">
        <v>370</v>
      </c>
      <c r="R125"/>
      <c r="S125"/>
      <c r="T125"/>
      <c r="U125"/>
      <c r="V125"/>
    </row>
    <row r="126" spans="1:22" s="19" customFormat="1" ht="83.25" customHeight="1">
      <c r="A126" s="1"/>
      <c r="B126" s="20" t="s">
        <v>371</v>
      </c>
      <c r="C126" s="34" t="s">
        <v>372</v>
      </c>
      <c r="D126" s="22">
        <v>3</v>
      </c>
      <c r="E126" s="22">
        <v>4</v>
      </c>
      <c r="F126" s="22">
        <v>12</v>
      </c>
      <c r="G126" s="22">
        <v>1</v>
      </c>
      <c r="H126" s="64">
        <v>0</v>
      </c>
      <c r="I126" s="23">
        <v>617517466</v>
      </c>
      <c r="J126" s="23">
        <v>617517467</v>
      </c>
      <c r="K126" s="64">
        <v>0</v>
      </c>
      <c r="L126" s="64">
        <v>0</v>
      </c>
      <c r="M126" s="18" t="s">
        <v>20</v>
      </c>
      <c r="N126" s="18" t="s">
        <v>373</v>
      </c>
      <c r="O126" s="42" t="s">
        <v>374</v>
      </c>
      <c r="P126" s="22">
        <v>3228159899</v>
      </c>
      <c r="Q126" s="67" t="s">
        <v>375</v>
      </c>
      <c r="R126"/>
      <c r="S126"/>
      <c r="T126"/>
      <c r="U126"/>
      <c r="V126"/>
    </row>
    <row r="127" spans="1:22" s="19" customFormat="1" ht="108" customHeight="1">
      <c r="A127" s="1"/>
      <c r="B127" s="20" t="s">
        <v>376</v>
      </c>
      <c r="C127" s="34" t="s">
        <v>377</v>
      </c>
      <c r="D127" s="22">
        <v>2</v>
      </c>
      <c r="E127" s="22">
        <v>3</v>
      </c>
      <c r="F127" s="22">
        <v>4</v>
      </c>
      <c r="G127" s="22">
        <v>1</v>
      </c>
      <c r="H127" s="64">
        <v>0</v>
      </c>
      <c r="I127" s="23">
        <f>12500000*4</f>
        <v>50000000</v>
      </c>
      <c r="J127" s="23">
        <f>12500000*4</f>
        <v>50000000</v>
      </c>
      <c r="K127" s="64">
        <v>0</v>
      </c>
      <c r="L127" s="64">
        <v>0</v>
      </c>
      <c r="M127" s="18" t="s">
        <v>20</v>
      </c>
      <c r="N127" s="18" t="s">
        <v>378</v>
      </c>
      <c r="O127" s="42" t="s">
        <v>374</v>
      </c>
      <c r="P127" s="22">
        <v>3228159899</v>
      </c>
      <c r="Q127" s="67" t="s">
        <v>375</v>
      </c>
      <c r="R127"/>
      <c r="S127"/>
      <c r="T127"/>
      <c r="U127"/>
      <c r="V127"/>
    </row>
    <row r="128" spans="1:22" s="19" customFormat="1" ht="83.25" customHeight="1">
      <c r="A128" s="1"/>
      <c r="B128" s="20" t="s">
        <v>379</v>
      </c>
      <c r="C128" s="34" t="s">
        <v>380</v>
      </c>
      <c r="D128" s="22">
        <v>2</v>
      </c>
      <c r="E128" s="22">
        <v>3</v>
      </c>
      <c r="F128" s="22">
        <v>1</v>
      </c>
      <c r="G128" s="22">
        <v>1</v>
      </c>
      <c r="H128" s="64">
        <v>0</v>
      </c>
      <c r="I128" s="23">
        <v>63721175</v>
      </c>
      <c r="J128" s="23">
        <v>63721176</v>
      </c>
      <c r="K128" s="64">
        <v>0</v>
      </c>
      <c r="L128" s="64">
        <v>0</v>
      </c>
      <c r="M128" s="18" t="s">
        <v>20</v>
      </c>
      <c r="N128" s="18" t="s">
        <v>381</v>
      </c>
      <c r="O128" s="42" t="s">
        <v>374</v>
      </c>
      <c r="P128" s="22">
        <v>3228159899</v>
      </c>
      <c r="Q128" s="67" t="s">
        <v>375</v>
      </c>
      <c r="R128"/>
      <c r="S128"/>
      <c r="T128"/>
      <c r="U128"/>
      <c r="V128"/>
    </row>
    <row r="129" spans="1:22" s="19" customFormat="1" ht="83.25" customHeight="1">
      <c r="A129" s="1"/>
      <c r="B129" s="20" t="s">
        <v>376</v>
      </c>
      <c r="C129" s="34" t="s">
        <v>382</v>
      </c>
      <c r="D129" s="22">
        <v>5</v>
      </c>
      <c r="E129" s="22">
        <v>6</v>
      </c>
      <c r="F129" s="22">
        <v>3</v>
      </c>
      <c r="G129" s="22">
        <v>1</v>
      </c>
      <c r="H129" s="64">
        <v>0</v>
      </c>
      <c r="I129" s="23">
        <f>210000000*F129</f>
        <v>630000000</v>
      </c>
      <c r="J129" s="23">
        <v>630000000</v>
      </c>
      <c r="K129" s="64">
        <v>0</v>
      </c>
      <c r="L129" s="64">
        <v>0</v>
      </c>
      <c r="M129" s="18" t="s">
        <v>20</v>
      </c>
      <c r="N129" s="18" t="s">
        <v>383</v>
      </c>
      <c r="O129" s="42" t="s">
        <v>374</v>
      </c>
      <c r="P129" s="22">
        <v>3228159899</v>
      </c>
      <c r="Q129" s="67" t="s">
        <v>375</v>
      </c>
      <c r="R129"/>
      <c r="S129"/>
      <c r="T129"/>
      <c r="U129"/>
      <c r="V129"/>
    </row>
    <row r="130" spans="1:22" s="19" customFormat="1" ht="64.5" customHeight="1">
      <c r="A130" s="1"/>
      <c r="B130" s="20" t="s">
        <v>384</v>
      </c>
      <c r="C130" s="34" t="s">
        <v>385</v>
      </c>
      <c r="D130" s="22">
        <v>6</v>
      </c>
      <c r="E130" s="22">
        <v>7</v>
      </c>
      <c r="F130" s="22">
        <v>1</v>
      </c>
      <c r="G130" s="22">
        <v>1</v>
      </c>
      <c r="H130" s="64">
        <v>0</v>
      </c>
      <c r="I130" s="23">
        <v>6000000</v>
      </c>
      <c r="J130" s="23">
        <v>6000000</v>
      </c>
      <c r="K130" s="64">
        <v>0</v>
      </c>
      <c r="L130" s="64">
        <v>0</v>
      </c>
      <c r="M130" s="18" t="s">
        <v>20</v>
      </c>
      <c r="N130" s="18" t="s">
        <v>386</v>
      </c>
      <c r="O130" s="42" t="s">
        <v>374</v>
      </c>
      <c r="P130" s="22">
        <v>3228159899</v>
      </c>
      <c r="Q130" s="67" t="s">
        <v>375</v>
      </c>
      <c r="R130"/>
      <c r="S130"/>
      <c r="T130"/>
      <c r="U130"/>
      <c r="V130"/>
    </row>
    <row r="131" spans="1:22" s="19" customFormat="1" ht="54.75" customHeight="1">
      <c r="A131" s="1"/>
      <c r="B131" s="20" t="s">
        <v>371</v>
      </c>
      <c r="C131" s="21" t="s">
        <v>387</v>
      </c>
      <c r="D131" s="22">
        <v>1</v>
      </c>
      <c r="E131" s="22">
        <v>2</v>
      </c>
      <c r="F131" s="22">
        <v>4</v>
      </c>
      <c r="G131" s="22">
        <v>1</v>
      </c>
      <c r="H131" s="64">
        <v>0</v>
      </c>
      <c r="I131" s="23">
        <v>182385524</v>
      </c>
      <c r="J131" s="23">
        <v>182385524</v>
      </c>
      <c r="K131" s="64">
        <v>0</v>
      </c>
      <c r="L131" s="64">
        <v>0</v>
      </c>
      <c r="M131" s="18" t="s">
        <v>20</v>
      </c>
      <c r="N131" s="18" t="s">
        <v>388</v>
      </c>
      <c r="O131" s="42" t="s">
        <v>374</v>
      </c>
      <c r="P131" s="22">
        <v>3228159899</v>
      </c>
      <c r="Q131" s="67" t="s">
        <v>375</v>
      </c>
      <c r="R131"/>
      <c r="S131"/>
      <c r="T131"/>
      <c r="U131"/>
      <c r="V131"/>
    </row>
    <row r="132" spans="1:22" s="19" customFormat="1" ht="46.5" customHeight="1">
      <c r="A132" s="1"/>
      <c r="B132" s="20">
        <v>81111803</v>
      </c>
      <c r="C132" s="34" t="s">
        <v>389</v>
      </c>
      <c r="D132" s="22">
        <v>4</v>
      </c>
      <c r="E132" s="22">
        <v>5</v>
      </c>
      <c r="F132" s="22">
        <v>6</v>
      </c>
      <c r="G132" s="22">
        <v>1</v>
      </c>
      <c r="H132" s="64">
        <v>0</v>
      </c>
      <c r="I132" s="23">
        <v>167060784</v>
      </c>
      <c r="J132" s="23">
        <v>167060784</v>
      </c>
      <c r="K132" s="64">
        <v>0</v>
      </c>
      <c r="L132" s="64">
        <v>0</v>
      </c>
      <c r="M132" s="18" t="s">
        <v>20</v>
      </c>
      <c r="N132" s="18" t="s">
        <v>390</v>
      </c>
      <c r="O132" s="42" t="s">
        <v>374</v>
      </c>
      <c r="P132" s="22">
        <v>3228159900</v>
      </c>
      <c r="Q132" s="67" t="s">
        <v>375</v>
      </c>
      <c r="R132"/>
      <c r="S132"/>
      <c r="T132"/>
      <c r="U132"/>
      <c r="V132"/>
    </row>
    <row r="133" spans="1:22" s="19" customFormat="1" ht="61.5" customHeight="1">
      <c r="A133" s="1"/>
      <c r="B133" s="20" t="s">
        <v>379</v>
      </c>
      <c r="C133" s="34" t="s">
        <v>391</v>
      </c>
      <c r="D133" s="22">
        <v>10</v>
      </c>
      <c r="E133" s="22">
        <v>11</v>
      </c>
      <c r="F133" s="22">
        <v>1</v>
      </c>
      <c r="G133" s="22">
        <v>1</v>
      </c>
      <c r="H133" s="64">
        <v>0</v>
      </c>
      <c r="I133" s="23">
        <v>45000000</v>
      </c>
      <c r="J133" s="23">
        <v>45000000</v>
      </c>
      <c r="K133" s="64">
        <v>0</v>
      </c>
      <c r="L133" s="64">
        <v>0</v>
      </c>
      <c r="M133" s="18" t="s">
        <v>20</v>
      </c>
      <c r="N133" s="18" t="s">
        <v>392</v>
      </c>
      <c r="O133" s="42" t="s">
        <v>374</v>
      </c>
      <c r="P133" s="22">
        <v>3228159900</v>
      </c>
      <c r="Q133" s="67" t="s">
        <v>375</v>
      </c>
      <c r="R133"/>
      <c r="S133"/>
      <c r="T133"/>
      <c r="U133"/>
      <c r="V133"/>
    </row>
    <row r="134" spans="1:22" s="19" customFormat="1" ht="45.75" customHeight="1">
      <c r="A134" s="1"/>
      <c r="B134" s="20">
        <v>81112006</v>
      </c>
      <c r="C134" s="21" t="s">
        <v>393</v>
      </c>
      <c r="D134" s="22">
        <v>1</v>
      </c>
      <c r="E134" s="22">
        <v>2</v>
      </c>
      <c r="F134" s="22">
        <v>12</v>
      </c>
      <c r="G134" s="22">
        <v>1</v>
      </c>
      <c r="H134" s="64">
        <v>0</v>
      </c>
      <c r="I134" s="23">
        <f>6350000*F134</f>
        <v>76200000</v>
      </c>
      <c r="J134" s="23">
        <v>76200000</v>
      </c>
      <c r="K134" s="64">
        <v>0</v>
      </c>
      <c r="L134" s="64">
        <v>0</v>
      </c>
      <c r="M134" s="18" t="s">
        <v>20</v>
      </c>
      <c r="N134" s="18" t="s">
        <v>394</v>
      </c>
      <c r="O134" s="42" t="s">
        <v>374</v>
      </c>
      <c r="P134" s="22">
        <v>3228159900</v>
      </c>
      <c r="Q134" s="67" t="s">
        <v>375</v>
      </c>
      <c r="R134"/>
      <c r="S134"/>
      <c r="T134"/>
      <c r="U134"/>
      <c r="V134"/>
    </row>
    <row r="135" spans="1:22" s="19" customFormat="1" ht="37.5" customHeight="1">
      <c r="A135" s="1"/>
      <c r="B135" s="20" t="s">
        <v>395</v>
      </c>
      <c r="C135" s="21" t="s">
        <v>396</v>
      </c>
      <c r="D135" s="22">
        <v>1</v>
      </c>
      <c r="E135" s="22">
        <v>1</v>
      </c>
      <c r="F135" s="22">
        <v>3</v>
      </c>
      <c r="G135" s="22">
        <v>1</v>
      </c>
      <c r="H135" s="64">
        <v>0</v>
      </c>
      <c r="I135" s="23">
        <v>8458982</v>
      </c>
      <c r="J135" s="23">
        <v>8458982</v>
      </c>
      <c r="K135" s="64">
        <v>0</v>
      </c>
      <c r="L135" s="64">
        <v>0</v>
      </c>
      <c r="M135" s="18" t="s">
        <v>20</v>
      </c>
      <c r="N135" s="18" t="s">
        <v>397</v>
      </c>
      <c r="O135" s="42" t="s">
        <v>374</v>
      </c>
      <c r="P135" s="22">
        <v>3228159900</v>
      </c>
      <c r="Q135" s="67" t="s">
        <v>375</v>
      </c>
      <c r="R135"/>
      <c r="S135"/>
      <c r="T135"/>
      <c r="U135"/>
      <c r="V135"/>
    </row>
    <row r="136" spans="1:22" s="19" customFormat="1" ht="47.25" customHeight="1">
      <c r="A136" s="1"/>
      <c r="B136" s="20" t="s">
        <v>398</v>
      </c>
      <c r="C136" s="21" t="s">
        <v>399</v>
      </c>
      <c r="D136" s="22">
        <v>1</v>
      </c>
      <c r="E136" s="22">
        <v>2</v>
      </c>
      <c r="F136" s="22">
        <v>3</v>
      </c>
      <c r="G136" s="22">
        <v>1</v>
      </c>
      <c r="H136" s="64">
        <v>0</v>
      </c>
      <c r="I136" s="23">
        <v>14166666</v>
      </c>
      <c r="J136" s="23">
        <v>14166666</v>
      </c>
      <c r="K136" s="64">
        <v>0</v>
      </c>
      <c r="L136" s="64">
        <v>0</v>
      </c>
      <c r="M136" s="18" t="s">
        <v>20</v>
      </c>
      <c r="N136" s="18" t="s">
        <v>400</v>
      </c>
      <c r="O136" s="42" t="s">
        <v>374</v>
      </c>
      <c r="P136" s="22">
        <v>3228159900</v>
      </c>
      <c r="Q136" s="67" t="s">
        <v>375</v>
      </c>
      <c r="R136"/>
      <c r="S136"/>
      <c r="T136"/>
      <c r="U136"/>
      <c r="V136"/>
    </row>
    <row r="137" spans="1:22" s="19" customFormat="1" ht="58.5" customHeight="1">
      <c r="A137" s="1"/>
      <c r="B137" s="20" t="s">
        <v>54</v>
      </c>
      <c r="C137" s="21" t="s">
        <v>401</v>
      </c>
      <c r="D137" s="22">
        <v>1</v>
      </c>
      <c r="E137" s="22">
        <v>2</v>
      </c>
      <c r="F137" s="22">
        <v>5</v>
      </c>
      <c r="G137" s="22">
        <v>1</v>
      </c>
      <c r="H137" s="64">
        <v>0</v>
      </c>
      <c r="I137" s="23">
        <v>428953350</v>
      </c>
      <c r="J137" s="23">
        <v>428953350</v>
      </c>
      <c r="K137" s="64">
        <v>0</v>
      </c>
      <c r="L137" s="64">
        <v>0</v>
      </c>
      <c r="M137" s="18" t="s">
        <v>20</v>
      </c>
      <c r="N137" s="18" t="s">
        <v>402</v>
      </c>
      <c r="O137" s="42" t="s">
        <v>374</v>
      </c>
      <c r="P137" s="22">
        <v>3228159900</v>
      </c>
      <c r="Q137" s="67" t="s">
        <v>375</v>
      </c>
      <c r="R137"/>
      <c r="S137"/>
      <c r="T137"/>
      <c r="U137"/>
      <c r="V137"/>
    </row>
    <row r="138" spans="1:22" s="19" customFormat="1" ht="46.5" customHeight="1">
      <c r="A138" s="1"/>
      <c r="B138" s="20">
        <v>56112104</v>
      </c>
      <c r="C138" s="34" t="s">
        <v>403</v>
      </c>
      <c r="D138" s="22">
        <v>2</v>
      </c>
      <c r="E138" s="22">
        <v>3</v>
      </c>
      <c r="F138" s="22">
        <v>2</v>
      </c>
      <c r="G138" s="22">
        <v>1</v>
      </c>
      <c r="H138" s="64">
        <v>0</v>
      </c>
      <c r="I138" s="23">
        <v>78000000</v>
      </c>
      <c r="J138" s="23">
        <v>78000000</v>
      </c>
      <c r="K138" s="64">
        <v>0</v>
      </c>
      <c r="L138" s="64">
        <v>0</v>
      </c>
      <c r="M138" s="18" t="s">
        <v>20</v>
      </c>
      <c r="N138" s="18" t="s">
        <v>404</v>
      </c>
      <c r="O138" s="42" t="s">
        <v>405</v>
      </c>
      <c r="P138" s="22">
        <v>3145787583</v>
      </c>
      <c r="Q138" s="67" t="s">
        <v>406</v>
      </c>
      <c r="R138"/>
      <c r="S138"/>
      <c r="T138"/>
      <c r="U138"/>
      <c r="V138"/>
    </row>
    <row r="139" spans="1:22" s="19" customFormat="1" ht="48" customHeight="1">
      <c r="A139" s="1"/>
      <c r="B139" s="20">
        <v>46181601</v>
      </c>
      <c r="C139" s="34" t="s">
        <v>407</v>
      </c>
      <c r="D139" s="22">
        <v>3</v>
      </c>
      <c r="E139" s="22">
        <v>4</v>
      </c>
      <c r="F139" s="22">
        <v>1</v>
      </c>
      <c r="G139" s="22">
        <v>1</v>
      </c>
      <c r="H139" s="64">
        <v>0</v>
      </c>
      <c r="I139" s="23">
        <v>45000000</v>
      </c>
      <c r="J139" s="23">
        <v>45000000</v>
      </c>
      <c r="K139" s="64">
        <v>0</v>
      </c>
      <c r="L139" s="64">
        <v>0</v>
      </c>
      <c r="M139" s="18" t="s">
        <v>20</v>
      </c>
      <c r="N139" s="18" t="s">
        <v>408</v>
      </c>
      <c r="O139" s="42" t="s">
        <v>405</v>
      </c>
      <c r="P139" s="22">
        <v>3145787583</v>
      </c>
      <c r="Q139" s="67" t="s">
        <v>406</v>
      </c>
      <c r="R139"/>
      <c r="S139"/>
      <c r="T139"/>
      <c r="U139"/>
      <c r="V139"/>
    </row>
    <row r="140" spans="1:22" s="19" customFormat="1" ht="46.5" customHeight="1">
      <c r="A140" s="1"/>
      <c r="B140" s="20">
        <v>41116000</v>
      </c>
      <c r="C140" s="34" t="s">
        <v>409</v>
      </c>
      <c r="D140" s="22">
        <v>4</v>
      </c>
      <c r="E140" s="22">
        <v>5</v>
      </c>
      <c r="F140" s="22">
        <v>1</v>
      </c>
      <c r="G140" s="22">
        <v>1</v>
      </c>
      <c r="H140" s="64">
        <v>0</v>
      </c>
      <c r="I140" s="23">
        <v>10000000</v>
      </c>
      <c r="J140" s="23">
        <v>10000000</v>
      </c>
      <c r="K140" s="64">
        <v>0</v>
      </c>
      <c r="L140" s="64">
        <v>0</v>
      </c>
      <c r="M140" s="18" t="s">
        <v>20</v>
      </c>
      <c r="N140" s="18" t="s">
        <v>410</v>
      </c>
      <c r="O140" s="42" t="s">
        <v>405</v>
      </c>
      <c r="P140" s="22">
        <v>3145787584</v>
      </c>
      <c r="Q140" s="67" t="s">
        <v>406</v>
      </c>
      <c r="R140"/>
      <c r="S140"/>
      <c r="T140"/>
      <c r="U140"/>
      <c r="V140"/>
    </row>
    <row r="141" spans="1:22" s="19" customFormat="1" ht="46.5" customHeight="1">
      <c r="A141" s="1"/>
      <c r="B141" s="20">
        <v>46182005</v>
      </c>
      <c r="C141" s="34" t="s">
        <v>411</v>
      </c>
      <c r="D141" s="22">
        <v>2</v>
      </c>
      <c r="E141" s="22">
        <v>3</v>
      </c>
      <c r="F141" s="22">
        <v>1</v>
      </c>
      <c r="G141" s="22">
        <v>1</v>
      </c>
      <c r="H141" s="64">
        <v>0</v>
      </c>
      <c r="I141" s="23">
        <v>30000000</v>
      </c>
      <c r="J141" s="23">
        <v>30000000</v>
      </c>
      <c r="K141" s="64">
        <v>0</v>
      </c>
      <c r="L141" s="64">
        <v>0</v>
      </c>
      <c r="M141" s="18" t="s">
        <v>20</v>
      </c>
      <c r="N141" s="18" t="s">
        <v>412</v>
      </c>
      <c r="O141" s="42" t="s">
        <v>405</v>
      </c>
      <c r="P141" s="22">
        <v>3145787585</v>
      </c>
      <c r="Q141" s="67" t="s">
        <v>406</v>
      </c>
      <c r="R141"/>
      <c r="S141"/>
      <c r="T141"/>
      <c r="U141"/>
      <c r="V141"/>
    </row>
    <row r="142" spans="1:22" s="19" customFormat="1" ht="46.5" customHeight="1">
      <c r="A142" s="1"/>
      <c r="B142" s="20">
        <v>93141808</v>
      </c>
      <c r="C142" s="34" t="s">
        <v>413</v>
      </c>
      <c r="D142" s="22">
        <v>2</v>
      </c>
      <c r="E142" s="22">
        <v>3</v>
      </c>
      <c r="F142" s="22">
        <v>12</v>
      </c>
      <c r="G142" s="22">
        <v>1</v>
      </c>
      <c r="H142" s="64">
        <v>0</v>
      </c>
      <c r="I142" s="23">
        <v>25000000</v>
      </c>
      <c r="J142" s="23">
        <v>25000000</v>
      </c>
      <c r="K142" s="64">
        <v>0</v>
      </c>
      <c r="L142" s="64">
        <v>0</v>
      </c>
      <c r="M142" s="18" t="s">
        <v>20</v>
      </c>
      <c r="N142" s="18" t="s">
        <v>414</v>
      </c>
      <c r="O142" s="42" t="s">
        <v>405</v>
      </c>
      <c r="P142" s="22">
        <v>3145787586</v>
      </c>
      <c r="Q142" s="67" t="s">
        <v>406</v>
      </c>
      <c r="R142"/>
      <c r="S142"/>
      <c r="T142"/>
      <c r="U142"/>
      <c r="V142"/>
    </row>
    <row r="143" spans="1:22" s="19" customFormat="1" ht="46.5" customHeight="1">
      <c r="A143" s="1"/>
      <c r="B143" s="20">
        <v>42131613</v>
      </c>
      <c r="C143" s="34" t="s">
        <v>415</v>
      </c>
      <c r="D143" s="22">
        <v>2</v>
      </c>
      <c r="E143" s="22">
        <v>3</v>
      </c>
      <c r="F143" s="22">
        <v>1</v>
      </c>
      <c r="G143" s="22">
        <v>1</v>
      </c>
      <c r="H143" s="64">
        <v>0</v>
      </c>
      <c r="I143" s="23">
        <v>6000000</v>
      </c>
      <c r="J143" s="23">
        <v>6000000</v>
      </c>
      <c r="K143" s="64">
        <v>0</v>
      </c>
      <c r="L143" s="64">
        <v>0</v>
      </c>
      <c r="M143" s="18" t="s">
        <v>20</v>
      </c>
      <c r="N143" s="18" t="s">
        <v>416</v>
      </c>
      <c r="O143" s="42" t="s">
        <v>405</v>
      </c>
      <c r="P143" s="22">
        <v>3145787587</v>
      </c>
      <c r="Q143" s="67" t="s">
        <v>406</v>
      </c>
      <c r="R143"/>
      <c r="S143"/>
      <c r="T143"/>
      <c r="U143"/>
      <c r="V143"/>
    </row>
    <row r="144" spans="1:22" s="19" customFormat="1" ht="46.5" customHeight="1">
      <c r="A144" s="1"/>
      <c r="B144" s="20">
        <v>42171500</v>
      </c>
      <c r="C144" s="34" t="s">
        <v>417</v>
      </c>
      <c r="D144" s="22">
        <v>3</v>
      </c>
      <c r="E144" s="22">
        <v>4</v>
      </c>
      <c r="F144" s="22">
        <v>1</v>
      </c>
      <c r="G144" s="22">
        <v>1</v>
      </c>
      <c r="H144" s="64">
        <v>0</v>
      </c>
      <c r="I144" s="23">
        <v>10000000</v>
      </c>
      <c r="J144" s="23">
        <v>10000000</v>
      </c>
      <c r="K144" s="64">
        <v>0</v>
      </c>
      <c r="L144" s="64">
        <v>0</v>
      </c>
      <c r="M144" s="18" t="s">
        <v>20</v>
      </c>
      <c r="N144" s="18" t="s">
        <v>418</v>
      </c>
      <c r="O144" s="42" t="s">
        <v>405</v>
      </c>
      <c r="P144" s="22">
        <v>3145787588</v>
      </c>
      <c r="Q144" s="67" t="s">
        <v>406</v>
      </c>
      <c r="R144"/>
      <c r="S144"/>
      <c r="T144"/>
      <c r="U144"/>
      <c r="V144"/>
    </row>
    <row r="145" spans="1:22" s="19" customFormat="1" ht="46.5" customHeight="1">
      <c r="A145" s="1"/>
      <c r="B145" s="20">
        <v>80141625</v>
      </c>
      <c r="C145" s="34" t="s">
        <v>419</v>
      </c>
      <c r="D145" s="22">
        <v>4</v>
      </c>
      <c r="E145" s="22">
        <v>5</v>
      </c>
      <c r="F145" s="22">
        <v>7</v>
      </c>
      <c r="G145" s="22">
        <v>1</v>
      </c>
      <c r="H145" s="64">
        <v>0</v>
      </c>
      <c r="I145" s="23">
        <v>180000000</v>
      </c>
      <c r="J145" s="23">
        <v>180000000</v>
      </c>
      <c r="K145" s="64">
        <v>0</v>
      </c>
      <c r="L145" s="64">
        <v>0</v>
      </c>
      <c r="M145" s="18" t="s">
        <v>20</v>
      </c>
      <c r="N145" s="18" t="s">
        <v>420</v>
      </c>
      <c r="O145" s="42" t="s">
        <v>405</v>
      </c>
      <c r="P145" s="22">
        <v>3145787589</v>
      </c>
      <c r="Q145" s="67" t="s">
        <v>406</v>
      </c>
      <c r="R145"/>
      <c r="S145"/>
      <c r="T145"/>
      <c r="U145"/>
      <c r="V145"/>
    </row>
    <row r="146" spans="1:22" s="19" customFormat="1" ht="58.5" customHeight="1">
      <c r="A146" s="1"/>
      <c r="B146" s="20">
        <v>84121803</v>
      </c>
      <c r="C146" s="34" t="s">
        <v>421</v>
      </c>
      <c r="D146" s="22">
        <v>3</v>
      </c>
      <c r="E146" s="22">
        <v>4</v>
      </c>
      <c r="F146" s="22">
        <v>7</v>
      </c>
      <c r="G146" s="22">
        <v>1</v>
      </c>
      <c r="H146" s="64">
        <v>0</v>
      </c>
      <c r="I146" s="23">
        <v>230600000</v>
      </c>
      <c r="J146" s="23">
        <v>230600000</v>
      </c>
      <c r="K146" s="64">
        <v>0</v>
      </c>
      <c r="L146" s="64">
        <v>0</v>
      </c>
      <c r="M146" s="18" t="s">
        <v>20</v>
      </c>
      <c r="N146" s="18" t="s">
        <v>422</v>
      </c>
      <c r="O146" s="42" t="s">
        <v>405</v>
      </c>
      <c r="P146" s="22">
        <v>3145787590</v>
      </c>
      <c r="Q146" s="67" t="s">
        <v>406</v>
      </c>
      <c r="R146"/>
      <c r="S146"/>
      <c r="T146"/>
      <c r="U146"/>
      <c r="V146"/>
    </row>
    <row r="147" spans="1:22" s="19" customFormat="1" ht="50.25" customHeight="1">
      <c r="A147" s="1"/>
      <c r="B147" s="20">
        <v>86101705</v>
      </c>
      <c r="C147" s="34" t="s">
        <v>423</v>
      </c>
      <c r="D147" s="22">
        <v>2</v>
      </c>
      <c r="E147" s="22">
        <v>3</v>
      </c>
      <c r="F147" s="22">
        <v>6</v>
      </c>
      <c r="G147" s="22">
        <v>1</v>
      </c>
      <c r="H147" s="68">
        <v>0</v>
      </c>
      <c r="I147" s="23">
        <v>80000000</v>
      </c>
      <c r="J147" s="23">
        <v>80000000</v>
      </c>
      <c r="K147" s="68">
        <v>0</v>
      </c>
      <c r="L147" s="68">
        <v>0</v>
      </c>
      <c r="M147" s="46" t="s">
        <v>20</v>
      </c>
      <c r="N147" s="46" t="s">
        <v>424</v>
      </c>
      <c r="O147" s="42" t="s">
        <v>405</v>
      </c>
      <c r="P147" s="22">
        <v>3145787591</v>
      </c>
      <c r="Q147" s="67" t="s">
        <v>406</v>
      </c>
      <c r="R147"/>
      <c r="S147"/>
      <c r="T147"/>
      <c r="U147"/>
      <c r="V147"/>
    </row>
    <row r="148" spans="1:256" s="19" customFormat="1" ht="50.25" customHeight="1">
      <c r="A148" s="1"/>
      <c r="B148" s="20">
        <v>80111701</v>
      </c>
      <c r="C148" s="50" t="s">
        <v>425</v>
      </c>
      <c r="D148" s="22">
        <v>1</v>
      </c>
      <c r="E148" s="22">
        <v>2</v>
      </c>
      <c r="F148" s="22">
        <v>4</v>
      </c>
      <c r="G148" s="68">
        <v>1</v>
      </c>
      <c r="H148" s="68">
        <v>0</v>
      </c>
      <c r="I148" s="23">
        <v>7634807121</v>
      </c>
      <c r="J148" s="23">
        <v>7634807121</v>
      </c>
      <c r="K148" s="68">
        <v>0</v>
      </c>
      <c r="L148" s="68">
        <v>0</v>
      </c>
      <c r="M148" s="46" t="s">
        <v>20</v>
      </c>
      <c r="N148" s="46" t="s">
        <v>424</v>
      </c>
      <c r="O148" s="42" t="s">
        <v>426</v>
      </c>
      <c r="P148" s="22">
        <v>3102466420</v>
      </c>
      <c r="Q148" s="67"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19" customFormat="1" ht="50.25" customHeight="1">
      <c r="A149" s="1"/>
      <c r="B149" s="20">
        <v>80111701</v>
      </c>
      <c r="C149" s="50" t="s">
        <v>428</v>
      </c>
      <c r="D149" s="22">
        <v>1</v>
      </c>
      <c r="E149" s="22">
        <v>2</v>
      </c>
      <c r="F149" s="22">
        <v>4</v>
      </c>
      <c r="G149" s="68">
        <v>1</v>
      </c>
      <c r="H149" s="68">
        <v>0</v>
      </c>
      <c r="I149" s="23">
        <v>1948924416</v>
      </c>
      <c r="J149" s="23">
        <v>1948924416</v>
      </c>
      <c r="K149" s="68">
        <v>0</v>
      </c>
      <c r="L149" s="68">
        <v>0</v>
      </c>
      <c r="M149" s="46" t="s">
        <v>20</v>
      </c>
      <c r="N149" s="46" t="s">
        <v>424</v>
      </c>
      <c r="O149" s="42" t="s">
        <v>426</v>
      </c>
      <c r="P149" s="22">
        <v>3102466420</v>
      </c>
      <c r="Q149" s="67"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19" customFormat="1" ht="50.25" customHeight="1">
      <c r="A150" s="1"/>
      <c r="B150" s="20">
        <v>80111701</v>
      </c>
      <c r="C150" s="50" t="s">
        <v>429</v>
      </c>
      <c r="D150" s="22">
        <v>1</v>
      </c>
      <c r="E150" s="22">
        <v>2</v>
      </c>
      <c r="F150" s="22">
        <v>4</v>
      </c>
      <c r="G150" s="68">
        <v>1</v>
      </c>
      <c r="H150" s="68">
        <v>0</v>
      </c>
      <c r="I150" s="23">
        <v>48642700291</v>
      </c>
      <c r="J150" s="23">
        <v>48642700291</v>
      </c>
      <c r="K150" s="68">
        <v>0</v>
      </c>
      <c r="L150" s="68">
        <v>0</v>
      </c>
      <c r="M150" s="46" t="s">
        <v>20</v>
      </c>
      <c r="N150" s="46" t="s">
        <v>424</v>
      </c>
      <c r="O150" s="42" t="s">
        <v>426</v>
      </c>
      <c r="P150" s="22">
        <v>3102466420</v>
      </c>
      <c r="Q150" s="67"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19" customFormat="1" ht="50.25" customHeight="1">
      <c r="A151" s="1"/>
      <c r="B151" s="20">
        <v>80111701</v>
      </c>
      <c r="C151" s="50" t="s">
        <v>430</v>
      </c>
      <c r="D151" s="22">
        <v>1</v>
      </c>
      <c r="E151" s="22">
        <v>2</v>
      </c>
      <c r="F151" s="22">
        <v>4</v>
      </c>
      <c r="G151" s="68">
        <v>1</v>
      </c>
      <c r="H151" s="68">
        <v>0</v>
      </c>
      <c r="I151" s="23">
        <v>4025449199</v>
      </c>
      <c r="J151" s="23">
        <v>4025449199</v>
      </c>
      <c r="K151" s="68">
        <v>0</v>
      </c>
      <c r="L151" s="68">
        <v>0</v>
      </c>
      <c r="M151" s="46" t="s">
        <v>20</v>
      </c>
      <c r="N151" s="46" t="s">
        <v>424</v>
      </c>
      <c r="O151" s="42" t="s">
        <v>426</v>
      </c>
      <c r="P151" s="22">
        <v>3102466420</v>
      </c>
      <c r="Q151" s="67"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19" customFormat="1" ht="50.25" customHeight="1">
      <c r="A152" s="1"/>
      <c r="B152" s="20">
        <v>80111701</v>
      </c>
      <c r="C152" s="50" t="s">
        <v>431</v>
      </c>
      <c r="D152" s="22">
        <v>1</v>
      </c>
      <c r="E152" s="22">
        <v>2</v>
      </c>
      <c r="F152" s="22">
        <v>4</v>
      </c>
      <c r="G152" s="68">
        <v>1</v>
      </c>
      <c r="H152" s="68">
        <v>0</v>
      </c>
      <c r="I152" s="23">
        <v>16600000000</v>
      </c>
      <c r="J152" s="23">
        <v>16600000000</v>
      </c>
      <c r="K152" s="68">
        <v>0</v>
      </c>
      <c r="L152" s="68">
        <v>0</v>
      </c>
      <c r="M152" s="46" t="s">
        <v>20</v>
      </c>
      <c r="N152" s="46" t="s">
        <v>424</v>
      </c>
      <c r="O152" s="42" t="s">
        <v>426</v>
      </c>
      <c r="P152" s="22">
        <v>3102466420</v>
      </c>
      <c r="Q152" s="67"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19" customFormat="1" ht="102.75" customHeight="1">
      <c r="A153" s="1"/>
      <c r="B153" s="20">
        <v>91111603</v>
      </c>
      <c r="C153" s="21" t="s">
        <v>432</v>
      </c>
      <c r="D153" s="22">
        <v>1</v>
      </c>
      <c r="E153" s="22">
        <v>2</v>
      </c>
      <c r="F153" s="22">
        <v>3</v>
      </c>
      <c r="G153" s="68">
        <v>1</v>
      </c>
      <c r="H153" s="68">
        <v>0</v>
      </c>
      <c r="I153" s="23">
        <v>14800000</v>
      </c>
      <c r="J153" s="23">
        <v>14800000</v>
      </c>
      <c r="K153" s="68">
        <v>0</v>
      </c>
      <c r="L153" s="68">
        <v>0</v>
      </c>
      <c r="M153" s="46" t="s">
        <v>20</v>
      </c>
      <c r="N153" s="46" t="s">
        <v>424</v>
      </c>
      <c r="O153" s="42" t="s">
        <v>315</v>
      </c>
      <c r="P153" s="22" t="s">
        <v>336</v>
      </c>
      <c r="Q153" s="36"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19" customFormat="1" ht="62.25" customHeight="1">
      <c r="A154" s="1"/>
      <c r="B154" s="20">
        <v>53121701</v>
      </c>
      <c r="C154" s="21" t="s">
        <v>433</v>
      </c>
      <c r="D154" s="22">
        <v>1</v>
      </c>
      <c r="E154" s="22">
        <v>2</v>
      </c>
      <c r="F154" s="22">
        <v>2</v>
      </c>
      <c r="G154" s="68">
        <v>1</v>
      </c>
      <c r="H154" s="68">
        <v>0</v>
      </c>
      <c r="I154" s="23">
        <v>68000000</v>
      </c>
      <c r="J154" s="23">
        <v>68000000</v>
      </c>
      <c r="K154" s="68">
        <v>0</v>
      </c>
      <c r="L154" s="68">
        <v>0</v>
      </c>
      <c r="M154" s="46" t="s">
        <v>20</v>
      </c>
      <c r="N154" s="46" t="s">
        <v>424</v>
      </c>
      <c r="O154" s="42" t="s">
        <v>434</v>
      </c>
      <c r="P154" s="22">
        <v>3046721652</v>
      </c>
      <c r="Q154" s="36"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19" customFormat="1" ht="96.75" customHeight="1">
      <c r="A155" s="1"/>
      <c r="B155" s="32" t="s">
        <v>275</v>
      </c>
      <c r="C155" s="21" t="s">
        <v>436</v>
      </c>
      <c r="D155" s="22">
        <v>1</v>
      </c>
      <c r="E155" s="22">
        <v>2</v>
      </c>
      <c r="F155" s="22">
        <v>1</v>
      </c>
      <c r="G155" s="68">
        <v>1</v>
      </c>
      <c r="H155" s="68">
        <v>0</v>
      </c>
      <c r="I155" s="23">
        <v>63990500</v>
      </c>
      <c r="J155" s="23">
        <v>63990500</v>
      </c>
      <c r="K155" s="68">
        <v>0</v>
      </c>
      <c r="L155" s="68">
        <v>0</v>
      </c>
      <c r="M155" s="46" t="s">
        <v>20</v>
      </c>
      <c r="N155" s="46" t="s">
        <v>424</v>
      </c>
      <c r="O155" s="42" t="s">
        <v>265</v>
      </c>
      <c r="P155" s="22">
        <v>3132628457</v>
      </c>
      <c r="Q155" s="39"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19" customFormat="1" ht="96.75" customHeight="1">
      <c r="A156" s="1"/>
      <c r="B156" s="32" t="s">
        <v>281</v>
      </c>
      <c r="C156" s="21" t="s">
        <v>437</v>
      </c>
      <c r="D156" s="22">
        <v>1</v>
      </c>
      <c r="E156" s="22">
        <v>2</v>
      </c>
      <c r="F156" s="22">
        <v>2</v>
      </c>
      <c r="G156" s="68">
        <v>1</v>
      </c>
      <c r="H156" s="68">
        <v>0</v>
      </c>
      <c r="I156" s="23">
        <v>95765496</v>
      </c>
      <c r="J156" s="23">
        <v>95765496</v>
      </c>
      <c r="K156" s="68">
        <v>0</v>
      </c>
      <c r="L156" s="68">
        <v>0</v>
      </c>
      <c r="M156" s="46" t="s">
        <v>20</v>
      </c>
      <c r="N156" s="46" t="s">
        <v>424</v>
      </c>
      <c r="O156" s="42" t="s">
        <v>265</v>
      </c>
      <c r="P156" s="22">
        <v>3132628457</v>
      </c>
      <c r="Q156" s="39"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19" customFormat="1" ht="96.75" customHeight="1">
      <c r="A157" s="1"/>
      <c r="B157" s="32" t="s">
        <v>438</v>
      </c>
      <c r="C157" s="21" t="s">
        <v>439</v>
      </c>
      <c r="D157" s="22">
        <v>1</v>
      </c>
      <c r="E157" s="22">
        <v>2</v>
      </c>
      <c r="F157" s="22">
        <v>5</v>
      </c>
      <c r="G157" s="68">
        <v>1</v>
      </c>
      <c r="H157" s="68">
        <v>0</v>
      </c>
      <c r="I157" s="23">
        <v>58700000</v>
      </c>
      <c r="J157" s="23">
        <v>58700000</v>
      </c>
      <c r="K157" s="68">
        <v>0</v>
      </c>
      <c r="L157" s="68">
        <v>0</v>
      </c>
      <c r="M157" s="46" t="s">
        <v>20</v>
      </c>
      <c r="N157" s="46" t="s">
        <v>424</v>
      </c>
      <c r="O157" s="42" t="s">
        <v>440</v>
      </c>
      <c r="P157" s="22">
        <v>3219006435</v>
      </c>
      <c r="Q157" s="39"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19" customFormat="1" ht="96.75" customHeight="1">
      <c r="A158" s="1"/>
      <c r="B158" s="31" t="s">
        <v>442</v>
      </c>
      <c r="C158" s="21" t="s">
        <v>443</v>
      </c>
      <c r="D158" s="22">
        <v>1</v>
      </c>
      <c r="E158" s="22">
        <v>2</v>
      </c>
      <c r="F158" s="22">
        <v>5</v>
      </c>
      <c r="G158" s="68">
        <v>1</v>
      </c>
      <c r="H158" s="68">
        <v>0</v>
      </c>
      <c r="I158" s="23">
        <v>22000000</v>
      </c>
      <c r="J158" s="23">
        <v>22000000</v>
      </c>
      <c r="K158" s="68">
        <v>0</v>
      </c>
      <c r="L158" s="68">
        <v>0</v>
      </c>
      <c r="M158" s="46" t="s">
        <v>20</v>
      </c>
      <c r="N158" s="46" t="s">
        <v>424</v>
      </c>
      <c r="O158" s="42" t="s">
        <v>440</v>
      </c>
      <c r="P158" s="22">
        <v>3219006435</v>
      </c>
      <c r="Q158" s="39"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2" s="19" customFormat="1" ht="84.75" customHeight="1" thickBot="1">
      <c r="A159" s="1"/>
      <c r="B159" s="69" t="s">
        <v>444</v>
      </c>
      <c r="C159" s="56" t="s">
        <v>445</v>
      </c>
      <c r="D159" s="57">
        <v>1</v>
      </c>
      <c r="E159" s="57">
        <v>2</v>
      </c>
      <c r="F159" s="57">
        <v>3</v>
      </c>
      <c r="G159" s="57">
        <v>1</v>
      </c>
      <c r="H159" s="70">
        <v>0</v>
      </c>
      <c r="I159" s="58">
        <v>20000000</v>
      </c>
      <c r="J159" s="58">
        <v>20000000</v>
      </c>
      <c r="K159" s="70">
        <v>0</v>
      </c>
      <c r="L159" s="70">
        <v>0</v>
      </c>
      <c r="M159" s="59" t="s">
        <v>20</v>
      </c>
      <c r="N159" s="59" t="s">
        <v>331</v>
      </c>
      <c r="O159" s="71" t="s">
        <v>315</v>
      </c>
      <c r="P159" s="57" t="s">
        <v>332</v>
      </c>
      <c r="Q159" s="72" t="s">
        <v>317</v>
      </c>
      <c r="R159"/>
      <c r="S159"/>
      <c r="T159"/>
      <c r="U159"/>
      <c r="V159"/>
    </row>
    <row r="160" spans="1:21" s="19" customFormat="1" ht="12.75">
      <c r="A160" s="1"/>
      <c r="B160" s="48"/>
      <c r="C160" s="3"/>
      <c r="D160" s="4"/>
      <c r="E160" s="4"/>
      <c r="F160" s="3"/>
      <c r="G160" s="3"/>
      <c r="H160" s="48"/>
      <c r="I160" s="3"/>
      <c r="J160" s="4"/>
      <c r="K160" s="3"/>
      <c r="L160" s="4"/>
      <c r="M160" s="3"/>
      <c r="N160" s="4"/>
      <c r="O160" s="49"/>
      <c r="P160"/>
      <c r="Q160"/>
      <c r="R160"/>
      <c r="S160"/>
      <c r="T160"/>
      <c r="U160"/>
    </row>
    <row r="161" spans="1:21" s="19" customFormat="1" ht="12.75">
      <c r="A161" s="1"/>
      <c r="B161" s="48"/>
      <c r="C161" s="3"/>
      <c r="D161" s="4"/>
      <c r="E161" s="4"/>
      <c r="F161" s="3"/>
      <c r="G161" s="3"/>
      <c r="H161" s="48"/>
      <c r="I161" s="3"/>
      <c r="J161" s="4"/>
      <c r="K161" s="3"/>
      <c r="L161" s="4"/>
      <c r="M161" s="3"/>
      <c r="N161" s="4"/>
      <c r="O161" s="49"/>
      <c r="P161"/>
      <c r="Q161"/>
      <c r="R161"/>
      <c r="S161"/>
      <c r="T161"/>
      <c r="U161"/>
    </row>
    <row r="162" spans="1:22" s="19" customFormat="1" ht="12.75">
      <c r="A162" s="1"/>
      <c r="B162" s="48"/>
      <c r="C162" s="3"/>
      <c r="D162" s="4"/>
      <c r="E162" s="4"/>
      <c r="F162" s="3"/>
      <c r="G162" s="3"/>
      <c r="H162" s="3"/>
      <c r="I162" s="3"/>
      <c r="J162" s="3"/>
      <c r="K162" s="3"/>
      <c r="L162" s="4"/>
      <c r="M162" s="3"/>
      <c r="N162" s="4"/>
      <c r="O162" s="3"/>
      <c r="P162" s="4"/>
      <c r="Q162" s="8"/>
      <c r="R162"/>
      <c r="S162"/>
      <c r="T162"/>
      <c r="U162"/>
      <c r="V162"/>
    </row>
    <row r="163" spans="1:22" s="19" customFormat="1" ht="12.75">
      <c r="A163" s="1"/>
      <c r="B163" s="48"/>
      <c r="C163" s="3"/>
      <c r="D163" s="4"/>
      <c r="E163" s="4"/>
      <c r="F163" s="3"/>
      <c r="G163" s="3"/>
      <c r="H163" s="3"/>
      <c r="I163" s="3"/>
      <c r="J163" s="3"/>
      <c r="K163" s="3"/>
      <c r="L163" s="4"/>
      <c r="M163" s="3"/>
      <c r="N163" s="4"/>
      <c r="O163" s="3"/>
      <c r="P163" s="4"/>
      <c r="Q163" s="8"/>
      <c r="R163"/>
      <c r="S163"/>
      <c r="T163"/>
      <c r="U163"/>
      <c r="V163"/>
    </row>
    <row r="164" spans="1:22" s="19" customFormat="1" ht="12.75">
      <c r="A164" s="1"/>
      <c r="B164" s="48"/>
      <c r="C164" s="3"/>
      <c r="D164" s="4"/>
      <c r="E164" s="4"/>
      <c r="F164" s="3"/>
      <c r="G164" s="3"/>
      <c r="H164" s="3"/>
      <c r="I164" s="3"/>
      <c r="J164" s="3"/>
      <c r="K164" s="3"/>
      <c r="L164" s="4"/>
      <c r="M164" s="3"/>
      <c r="N164" s="4"/>
      <c r="O164" s="3"/>
      <c r="P164" s="4"/>
      <c r="Q164" s="8"/>
      <c r="R164"/>
      <c r="S164"/>
      <c r="T164"/>
      <c r="U164"/>
      <c r="V164"/>
    </row>
    <row r="165" spans="1:22" s="19" customFormat="1" ht="12.75">
      <c r="A165" s="1"/>
      <c r="B165" s="48"/>
      <c r="C165" s="3"/>
      <c r="D165" s="4"/>
      <c r="E165" s="4"/>
      <c r="F165" s="3"/>
      <c r="G165" s="3"/>
      <c r="H165" s="3"/>
      <c r="I165" s="3"/>
      <c r="J165" s="3"/>
      <c r="K165" s="3"/>
      <c r="L165" s="4"/>
      <c r="M165" s="3"/>
      <c r="N165" s="4"/>
      <c r="O165" s="3"/>
      <c r="P165" s="4"/>
      <c r="Q165" s="8"/>
      <c r="R165"/>
      <c r="S165"/>
      <c r="T165"/>
      <c r="U165"/>
      <c r="V165"/>
    </row>
    <row r="166" spans="1:22" s="19" customFormat="1" ht="12.75">
      <c r="A166" s="1"/>
      <c r="B166" s="48"/>
      <c r="C166" s="3"/>
      <c r="D166" s="4"/>
      <c r="E166" s="4"/>
      <c r="F166" s="3"/>
      <c r="G166" s="3"/>
      <c r="H166" s="3"/>
      <c r="I166" s="3"/>
      <c r="J166" s="3"/>
      <c r="K166" s="3"/>
      <c r="L166" s="4"/>
      <c r="M166" s="3"/>
      <c r="N166" s="4"/>
      <c r="O166" s="3"/>
      <c r="P166" s="4"/>
      <c r="Q166" s="8"/>
      <c r="R166"/>
      <c r="S166"/>
      <c r="T166"/>
      <c r="U166"/>
      <c r="V166"/>
    </row>
    <row r="167" spans="1:22" s="19" customFormat="1" ht="12.75">
      <c r="A167" s="1"/>
      <c r="B167" s="48"/>
      <c r="C167" s="3"/>
      <c r="D167" s="4"/>
      <c r="E167" s="4"/>
      <c r="F167" s="3"/>
      <c r="G167" s="3"/>
      <c r="H167" s="3"/>
      <c r="I167" s="3"/>
      <c r="J167" s="3"/>
      <c r="K167" s="3"/>
      <c r="L167" s="4"/>
      <c r="M167" s="3"/>
      <c r="N167" s="4"/>
      <c r="O167" s="3"/>
      <c r="P167" s="4"/>
      <c r="Q167" s="8"/>
      <c r="R167"/>
      <c r="S167"/>
      <c r="T167"/>
      <c r="U167"/>
      <c r="V167"/>
    </row>
    <row r="168" spans="1:22" s="19" customFormat="1" ht="12.75">
      <c r="A168" s="1"/>
      <c r="B168" s="48"/>
      <c r="C168" s="3"/>
      <c r="D168" s="4"/>
      <c r="E168" s="4"/>
      <c r="F168" s="3"/>
      <c r="G168" s="3"/>
      <c r="H168" s="3"/>
      <c r="I168" s="3"/>
      <c r="J168" s="3"/>
      <c r="K168" s="3"/>
      <c r="L168" s="4"/>
      <c r="M168" s="3"/>
      <c r="N168" s="4"/>
      <c r="O168" s="3"/>
      <c r="P168" s="4"/>
      <c r="Q168" s="8"/>
      <c r="R168"/>
      <c r="S168"/>
      <c r="T168"/>
      <c r="U168"/>
      <c r="V168"/>
    </row>
    <row r="169" spans="1:22" s="19" customFormat="1" ht="12.75">
      <c r="A169" s="1"/>
      <c r="B169" s="48"/>
      <c r="C169" s="3"/>
      <c r="D169" s="4"/>
      <c r="E169" s="4"/>
      <c r="F169" s="3"/>
      <c r="G169" s="3"/>
      <c r="H169" s="3"/>
      <c r="I169" s="3"/>
      <c r="J169" s="3"/>
      <c r="K169" s="3"/>
      <c r="L169" s="4"/>
      <c r="M169" s="3"/>
      <c r="N169" s="4"/>
      <c r="O169" s="3"/>
      <c r="P169" s="4"/>
      <c r="Q169" s="8"/>
      <c r="R169"/>
      <c r="S169"/>
      <c r="T169"/>
      <c r="U169"/>
      <c r="V169"/>
    </row>
    <row r="170" spans="1:22" s="19" customFormat="1" ht="12.75">
      <c r="A170" s="1"/>
      <c r="B170" s="48"/>
      <c r="C170" s="3"/>
      <c r="D170" s="4"/>
      <c r="E170" s="4"/>
      <c r="F170" s="3"/>
      <c r="G170" s="3"/>
      <c r="H170" s="3"/>
      <c r="I170" s="3"/>
      <c r="J170" s="3"/>
      <c r="K170" s="3"/>
      <c r="L170" s="4"/>
      <c r="M170" s="3"/>
      <c r="N170" s="4"/>
      <c r="O170" s="3"/>
      <c r="P170" s="4"/>
      <c r="Q170" s="8"/>
      <c r="R170"/>
      <c r="S170"/>
      <c r="T170"/>
      <c r="U170"/>
      <c r="V170"/>
    </row>
    <row r="171" spans="1:22" s="19" customFormat="1" ht="12.75">
      <c r="A171" s="1"/>
      <c r="B171" s="48"/>
      <c r="C171" s="3"/>
      <c r="D171" s="4"/>
      <c r="E171" s="4"/>
      <c r="F171" s="3"/>
      <c r="G171" s="3"/>
      <c r="H171" s="3"/>
      <c r="I171" s="3"/>
      <c r="J171" s="3"/>
      <c r="K171" s="3"/>
      <c r="L171" s="4"/>
      <c r="M171" s="3"/>
      <c r="N171" s="4"/>
      <c r="O171" s="3"/>
      <c r="P171" s="4"/>
      <c r="Q171" s="8"/>
      <c r="R171"/>
      <c r="S171"/>
      <c r="T171"/>
      <c r="U171"/>
      <c r="V171"/>
    </row>
    <row r="172" spans="1:22" s="19" customFormat="1" ht="12.75">
      <c r="A172" s="1"/>
      <c r="B172" s="48"/>
      <c r="C172" s="3"/>
      <c r="D172" s="4"/>
      <c r="E172" s="4"/>
      <c r="F172" s="3"/>
      <c r="G172" s="3"/>
      <c r="H172" s="3"/>
      <c r="I172" s="3"/>
      <c r="J172" s="3"/>
      <c r="K172" s="3"/>
      <c r="L172" s="4"/>
      <c r="M172" s="3"/>
      <c r="N172" s="4"/>
      <c r="O172" s="3"/>
      <c r="P172" s="4"/>
      <c r="Q172" s="8"/>
      <c r="R172"/>
      <c r="S172"/>
      <c r="T172"/>
      <c r="U172"/>
      <c r="V172"/>
    </row>
    <row r="173" spans="1:22" s="19" customFormat="1" ht="12.75">
      <c r="A173" s="1"/>
      <c r="B173" s="48"/>
      <c r="C173" s="3"/>
      <c r="D173" s="4"/>
      <c r="E173" s="4"/>
      <c r="F173" s="3"/>
      <c r="G173" s="3"/>
      <c r="H173" s="3"/>
      <c r="I173" s="3"/>
      <c r="J173" s="3"/>
      <c r="K173" s="3"/>
      <c r="L173" s="4"/>
      <c r="M173" s="3"/>
      <c r="N173" s="4"/>
      <c r="O173" s="3"/>
      <c r="P173" s="4"/>
      <c r="Q173" s="8"/>
      <c r="R173"/>
      <c r="S173"/>
      <c r="T173"/>
      <c r="U173"/>
      <c r="V173"/>
    </row>
    <row r="174" spans="1:22" s="19" customFormat="1" ht="12.75">
      <c r="A174" s="1"/>
      <c r="B174" s="48"/>
      <c r="C174" s="3"/>
      <c r="D174" s="4"/>
      <c r="E174" s="4"/>
      <c r="F174" s="3"/>
      <c r="G174" s="3"/>
      <c r="H174" s="3"/>
      <c r="I174" s="3"/>
      <c r="J174" s="3"/>
      <c r="K174" s="3"/>
      <c r="L174" s="4"/>
      <c r="M174" s="3"/>
      <c r="N174" s="4"/>
      <c r="O174" s="3"/>
      <c r="P174" s="4"/>
      <c r="Q174" s="8"/>
      <c r="R174"/>
      <c r="S174"/>
      <c r="T174"/>
      <c r="U174"/>
      <c r="V174"/>
    </row>
    <row r="175" spans="1:22" s="19" customFormat="1" ht="12.75">
      <c r="A175" s="1"/>
      <c r="B175" s="48"/>
      <c r="C175" s="3"/>
      <c r="D175" s="4"/>
      <c r="E175" s="4"/>
      <c r="F175" s="3"/>
      <c r="G175" s="3"/>
      <c r="H175" s="3"/>
      <c r="I175" s="3"/>
      <c r="J175" s="3"/>
      <c r="K175" s="3"/>
      <c r="L175" s="4"/>
      <c r="M175" s="3"/>
      <c r="N175" s="4"/>
      <c r="O175" s="3"/>
      <c r="P175" s="4"/>
      <c r="Q175" s="8"/>
      <c r="R175"/>
      <c r="S175"/>
      <c r="T175"/>
      <c r="U175"/>
      <c r="V175"/>
    </row>
    <row r="176" spans="1:22" s="19" customFormat="1" ht="12.75">
      <c r="A176" s="1"/>
      <c r="B176" s="48"/>
      <c r="C176" s="3"/>
      <c r="D176" s="4"/>
      <c r="E176" s="4"/>
      <c r="F176" s="3"/>
      <c r="G176" s="3"/>
      <c r="H176" s="3"/>
      <c r="I176" s="3"/>
      <c r="J176" s="3"/>
      <c r="K176" s="3"/>
      <c r="L176" s="4"/>
      <c r="M176" s="3"/>
      <c r="N176" s="4"/>
      <c r="O176" s="3"/>
      <c r="P176" s="4"/>
      <c r="Q176" s="8"/>
      <c r="R176"/>
      <c r="S176"/>
      <c r="T176"/>
      <c r="U176"/>
      <c r="V176"/>
    </row>
    <row r="177" spans="1:22" s="19" customFormat="1" ht="12.75">
      <c r="A177" s="1"/>
      <c r="B177" s="48"/>
      <c r="C177" s="3"/>
      <c r="D177" s="4"/>
      <c r="E177" s="4"/>
      <c r="F177" s="3"/>
      <c r="G177" s="3"/>
      <c r="H177" s="3"/>
      <c r="I177" s="3"/>
      <c r="J177" s="3"/>
      <c r="K177" s="3"/>
      <c r="L177" s="4"/>
      <c r="M177" s="3"/>
      <c r="N177" s="4"/>
      <c r="O177" s="3"/>
      <c r="P177" s="4"/>
      <c r="Q177" s="8"/>
      <c r="R177"/>
      <c r="S177"/>
      <c r="T177"/>
      <c r="U177"/>
      <c r="V177"/>
    </row>
    <row r="178" spans="1:22" s="19" customFormat="1" ht="12.75">
      <c r="A178" s="1"/>
      <c r="B178" s="48"/>
      <c r="C178" s="3"/>
      <c r="D178" s="4"/>
      <c r="E178" s="4"/>
      <c r="F178" s="3"/>
      <c r="G178" s="3"/>
      <c r="H178" s="3"/>
      <c r="I178" s="3"/>
      <c r="J178" s="3"/>
      <c r="K178" s="3"/>
      <c r="L178" s="4"/>
      <c r="M178" s="3"/>
      <c r="N178" s="4"/>
      <c r="O178" s="3"/>
      <c r="P178" s="4"/>
      <c r="Q178" s="8"/>
      <c r="R178"/>
      <c r="S178"/>
      <c r="T178"/>
      <c r="U178"/>
      <c r="V178"/>
    </row>
    <row r="179" spans="1:22" s="19" customFormat="1" ht="12.75">
      <c r="A179" s="1"/>
      <c r="B179" s="48"/>
      <c r="C179" s="3"/>
      <c r="D179" s="4"/>
      <c r="E179" s="4"/>
      <c r="F179" s="3"/>
      <c r="G179" s="3"/>
      <c r="H179" s="3"/>
      <c r="I179" s="3"/>
      <c r="J179" s="3"/>
      <c r="K179" s="3"/>
      <c r="L179" s="4"/>
      <c r="M179" s="3"/>
      <c r="N179" s="4"/>
      <c r="O179" s="3"/>
      <c r="P179" s="4"/>
      <c r="Q179" s="8"/>
      <c r="R179"/>
      <c r="S179"/>
      <c r="T179"/>
      <c r="U179"/>
      <c r="V179"/>
    </row>
    <row r="180" spans="1:22" s="19" customFormat="1" ht="12.75">
      <c r="A180" s="1"/>
      <c r="B180" s="48"/>
      <c r="C180" s="3"/>
      <c r="D180" s="4"/>
      <c r="E180" s="4"/>
      <c r="F180" s="3"/>
      <c r="G180" s="3"/>
      <c r="H180" s="3"/>
      <c r="I180" s="3"/>
      <c r="J180" s="3"/>
      <c r="K180" s="3"/>
      <c r="L180" s="4"/>
      <c r="M180" s="3"/>
      <c r="N180" s="4"/>
      <c r="O180" s="3"/>
      <c r="P180" s="4"/>
      <c r="Q180" s="8"/>
      <c r="R180"/>
      <c r="S180"/>
      <c r="T180"/>
      <c r="U180"/>
      <c r="V180"/>
    </row>
    <row r="181" spans="1:22" s="19" customFormat="1" ht="12.75">
      <c r="A181" s="1"/>
      <c r="B181" s="48"/>
      <c r="C181" s="3"/>
      <c r="D181" s="4"/>
      <c r="E181" s="4"/>
      <c r="F181" s="3"/>
      <c r="G181" s="3"/>
      <c r="H181" s="3"/>
      <c r="I181" s="3"/>
      <c r="J181" s="3"/>
      <c r="K181" s="3"/>
      <c r="L181" s="4"/>
      <c r="M181" s="3"/>
      <c r="N181" s="4"/>
      <c r="O181" s="3"/>
      <c r="P181" s="4"/>
      <c r="Q181" s="8"/>
      <c r="R181"/>
      <c r="S181"/>
      <c r="T181"/>
      <c r="U181"/>
      <c r="V181"/>
    </row>
    <row r="182" spans="1:22" s="19" customFormat="1" ht="12.75">
      <c r="A182" s="1"/>
      <c r="B182" s="48"/>
      <c r="C182" s="3"/>
      <c r="D182" s="4"/>
      <c r="E182" s="4"/>
      <c r="F182" s="3"/>
      <c r="G182" s="3"/>
      <c r="H182" s="3"/>
      <c r="I182" s="3"/>
      <c r="J182" s="3"/>
      <c r="K182" s="3"/>
      <c r="L182" s="4"/>
      <c r="M182" s="3"/>
      <c r="N182" s="4"/>
      <c r="O182" s="3"/>
      <c r="P182" s="4"/>
      <c r="Q182" s="8"/>
      <c r="R182"/>
      <c r="S182"/>
      <c r="T182"/>
      <c r="U182"/>
      <c r="V182"/>
    </row>
    <row r="183" spans="1:22" s="19" customFormat="1" ht="12.75">
      <c r="A183" s="1"/>
      <c r="B183" s="48"/>
      <c r="C183" s="3"/>
      <c r="D183" s="4"/>
      <c r="E183" s="4"/>
      <c r="F183" s="3"/>
      <c r="G183" s="3"/>
      <c r="H183" s="3"/>
      <c r="I183" s="3"/>
      <c r="J183" s="3"/>
      <c r="K183" s="3"/>
      <c r="L183" s="4"/>
      <c r="M183" s="3"/>
      <c r="N183" s="4"/>
      <c r="O183" s="3"/>
      <c r="P183" s="4"/>
      <c r="Q183" s="8"/>
      <c r="R183"/>
      <c r="S183"/>
      <c r="T183"/>
      <c r="U183"/>
      <c r="V183"/>
    </row>
    <row r="184" spans="1:22" s="19" customFormat="1" ht="12.75">
      <c r="A184" s="1"/>
      <c r="B184" s="48"/>
      <c r="C184" s="3"/>
      <c r="D184" s="4"/>
      <c r="E184" s="4"/>
      <c r="F184" s="3"/>
      <c r="G184" s="3"/>
      <c r="H184" s="3"/>
      <c r="I184" s="3"/>
      <c r="J184" s="3"/>
      <c r="K184" s="3"/>
      <c r="L184" s="4"/>
      <c r="M184" s="3"/>
      <c r="N184" s="4"/>
      <c r="O184" s="3"/>
      <c r="P184" s="4"/>
      <c r="Q184" s="8"/>
      <c r="R184"/>
      <c r="S184"/>
      <c r="T184"/>
      <c r="U184"/>
      <c r="V184"/>
    </row>
    <row r="185" spans="1:22" s="19" customFormat="1" ht="12.75">
      <c r="A185" s="1"/>
      <c r="B185" s="48"/>
      <c r="C185" s="3"/>
      <c r="D185" s="4"/>
      <c r="E185" s="4"/>
      <c r="F185" s="3"/>
      <c r="G185" s="3"/>
      <c r="H185" s="3"/>
      <c r="I185" s="3"/>
      <c r="J185" s="3"/>
      <c r="K185" s="3"/>
      <c r="L185" s="4"/>
      <c r="M185" s="3"/>
      <c r="N185" s="4"/>
      <c r="O185" s="3"/>
      <c r="P185" s="4"/>
      <c r="Q185" s="8"/>
      <c r="R185"/>
      <c r="S185"/>
      <c r="T185"/>
      <c r="U185"/>
      <c r="V185"/>
    </row>
    <row r="186" spans="1:22" s="19" customFormat="1" ht="12.75">
      <c r="A186" s="1"/>
      <c r="B186" s="48"/>
      <c r="C186" s="3"/>
      <c r="D186" s="4"/>
      <c r="E186" s="4"/>
      <c r="F186" s="3"/>
      <c r="G186" s="3"/>
      <c r="H186" s="3"/>
      <c r="I186" s="3"/>
      <c r="J186" s="3"/>
      <c r="K186" s="3"/>
      <c r="L186" s="4"/>
      <c r="M186" s="3"/>
      <c r="N186" s="4"/>
      <c r="O186" s="3"/>
      <c r="P186" s="4"/>
      <c r="Q186" s="8"/>
      <c r="R186"/>
      <c r="S186"/>
      <c r="T186"/>
      <c r="U186"/>
      <c r="V186"/>
    </row>
    <row r="187" spans="1:22" s="19" customFormat="1" ht="12.75">
      <c r="A187" s="1"/>
      <c r="B187" s="48"/>
      <c r="C187" s="3"/>
      <c r="D187" s="4"/>
      <c r="E187" s="4"/>
      <c r="F187" s="3"/>
      <c r="G187" s="3"/>
      <c r="H187" s="3"/>
      <c r="I187" s="3"/>
      <c r="J187" s="3"/>
      <c r="K187" s="3"/>
      <c r="L187" s="4"/>
      <c r="M187" s="3"/>
      <c r="N187" s="4"/>
      <c r="O187" s="3"/>
      <c r="P187" s="4"/>
      <c r="Q187" s="8"/>
      <c r="R187"/>
      <c r="S187"/>
      <c r="T187"/>
      <c r="U187"/>
      <c r="V187"/>
    </row>
    <row r="188" spans="1:22" s="19" customFormat="1" ht="12.75">
      <c r="A188" s="1"/>
      <c r="B188" s="48"/>
      <c r="C188" s="3"/>
      <c r="D188" s="4"/>
      <c r="E188" s="4"/>
      <c r="F188" s="3"/>
      <c r="G188" s="3"/>
      <c r="H188" s="3"/>
      <c r="I188" s="3"/>
      <c r="J188" s="3"/>
      <c r="K188" s="3"/>
      <c r="L188" s="4"/>
      <c r="M188" s="3"/>
      <c r="N188" s="4"/>
      <c r="O188" s="3"/>
      <c r="P188" s="4"/>
      <c r="Q188" s="8"/>
      <c r="R188"/>
      <c r="S188"/>
      <c r="T188"/>
      <c r="U188"/>
      <c r="V188"/>
    </row>
    <row r="189" spans="1:22" s="19" customFormat="1" ht="12.75">
      <c r="A189" s="1"/>
      <c r="B189" s="48"/>
      <c r="C189" s="3"/>
      <c r="D189" s="4"/>
      <c r="E189" s="4"/>
      <c r="F189" s="3"/>
      <c r="G189" s="3"/>
      <c r="H189" s="3"/>
      <c r="I189" s="3"/>
      <c r="J189" s="3"/>
      <c r="K189" s="3"/>
      <c r="L189" s="4"/>
      <c r="M189" s="3"/>
      <c r="N189" s="4"/>
      <c r="O189" s="3"/>
      <c r="P189" s="4"/>
      <c r="Q189" s="8"/>
      <c r="R189"/>
      <c r="S189"/>
      <c r="T189"/>
      <c r="U189"/>
      <c r="V189"/>
    </row>
    <row r="190" spans="1:22" s="19" customFormat="1" ht="12.75">
      <c r="A190" s="1"/>
      <c r="B190" s="48"/>
      <c r="C190" s="3"/>
      <c r="D190" s="4"/>
      <c r="E190" s="4"/>
      <c r="F190" s="3"/>
      <c r="G190" s="3"/>
      <c r="H190" s="3"/>
      <c r="I190" s="3"/>
      <c r="J190" s="3"/>
      <c r="K190" s="3"/>
      <c r="L190" s="4"/>
      <c r="M190" s="3"/>
      <c r="N190" s="4"/>
      <c r="O190" s="3"/>
      <c r="P190" s="4"/>
      <c r="Q190" s="8"/>
      <c r="R190"/>
      <c r="S190"/>
      <c r="T190"/>
      <c r="U190"/>
      <c r="V190"/>
    </row>
    <row r="191" spans="1:22" s="19" customFormat="1" ht="12.75">
      <c r="A191" s="1"/>
      <c r="B191" s="48"/>
      <c r="C191" s="3"/>
      <c r="D191" s="4"/>
      <c r="E191" s="4"/>
      <c r="F191" s="3"/>
      <c r="G191" s="3"/>
      <c r="H191" s="3"/>
      <c r="I191" s="3"/>
      <c r="J191" s="3"/>
      <c r="K191" s="3"/>
      <c r="L191" s="4"/>
      <c r="M191" s="3"/>
      <c r="N191" s="4"/>
      <c r="O191" s="3"/>
      <c r="P191" s="4"/>
      <c r="Q191" s="8"/>
      <c r="R191"/>
      <c r="S191"/>
      <c r="T191"/>
      <c r="U191"/>
      <c r="V191"/>
    </row>
    <row r="192" spans="1:22" s="19" customFormat="1" ht="12.75">
      <c r="A192" s="1"/>
      <c r="B192" s="48"/>
      <c r="C192" s="3"/>
      <c r="D192" s="4"/>
      <c r="E192" s="4"/>
      <c r="F192" s="3"/>
      <c r="G192" s="3"/>
      <c r="H192" s="3"/>
      <c r="I192" s="3"/>
      <c r="J192" s="3"/>
      <c r="K192" s="3"/>
      <c r="L192" s="4"/>
      <c r="M192" s="3"/>
      <c r="N192" s="4"/>
      <c r="O192" s="3"/>
      <c r="P192" s="4"/>
      <c r="Q192" s="8"/>
      <c r="R192"/>
      <c r="S192"/>
      <c r="T192"/>
      <c r="U192"/>
      <c r="V192"/>
    </row>
    <row r="193" spans="1:22" s="19" customFormat="1" ht="12.75">
      <c r="A193" s="1"/>
      <c r="B193" s="48"/>
      <c r="C193" s="3"/>
      <c r="D193" s="4"/>
      <c r="E193" s="4"/>
      <c r="F193" s="3"/>
      <c r="G193" s="3"/>
      <c r="H193" s="3"/>
      <c r="I193" s="3"/>
      <c r="J193" s="3"/>
      <c r="K193" s="3"/>
      <c r="L193" s="4"/>
      <c r="M193" s="3"/>
      <c r="N193" s="4"/>
      <c r="O193" s="3"/>
      <c r="P193" s="4"/>
      <c r="Q193" s="8"/>
      <c r="R193"/>
      <c r="S193"/>
      <c r="T193"/>
      <c r="U193"/>
      <c r="V193"/>
    </row>
    <row r="194" spans="1:22" s="19" customFormat="1" ht="12.75">
      <c r="A194" s="1"/>
      <c r="B194" s="48"/>
      <c r="C194" s="3"/>
      <c r="D194" s="4"/>
      <c r="E194" s="4"/>
      <c r="F194" s="3"/>
      <c r="G194" s="3"/>
      <c r="H194" s="3"/>
      <c r="I194" s="3"/>
      <c r="J194" s="3"/>
      <c r="K194" s="3"/>
      <c r="L194" s="4"/>
      <c r="M194" s="3"/>
      <c r="N194" s="4"/>
      <c r="O194" s="3"/>
      <c r="P194" s="4"/>
      <c r="Q194" s="8"/>
      <c r="R194"/>
      <c r="S194"/>
      <c r="T194"/>
      <c r="U194"/>
      <c r="V194"/>
    </row>
    <row r="195" spans="1:22" s="19" customFormat="1" ht="12.75">
      <c r="A195" s="1"/>
      <c r="B195" s="48"/>
      <c r="C195" s="3"/>
      <c r="D195" s="4"/>
      <c r="E195" s="4"/>
      <c r="F195" s="3"/>
      <c r="G195" s="3"/>
      <c r="H195" s="3"/>
      <c r="I195" s="3"/>
      <c r="J195" s="3"/>
      <c r="K195" s="3"/>
      <c r="L195" s="4"/>
      <c r="M195" s="3"/>
      <c r="N195" s="4"/>
      <c r="O195" s="3"/>
      <c r="P195" s="4"/>
      <c r="Q195" s="8"/>
      <c r="R195"/>
      <c r="S195"/>
      <c r="T195"/>
      <c r="U195"/>
      <c r="V195"/>
    </row>
    <row r="196" spans="1:22" s="19" customFormat="1" ht="12.75">
      <c r="A196" s="1"/>
      <c r="B196" s="48"/>
      <c r="C196" s="3"/>
      <c r="D196" s="4"/>
      <c r="E196" s="4"/>
      <c r="F196" s="3"/>
      <c r="G196" s="3"/>
      <c r="H196" s="3"/>
      <c r="I196" s="3"/>
      <c r="J196" s="3"/>
      <c r="K196" s="3"/>
      <c r="L196" s="4"/>
      <c r="M196" s="3"/>
      <c r="N196" s="4"/>
      <c r="O196" s="3"/>
      <c r="P196" s="4"/>
      <c r="Q196" s="8"/>
      <c r="R196"/>
      <c r="S196"/>
      <c r="T196"/>
      <c r="U196"/>
      <c r="V196"/>
    </row>
    <row r="197" spans="1:22" s="19" customFormat="1" ht="12.75">
      <c r="A197" s="1"/>
      <c r="B197" s="48"/>
      <c r="C197" s="3"/>
      <c r="D197" s="4"/>
      <c r="E197" s="4"/>
      <c r="F197" s="3"/>
      <c r="G197" s="3"/>
      <c r="H197" s="3"/>
      <c r="I197" s="3"/>
      <c r="J197" s="3"/>
      <c r="K197" s="3"/>
      <c r="L197" s="4"/>
      <c r="M197" s="3"/>
      <c r="N197" s="4"/>
      <c r="O197" s="3"/>
      <c r="P197" s="4"/>
      <c r="Q197" s="8"/>
      <c r="R197"/>
      <c r="S197"/>
      <c r="T197"/>
      <c r="U197"/>
      <c r="V197"/>
    </row>
    <row r="198" spans="1:22" s="19" customFormat="1" ht="12.75">
      <c r="A198" s="1"/>
      <c r="B198" s="48"/>
      <c r="C198" s="3"/>
      <c r="D198" s="4"/>
      <c r="E198" s="4"/>
      <c r="F198" s="3"/>
      <c r="G198" s="3"/>
      <c r="H198" s="3"/>
      <c r="I198" s="3"/>
      <c r="J198" s="3"/>
      <c r="K198" s="3"/>
      <c r="L198" s="4"/>
      <c r="M198" s="3"/>
      <c r="N198" s="4"/>
      <c r="O198" s="3"/>
      <c r="P198" s="4"/>
      <c r="Q198" s="8"/>
      <c r="R198"/>
      <c r="S198"/>
      <c r="T198"/>
      <c r="U198"/>
      <c r="V198"/>
    </row>
    <row r="199" spans="1:22" s="19" customFormat="1" ht="12.75">
      <c r="A199" s="1"/>
      <c r="B199" s="48"/>
      <c r="C199" s="3"/>
      <c r="D199" s="4"/>
      <c r="E199" s="4"/>
      <c r="F199" s="3"/>
      <c r="G199" s="3"/>
      <c r="H199" s="3"/>
      <c r="I199" s="3"/>
      <c r="J199" s="3"/>
      <c r="K199" s="3"/>
      <c r="L199" s="4"/>
      <c r="M199" s="3"/>
      <c r="N199" s="4"/>
      <c r="O199" s="3"/>
      <c r="P199" s="4"/>
      <c r="Q199" s="8"/>
      <c r="R199"/>
      <c r="S199"/>
      <c r="T199"/>
      <c r="U199"/>
      <c r="V199"/>
    </row>
    <row r="200" spans="1:22" s="19" customFormat="1" ht="12.75">
      <c r="A200" s="1"/>
      <c r="B200" s="48"/>
      <c r="C200" s="3"/>
      <c r="D200" s="4"/>
      <c r="E200" s="4"/>
      <c r="F200" s="3"/>
      <c r="G200" s="3"/>
      <c r="H200" s="3"/>
      <c r="I200" s="3"/>
      <c r="J200" s="3"/>
      <c r="K200" s="3"/>
      <c r="L200" s="4"/>
      <c r="M200" s="3"/>
      <c r="N200" s="4"/>
      <c r="O200" s="3"/>
      <c r="P200" s="4"/>
      <c r="Q200" s="8"/>
      <c r="R200"/>
      <c r="S200"/>
      <c r="T200"/>
      <c r="U200"/>
      <c r="V200"/>
    </row>
    <row r="201" spans="1:22" s="19" customFormat="1" ht="12.75">
      <c r="A201" s="1"/>
      <c r="B201" s="48"/>
      <c r="C201" s="3"/>
      <c r="D201" s="4"/>
      <c r="E201" s="4"/>
      <c r="F201" s="3"/>
      <c r="G201" s="3"/>
      <c r="H201" s="3"/>
      <c r="I201" s="3"/>
      <c r="J201" s="3"/>
      <c r="K201" s="3"/>
      <c r="L201" s="4"/>
      <c r="M201" s="3"/>
      <c r="N201" s="4"/>
      <c r="O201" s="3"/>
      <c r="P201" s="4"/>
      <c r="Q201" s="8"/>
      <c r="R201"/>
      <c r="S201"/>
      <c r="T201"/>
      <c r="U201"/>
      <c r="V201"/>
    </row>
    <row r="202" spans="1:22" s="19" customFormat="1" ht="12.75">
      <c r="A202" s="1"/>
      <c r="B202" s="48"/>
      <c r="C202" s="3"/>
      <c r="D202" s="4"/>
      <c r="E202" s="4"/>
      <c r="F202" s="3"/>
      <c r="G202" s="3"/>
      <c r="H202" s="3"/>
      <c r="I202" s="3"/>
      <c r="J202" s="3"/>
      <c r="K202" s="3"/>
      <c r="L202" s="4"/>
      <c r="M202" s="3"/>
      <c r="N202" s="4"/>
      <c r="O202" s="3"/>
      <c r="P202" s="4"/>
      <c r="Q202" s="8"/>
      <c r="R202"/>
      <c r="S202"/>
      <c r="T202"/>
      <c r="U202"/>
      <c r="V202"/>
    </row>
    <row r="203" spans="1:22" s="19" customFormat="1" ht="12.75">
      <c r="A203" s="1"/>
      <c r="B203" s="48"/>
      <c r="C203" s="3"/>
      <c r="D203" s="4"/>
      <c r="E203" s="4"/>
      <c r="F203" s="3"/>
      <c r="G203" s="3"/>
      <c r="H203" s="3"/>
      <c r="I203" s="3"/>
      <c r="J203" s="3"/>
      <c r="K203" s="3"/>
      <c r="L203" s="4"/>
      <c r="M203" s="3"/>
      <c r="N203" s="4"/>
      <c r="O203" s="3"/>
      <c r="P203" s="4"/>
      <c r="Q203" s="8"/>
      <c r="R203"/>
      <c r="S203"/>
      <c r="T203"/>
      <c r="U203"/>
      <c r="V203"/>
    </row>
    <row r="204" spans="1:22" s="19" customFormat="1" ht="12.75">
      <c r="A204" s="1"/>
      <c r="B204" s="48"/>
      <c r="C204" s="3"/>
      <c r="D204" s="4"/>
      <c r="E204" s="4"/>
      <c r="F204" s="3"/>
      <c r="G204" s="3"/>
      <c r="H204" s="3"/>
      <c r="I204" s="3"/>
      <c r="J204" s="3"/>
      <c r="K204" s="3"/>
      <c r="L204" s="4"/>
      <c r="M204" s="3"/>
      <c r="N204" s="4"/>
      <c r="O204" s="3"/>
      <c r="P204" s="4"/>
      <c r="Q204" s="8"/>
      <c r="R204"/>
      <c r="S204"/>
      <c r="T204"/>
      <c r="U204"/>
      <c r="V204"/>
    </row>
    <row r="205" spans="1:22" s="19" customFormat="1" ht="12.75">
      <c r="A205" s="1"/>
      <c r="B205" s="48"/>
      <c r="C205" s="3"/>
      <c r="D205" s="4"/>
      <c r="E205" s="4"/>
      <c r="F205" s="3"/>
      <c r="G205" s="3"/>
      <c r="H205" s="3"/>
      <c r="I205" s="3"/>
      <c r="J205" s="3"/>
      <c r="K205" s="3"/>
      <c r="L205" s="4"/>
      <c r="M205" s="3"/>
      <c r="N205" s="4"/>
      <c r="O205" s="3"/>
      <c r="P205" s="4"/>
      <c r="Q205" s="8"/>
      <c r="R205"/>
      <c r="S205"/>
      <c r="T205"/>
      <c r="U205"/>
      <c r="V205"/>
    </row>
    <row r="206" spans="1:22" s="19" customFormat="1" ht="12.75">
      <c r="A206" s="1"/>
      <c r="B206" s="48"/>
      <c r="C206" s="3"/>
      <c r="D206" s="4"/>
      <c r="E206" s="4"/>
      <c r="F206" s="3"/>
      <c r="G206" s="3"/>
      <c r="H206" s="3"/>
      <c r="I206" s="3"/>
      <c r="J206" s="3"/>
      <c r="K206" s="3"/>
      <c r="L206" s="4"/>
      <c r="M206" s="3"/>
      <c r="N206" s="4"/>
      <c r="O206" s="3"/>
      <c r="P206" s="4"/>
      <c r="Q206" s="8"/>
      <c r="R206"/>
      <c r="S206"/>
      <c r="T206"/>
      <c r="U206"/>
      <c r="V206"/>
    </row>
    <row r="207" spans="1:22" s="19" customFormat="1" ht="12.75">
      <c r="A207" s="1"/>
      <c r="B207" s="48"/>
      <c r="C207" s="3"/>
      <c r="D207" s="4"/>
      <c r="E207" s="4"/>
      <c r="F207" s="3"/>
      <c r="G207" s="3"/>
      <c r="H207" s="3"/>
      <c r="I207" s="3"/>
      <c r="J207" s="3"/>
      <c r="K207" s="3"/>
      <c r="L207" s="4"/>
      <c r="M207" s="3"/>
      <c r="N207" s="4"/>
      <c r="O207" s="3"/>
      <c r="P207" s="4"/>
      <c r="Q207" s="8"/>
      <c r="R207"/>
      <c r="S207"/>
      <c r="T207"/>
      <c r="U207"/>
      <c r="V207"/>
    </row>
    <row r="208" spans="1:22" s="19" customFormat="1" ht="12.75">
      <c r="A208" s="1"/>
      <c r="B208" s="48"/>
      <c r="C208" s="3"/>
      <c r="D208" s="4"/>
      <c r="E208" s="4"/>
      <c r="F208" s="3"/>
      <c r="G208" s="3"/>
      <c r="H208" s="3"/>
      <c r="I208" s="3"/>
      <c r="J208" s="3"/>
      <c r="K208" s="3"/>
      <c r="L208" s="4"/>
      <c r="M208" s="3"/>
      <c r="N208" s="4"/>
      <c r="O208" s="3"/>
      <c r="P208" s="4"/>
      <c r="Q208" s="8"/>
      <c r="R208"/>
      <c r="S208"/>
      <c r="T208"/>
      <c r="U208"/>
      <c r="V208"/>
    </row>
    <row r="209" spans="1:22" s="19" customFormat="1" ht="12.75">
      <c r="A209" s="1"/>
      <c r="B209" s="48"/>
      <c r="C209" s="3"/>
      <c r="D209" s="4"/>
      <c r="E209" s="4"/>
      <c r="F209" s="3"/>
      <c r="G209" s="3"/>
      <c r="H209" s="3"/>
      <c r="I209" s="3"/>
      <c r="J209" s="3"/>
      <c r="K209" s="3"/>
      <c r="L209" s="4"/>
      <c r="M209" s="3"/>
      <c r="N209" s="4"/>
      <c r="O209" s="3"/>
      <c r="P209" s="4"/>
      <c r="Q209" s="8"/>
      <c r="R209"/>
      <c r="S209"/>
      <c r="T209"/>
      <c r="U209"/>
      <c r="V209"/>
    </row>
    <row r="210" spans="1:22" s="19" customFormat="1" ht="12.75">
      <c r="A210" s="1"/>
      <c r="B210" s="48"/>
      <c r="C210" s="3"/>
      <c r="D210" s="4"/>
      <c r="E210" s="4"/>
      <c r="F210" s="3"/>
      <c r="G210" s="3"/>
      <c r="H210" s="3"/>
      <c r="I210" s="3"/>
      <c r="J210" s="3"/>
      <c r="K210" s="3"/>
      <c r="L210" s="4"/>
      <c r="M210" s="3"/>
      <c r="N210" s="4"/>
      <c r="O210" s="3"/>
      <c r="P210" s="4"/>
      <c r="Q210" s="8"/>
      <c r="R210"/>
      <c r="S210"/>
      <c r="T210"/>
      <c r="U210"/>
      <c r="V210"/>
    </row>
    <row r="211" spans="1:22" s="19" customFormat="1" ht="12.75">
      <c r="A211" s="1"/>
      <c r="B211" s="48"/>
      <c r="C211" s="3"/>
      <c r="D211" s="4"/>
      <c r="E211" s="4"/>
      <c r="F211" s="3"/>
      <c r="G211" s="3"/>
      <c r="H211" s="3"/>
      <c r="I211" s="3"/>
      <c r="J211" s="3"/>
      <c r="K211" s="3"/>
      <c r="L211" s="4"/>
      <c r="M211" s="3"/>
      <c r="N211" s="4"/>
      <c r="O211" s="3"/>
      <c r="P211" s="4"/>
      <c r="Q211" s="8"/>
      <c r="R211"/>
      <c r="S211"/>
      <c r="T211"/>
      <c r="U211"/>
      <c r="V211"/>
    </row>
    <row r="212" spans="1:22" s="19" customFormat="1" ht="12.75">
      <c r="A212" s="1"/>
      <c r="B212" s="48"/>
      <c r="C212" s="3"/>
      <c r="D212" s="4"/>
      <c r="E212" s="4"/>
      <c r="F212" s="3"/>
      <c r="G212" s="3"/>
      <c r="H212" s="3"/>
      <c r="I212" s="3"/>
      <c r="J212" s="3"/>
      <c r="K212" s="3"/>
      <c r="L212" s="4"/>
      <c r="M212" s="3"/>
      <c r="N212" s="4"/>
      <c r="O212" s="3"/>
      <c r="P212" s="4"/>
      <c r="Q212" s="8"/>
      <c r="R212"/>
      <c r="S212"/>
      <c r="T212"/>
      <c r="U212"/>
      <c r="V212"/>
    </row>
    <row r="213" spans="1:22" s="19" customFormat="1" ht="12.75">
      <c r="A213" s="1"/>
      <c r="B213" s="48"/>
      <c r="C213" s="3"/>
      <c r="D213" s="4"/>
      <c r="E213" s="4"/>
      <c r="F213" s="3"/>
      <c r="G213" s="3"/>
      <c r="H213" s="3"/>
      <c r="I213" s="3"/>
      <c r="J213" s="3"/>
      <c r="K213" s="3"/>
      <c r="L213" s="4"/>
      <c r="M213" s="3"/>
      <c r="N213" s="4"/>
      <c r="O213" s="3"/>
      <c r="P213" s="4"/>
      <c r="Q213" s="8"/>
      <c r="R213"/>
      <c r="S213"/>
      <c r="T213"/>
      <c r="U213"/>
      <c r="V213"/>
    </row>
    <row r="214" spans="1:22" s="19" customFormat="1" ht="12.75">
      <c r="A214" s="1"/>
      <c r="B214" s="48"/>
      <c r="C214" s="3"/>
      <c r="D214" s="4"/>
      <c r="E214" s="4"/>
      <c r="F214" s="3"/>
      <c r="G214" s="3"/>
      <c r="H214" s="3"/>
      <c r="I214" s="3"/>
      <c r="J214" s="3"/>
      <c r="K214" s="3"/>
      <c r="L214" s="4"/>
      <c r="M214" s="3"/>
      <c r="N214" s="4"/>
      <c r="O214" s="3"/>
      <c r="P214" s="4"/>
      <c r="Q214" s="8"/>
      <c r="R214"/>
      <c r="S214"/>
      <c r="T214"/>
      <c r="U214"/>
      <c r="V214"/>
    </row>
    <row r="215" spans="1:22" s="19" customFormat="1" ht="12.75">
      <c r="A215" s="1"/>
      <c r="B215" s="48"/>
      <c r="C215" s="3"/>
      <c r="D215" s="4"/>
      <c r="E215" s="4"/>
      <c r="F215" s="3"/>
      <c r="G215" s="3"/>
      <c r="H215" s="3"/>
      <c r="I215" s="3"/>
      <c r="J215" s="3"/>
      <c r="K215" s="3"/>
      <c r="L215" s="4"/>
      <c r="M215" s="3"/>
      <c r="N215" s="4"/>
      <c r="O215" s="3"/>
      <c r="P215" s="4"/>
      <c r="Q215" s="8"/>
      <c r="R215"/>
      <c r="S215"/>
      <c r="T215"/>
      <c r="U215"/>
      <c r="V215"/>
    </row>
    <row r="216" spans="1:22" s="19" customFormat="1" ht="12.75">
      <c r="A216" s="1"/>
      <c r="B216" s="48"/>
      <c r="C216" s="3"/>
      <c r="D216" s="4"/>
      <c r="E216" s="4"/>
      <c r="F216" s="3"/>
      <c r="G216" s="3"/>
      <c r="H216" s="3"/>
      <c r="I216" s="3"/>
      <c r="J216" s="3"/>
      <c r="K216" s="3"/>
      <c r="L216" s="4"/>
      <c r="M216" s="3"/>
      <c r="N216" s="4"/>
      <c r="O216" s="3"/>
      <c r="P216" s="4"/>
      <c r="Q216" s="8"/>
      <c r="R216"/>
      <c r="S216"/>
      <c r="T216"/>
      <c r="U216"/>
      <c r="V216"/>
    </row>
    <row r="217" spans="1:22" s="19" customFormat="1" ht="12.75">
      <c r="A217" s="1"/>
      <c r="B217" s="48"/>
      <c r="C217" s="3"/>
      <c r="D217" s="4"/>
      <c r="E217" s="4"/>
      <c r="F217" s="3"/>
      <c r="G217" s="3"/>
      <c r="H217" s="3"/>
      <c r="I217" s="3"/>
      <c r="J217" s="3"/>
      <c r="K217" s="3"/>
      <c r="L217" s="4"/>
      <c r="M217" s="3"/>
      <c r="N217" s="4"/>
      <c r="O217" s="3"/>
      <c r="P217" s="4"/>
      <c r="Q217" s="8"/>
      <c r="R217"/>
      <c r="S217"/>
      <c r="T217"/>
      <c r="U217"/>
      <c r="V217"/>
    </row>
    <row r="218" spans="1:22" s="19" customFormat="1" ht="12.75">
      <c r="A218" s="1"/>
      <c r="B218" s="48"/>
      <c r="C218" s="3"/>
      <c r="D218" s="4"/>
      <c r="E218" s="4"/>
      <c r="F218" s="3"/>
      <c r="G218" s="3"/>
      <c r="H218" s="3"/>
      <c r="I218" s="3"/>
      <c r="J218" s="3"/>
      <c r="K218" s="3"/>
      <c r="L218" s="4"/>
      <c r="M218" s="3"/>
      <c r="N218" s="4"/>
      <c r="O218" s="3"/>
      <c r="P218" s="4"/>
      <c r="Q218" s="8"/>
      <c r="R218"/>
      <c r="S218"/>
      <c r="T218"/>
      <c r="U218"/>
      <c r="V218"/>
    </row>
    <row r="219" spans="1:22" s="19" customFormat="1" ht="12.75">
      <c r="A219" s="1"/>
      <c r="B219" s="48"/>
      <c r="C219" s="3"/>
      <c r="D219" s="4"/>
      <c r="E219" s="4"/>
      <c r="F219" s="3"/>
      <c r="G219" s="3"/>
      <c r="H219" s="3"/>
      <c r="I219" s="3"/>
      <c r="J219" s="3"/>
      <c r="K219" s="3"/>
      <c r="L219" s="4"/>
      <c r="M219" s="3"/>
      <c r="N219" s="4"/>
      <c r="O219" s="3"/>
      <c r="P219" s="4"/>
      <c r="Q219" s="8"/>
      <c r="R219"/>
      <c r="S219"/>
      <c r="T219"/>
      <c r="U219"/>
      <c r="V219"/>
    </row>
    <row r="220" spans="1:22" s="19" customFormat="1" ht="12.75">
      <c r="A220" s="1"/>
      <c r="B220" s="48"/>
      <c r="C220" s="3"/>
      <c r="D220" s="4"/>
      <c r="E220" s="4"/>
      <c r="F220" s="3"/>
      <c r="G220" s="3"/>
      <c r="H220" s="3"/>
      <c r="I220" s="3"/>
      <c r="J220" s="3"/>
      <c r="K220" s="3"/>
      <c r="L220" s="4"/>
      <c r="M220" s="3"/>
      <c r="N220" s="4"/>
      <c r="O220" s="3"/>
      <c r="P220" s="4"/>
      <c r="Q220" s="8"/>
      <c r="R220"/>
      <c r="S220"/>
      <c r="T220"/>
      <c r="U220"/>
      <c r="V220"/>
    </row>
    <row r="221" spans="1:22" s="19" customFormat="1" ht="12.75">
      <c r="A221" s="1"/>
      <c r="B221" s="48"/>
      <c r="C221" s="3"/>
      <c r="D221" s="4"/>
      <c r="E221" s="4"/>
      <c r="F221" s="3"/>
      <c r="G221" s="3"/>
      <c r="H221" s="3"/>
      <c r="I221" s="3"/>
      <c r="J221" s="3"/>
      <c r="K221" s="3"/>
      <c r="L221" s="4"/>
      <c r="M221" s="3"/>
      <c r="N221" s="4"/>
      <c r="O221" s="3"/>
      <c r="P221" s="4"/>
      <c r="Q221" s="8"/>
      <c r="R221"/>
      <c r="S221"/>
      <c r="T221"/>
      <c r="U221"/>
      <c r="V221"/>
    </row>
    <row r="222" spans="1:22" s="19" customFormat="1" ht="12.75">
      <c r="A222" s="1"/>
      <c r="B222" s="48"/>
      <c r="C222" s="3"/>
      <c r="D222" s="4"/>
      <c r="E222" s="4"/>
      <c r="F222" s="3"/>
      <c r="G222" s="3"/>
      <c r="H222" s="3"/>
      <c r="I222" s="3"/>
      <c r="J222" s="3"/>
      <c r="K222" s="3"/>
      <c r="L222" s="4"/>
      <c r="M222" s="3"/>
      <c r="N222" s="4"/>
      <c r="O222" s="3"/>
      <c r="P222" s="4"/>
      <c r="Q222" s="8"/>
      <c r="R222"/>
      <c r="S222"/>
      <c r="T222"/>
      <c r="U222"/>
      <c r="V222"/>
    </row>
    <row r="223" spans="1:22" s="19" customFormat="1" ht="12.75">
      <c r="A223" s="1"/>
      <c r="B223" s="48"/>
      <c r="C223" s="3"/>
      <c r="D223" s="4"/>
      <c r="E223" s="4"/>
      <c r="F223" s="3"/>
      <c r="G223" s="3"/>
      <c r="H223" s="3"/>
      <c r="I223" s="3"/>
      <c r="J223" s="3"/>
      <c r="K223" s="3"/>
      <c r="L223" s="4"/>
      <c r="M223" s="3"/>
      <c r="N223" s="4"/>
      <c r="O223" s="3"/>
      <c r="P223" s="4"/>
      <c r="Q223" s="8"/>
      <c r="R223"/>
      <c r="S223"/>
      <c r="T223"/>
      <c r="U223"/>
      <c r="V223"/>
    </row>
    <row r="224" spans="1:22" s="19" customFormat="1" ht="12.75">
      <c r="A224" s="1"/>
      <c r="B224" s="48"/>
      <c r="C224" s="3"/>
      <c r="D224" s="4"/>
      <c r="E224" s="4"/>
      <c r="F224" s="3"/>
      <c r="G224" s="3"/>
      <c r="H224" s="3"/>
      <c r="I224" s="3"/>
      <c r="J224" s="3"/>
      <c r="K224" s="3"/>
      <c r="L224" s="4"/>
      <c r="M224" s="3"/>
      <c r="N224" s="4"/>
      <c r="O224" s="3"/>
      <c r="P224" s="4"/>
      <c r="Q224" s="8"/>
      <c r="R224"/>
      <c r="S224"/>
      <c r="T224"/>
      <c r="U224"/>
      <c r="V224"/>
    </row>
    <row r="225" spans="1:22" s="19" customFormat="1" ht="12.75">
      <c r="A225" s="1"/>
      <c r="B225" s="48"/>
      <c r="C225" s="3"/>
      <c r="D225" s="4"/>
      <c r="E225" s="4"/>
      <c r="F225" s="3"/>
      <c r="G225" s="3"/>
      <c r="H225" s="3"/>
      <c r="I225" s="3"/>
      <c r="J225" s="3"/>
      <c r="K225" s="3"/>
      <c r="L225" s="4"/>
      <c r="M225" s="3"/>
      <c r="N225" s="4"/>
      <c r="O225" s="3"/>
      <c r="P225" s="4"/>
      <c r="Q225" s="8"/>
      <c r="R225"/>
      <c r="S225"/>
      <c r="T225"/>
      <c r="U225"/>
      <c r="V225"/>
    </row>
    <row r="226" spans="1:22" s="19" customFormat="1" ht="12.75">
      <c r="A226" s="1"/>
      <c r="B226" s="48"/>
      <c r="C226" s="3"/>
      <c r="D226" s="4"/>
      <c r="E226" s="4"/>
      <c r="F226" s="3"/>
      <c r="G226" s="3"/>
      <c r="H226" s="3"/>
      <c r="I226" s="3"/>
      <c r="J226" s="3"/>
      <c r="K226" s="3"/>
      <c r="L226" s="4"/>
      <c r="M226" s="3"/>
      <c r="N226" s="4"/>
      <c r="O226" s="3"/>
      <c r="P226" s="4"/>
      <c r="Q226" s="8"/>
      <c r="R226"/>
      <c r="S226"/>
      <c r="T226"/>
      <c r="U226"/>
      <c r="V226"/>
    </row>
    <row r="227" spans="1:22" s="19" customFormat="1" ht="12.75">
      <c r="A227" s="1"/>
      <c r="B227" s="48"/>
      <c r="C227" s="3"/>
      <c r="D227" s="4"/>
      <c r="E227" s="4"/>
      <c r="F227" s="3"/>
      <c r="G227" s="3"/>
      <c r="H227" s="3"/>
      <c r="I227" s="3"/>
      <c r="J227" s="3"/>
      <c r="K227" s="3"/>
      <c r="L227" s="4"/>
      <c r="M227" s="3"/>
      <c r="N227" s="4"/>
      <c r="O227" s="3"/>
      <c r="P227" s="4"/>
      <c r="Q227" s="8"/>
      <c r="R227"/>
      <c r="S227"/>
      <c r="T227"/>
      <c r="U227"/>
      <c r="V227"/>
    </row>
    <row r="228" spans="1:22" s="19" customFormat="1" ht="12.75">
      <c r="A228" s="1"/>
      <c r="B228" s="48"/>
      <c r="C228" s="3"/>
      <c r="D228" s="4"/>
      <c r="E228" s="4"/>
      <c r="F228" s="3"/>
      <c r="G228" s="3"/>
      <c r="H228" s="3"/>
      <c r="I228" s="3"/>
      <c r="J228" s="3"/>
      <c r="K228" s="3"/>
      <c r="L228" s="4"/>
      <c r="M228" s="3"/>
      <c r="N228" s="4"/>
      <c r="O228" s="3"/>
      <c r="P228" s="4"/>
      <c r="Q228" s="8"/>
      <c r="R228"/>
      <c r="S228"/>
      <c r="T228"/>
      <c r="U228"/>
      <c r="V228"/>
    </row>
    <row r="229" spans="1:22" s="19" customFormat="1" ht="12.75">
      <c r="A229" s="1"/>
      <c r="B229" s="48"/>
      <c r="C229" s="3"/>
      <c r="D229" s="4"/>
      <c r="E229" s="4"/>
      <c r="F229" s="3"/>
      <c r="G229" s="3"/>
      <c r="H229" s="3"/>
      <c r="I229" s="3"/>
      <c r="J229" s="3"/>
      <c r="K229" s="3"/>
      <c r="L229" s="4"/>
      <c r="M229" s="3"/>
      <c r="N229" s="4"/>
      <c r="O229" s="3"/>
      <c r="P229" s="4"/>
      <c r="Q229" s="8"/>
      <c r="R229"/>
      <c r="S229"/>
      <c r="T229"/>
      <c r="U229"/>
      <c r="V229"/>
    </row>
    <row r="230" spans="1:22" s="19" customFormat="1" ht="12.75">
      <c r="A230" s="1"/>
      <c r="B230" s="48"/>
      <c r="C230" s="3"/>
      <c r="D230" s="4"/>
      <c r="E230" s="4"/>
      <c r="F230" s="3"/>
      <c r="G230" s="3"/>
      <c r="H230" s="3"/>
      <c r="I230" s="3"/>
      <c r="J230" s="3"/>
      <c r="K230" s="3"/>
      <c r="L230" s="4"/>
      <c r="M230" s="3"/>
      <c r="N230" s="4"/>
      <c r="O230" s="3"/>
      <c r="P230" s="4"/>
      <c r="Q230" s="8"/>
      <c r="R230"/>
      <c r="S230"/>
      <c r="T230"/>
      <c r="U230"/>
      <c r="V230"/>
    </row>
    <row r="231" spans="1:22" s="19" customFormat="1" ht="12.75">
      <c r="A231" s="1"/>
      <c r="B231" s="48"/>
      <c r="C231" s="3"/>
      <c r="D231" s="4"/>
      <c r="E231" s="4"/>
      <c r="F231" s="3"/>
      <c r="G231" s="3"/>
      <c r="H231" s="3"/>
      <c r="I231" s="3"/>
      <c r="J231" s="3"/>
      <c r="K231" s="3"/>
      <c r="L231" s="4"/>
      <c r="M231" s="3"/>
      <c r="N231" s="4"/>
      <c r="O231" s="3"/>
      <c r="P231" s="4"/>
      <c r="Q231" s="8"/>
      <c r="R231"/>
      <c r="S231"/>
      <c r="T231"/>
      <c r="U231"/>
      <c r="V231"/>
    </row>
    <row r="232" spans="1:22" s="19" customFormat="1" ht="12.75">
      <c r="A232" s="1"/>
      <c r="B232" s="48"/>
      <c r="C232" s="3"/>
      <c r="D232" s="4"/>
      <c r="E232" s="4"/>
      <c r="F232" s="3"/>
      <c r="G232" s="3"/>
      <c r="H232" s="3"/>
      <c r="I232" s="3"/>
      <c r="J232" s="3"/>
      <c r="K232" s="3"/>
      <c r="L232" s="4"/>
      <c r="M232" s="3"/>
      <c r="N232" s="4"/>
      <c r="O232" s="3"/>
      <c r="P232" s="4"/>
      <c r="Q232" s="8"/>
      <c r="R232"/>
      <c r="S232"/>
      <c r="T232"/>
      <c r="U232"/>
      <c r="V232"/>
    </row>
    <row r="233" spans="1:22" s="19" customFormat="1" ht="12.75">
      <c r="A233" s="1"/>
      <c r="B233" s="48"/>
      <c r="C233" s="3"/>
      <c r="D233" s="4"/>
      <c r="E233" s="4"/>
      <c r="F233" s="3"/>
      <c r="G233" s="3"/>
      <c r="H233" s="3"/>
      <c r="I233" s="3"/>
      <c r="J233" s="3"/>
      <c r="K233" s="3"/>
      <c r="L233" s="4"/>
      <c r="M233" s="3"/>
      <c r="N233" s="4"/>
      <c r="O233" s="3"/>
      <c r="P233" s="4"/>
      <c r="Q233" s="8"/>
      <c r="R233"/>
      <c r="S233"/>
      <c r="T233"/>
      <c r="U233"/>
      <c r="V233"/>
    </row>
    <row r="234" spans="1:22" s="19" customFormat="1" ht="12.75">
      <c r="A234" s="1"/>
      <c r="B234" s="48"/>
      <c r="C234" s="3"/>
      <c r="D234" s="4"/>
      <c r="E234" s="4"/>
      <c r="F234" s="3"/>
      <c r="G234" s="3"/>
      <c r="H234" s="3"/>
      <c r="I234" s="3"/>
      <c r="J234" s="3"/>
      <c r="K234" s="3"/>
      <c r="L234" s="4"/>
      <c r="M234" s="3"/>
      <c r="N234" s="4"/>
      <c r="O234" s="3"/>
      <c r="P234" s="4"/>
      <c r="Q234" s="8"/>
      <c r="R234"/>
      <c r="S234"/>
      <c r="T234"/>
      <c r="U234"/>
      <c r="V234"/>
    </row>
    <row r="235" spans="1:22" s="19" customFormat="1" ht="12.75">
      <c r="A235" s="1"/>
      <c r="B235" s="48"/>
      <c r="C235" s="3"/>
      <c r="D235" s="4"/>
      <c r="E235" s="4"/>
      <c r="F235" s="3"/>
      <c r="G235" s="3"/>
      <c r="H235" s="3"/>
      <c r="I235" s="3"/>
      <c r="J235" s="3"/>
      <c r="K235" s="3"/>
      <c r="L235" s="4"/>
      <c r="M235" s="3"/>
      <c r="N235" s="4"/>
      <c r="O235" s="3"/>
      <c r="P235" s="4"/>
      <c r="Q235" s="8"/>
      <c r="R235"/>
      <c r="S235"/>
      <c r="T235"/>
      <c r="U235"/>
      <c r="V235"/>
    </row>
    <row r="236" spans="1:22" s="19" customFormat="1" ht="12.75">
      <c r="A236" s="1"/>
      <c r="B236" s="48"/>
      <c r="C236" s="3"/>
      <c r="D236" s="4"/>
      <c r="E236" s="4"/>
      <c r="F236" s="3"/>
      <c r="G236" s="3"/>
      <c r="H236" s="3"/>
      <c r="I236" s="3"/>
      <c r="J236" s="3"/>
      <c r="K236" s="3"/>
      <c r="L236" s="4"/>
      <c r="M236" s="3"/>
      <c r="N236" s="4"/>
      <c r="O236" s="3"/>
      <c r="P236" s="4"/>
      <c r="Q236" s="8"/>
      <c r="R236"/>
      <c r="S236"/>
      <c r="T236"/>
      <c r="U236"/>
      <c r="V236"/>
    </row>
    <row r="237" spans="1:22" s="19" customFormat="1" ht="12.75">
      <c r="A237" s="1"/>
      <c r="B237" s="48"/>
      <c r="C237" s="3"/>
      <c r="D237" s="4"/>
      <c r="E237" s="4"/>
      <c r="F237" s="3"/>
      <c r="G237" s="3"/>
      <c r="H237" s="3"/>
      <c r="I237" s="3"/>
      <c r="J237" s="3"/>
      <c r="K237" s="3"/>
      <c r="L237" s="4"/>
      <c r="M237" s="3"/>
      <c r="N237" s="4"/>
      <c r="O237" s="3"/>
      <c r="P237" s="4"/>
      <c r="Q237" s="8"/>
      <c r="R237"/>
      <c r="S237"/>
      <c r="T237"/>
      <c r="U237"/>
      <c r="V237"/>
    </row>
    <row r="238" spans="1:22" s="19" customFormat="1" ht="12.75">
      <c r="A238" s="1"/>
      <c r="B238" s="48"/>
      <c r="C238" s="3"/>
      <c r="D238" s="4"/>
      <c r="E238" s="4"/>
      <c r="F238" s="3"/>
      <c r="G238" s="3"/>
      <c r="H238" s="3"/>
      <c r="I238" s="3"/>
      <c r="J238" s="3"/>
      <c r="K238" s="3"/>
      <c r="L238" s="4"/>
      <c r="M238" s="3"/>
      <c r="N238" s="4"/>
      <c r="O238" s="3"/>
      <c r="P238" s="4"/>
      <c r="Q238" s="8"/>
      <c r="R238"/>
      <c r="S238"/>
      <c r="T238"/>
      <c r="U238"/>
      <c r="V238"/>
    </row>
    <row r="239" spans="1:22" s="19" customFormat="1" ht="12.75">
      <c r="A239" s="1"/>
      <c r="B239" s="48"/>
      <c r="C239" s="3"/>
      <c r="D239" s="4"/>
      <c r="E239" s="4"/>
      <c r="F239" s="3"/>
      <c r="G239" s="3"/>
      <c r="H239" s="3"/>
      <c r="I239" s="3"/>
      <c r="J239" s="3"/>
      <c r="K239" s="3"/>
      <c r="L239" s="4"/>
      <c r="M239" s="3"/>
      <c r="N239" s="4"/>
      <c r="O239" s="3"/>
      <c r="P239" s="4"/>
      <c r="Q239" s="8"/>
      <c r="R239"/>
      <c r="S239"/>
      <c r="T239"/>
      <c r="U239"/>
      <c r="V239"/>
    </row>
    <row r="240" spans="1:22" s="19" customFormat="1" ht="12.75">
      <c r="A240" s="1"/>
      <c r="B240" s="48"/>
      <c r="C240" s="3"/>
      <c r="D240" s="4"/>
      <c r="E240" s="4"/>
      <c r="F240" s="3"/>
      <c r="G240" s="3"/>
      <c r="H240" s="3"/>
      <c r="I240" s="3"/>
      <c r="J240" s="3"/>
      <c r="K240" s="3"/>
      <c r="L240" s="4"/>
      <c r="M240" s="3"/>
      <c r="N240" s="4"/>
      <c r="O240" s="3"/>
      <c r="P240" s="4"/>
      <c r="Q240" s="8"/>
      <c r="R240"/>
      <c r="S240"/>
      <c r="T240"/>
      <c r="U240"/>
      <c r="V240"/>
    </row>
    <row r="241" spans="1:22" s="19" customFormat="1" ht="12.75">
      <c r="A241" s="1"/>
      <c r="B241" s="48"/>
      <c r="C241" s="3"/>
      <c r="D241" s="4"/>
      <c r="E241" s="4"/>
      <c r="F241" s="3"/>
      <c r="G241" s="3"/>
      <c r="H241" s="3"/>
      <c r="I241" s="3"/>
      <c r="J241" s="3"/>
      <c r="K241" s="3"/>
      <c r="L241" s="4"/>
      <c r="M241" s="3"/>
      <c r="N241" s="4"/>
      <c r="O241" s="3"/>
      <c r="P241" s="4"/>
      <c r="Q241" s="8"/>
      <c r="R241"/>
      <c r="S241"/>
      <c r="T241"/>
      <c r="U241"/>
      <c r="V241"/>
    </row>
    <row r="242" spans="1:22" s="19" customFormat="1" ht="12.75">
      <c r="A242" s="1"/>
      <c r="B242" s="48"/>
      <c r="C242" s="3"/>
      <c r="D242" s="4"/>
      <c r="E242" s="4"/>
      <c r="F242" s="3"/>
      <c r="G242" s="3"/>
      <c r="H242" s="3"/>
      <c r="I242" s="3"/>
      <c r="J242" s="3"/>
      <c r="K242" s="3"/>
      <c r="L242" s="4"/>
      <c r="M242" s="3"/>
      <c r="N242" s="4"/>
      <c r="O242" s="3"/>
      <c r="P242" s="4"/>
      <c r="Q242" s="8"/>
      <c r="R242"/>
      <c r="S242"/>
      <c r="T242"/>
      <c r="U242"/>
      <c r="V242"/>
    </row>
    <row r="243" spans="1:22" s="19" customFormat="1" ht="12.75">
      <c r="A243" s="1"/>
      <c r="B243" s="48"/>
      <c r="C243" s="3"/>
      <c r="D243" s="4"/>
      <c r="E243" s="4"/>
      <c r="F243" s="3"/>
      <c r="G243" s="3"/>
      <c r="H243" s="3"/>
      <c r="I243" s="3"/>
      <c r="J243" s="3"/>
      <c r="K243" s="3"/>
      <c r="L243" s="4"/>
      <c r="M243" s="3"/>
      <c r="N243" s="4"/>
      <c r="O243" s="3"/>
      <c r="P243" s="4"/>
      <c r="Q243" s="8"/>
      <c r="R243"/>
      <c r="S243"/>
      <c r="T243"/>
      <c r="U243"/>
      <c r="V243"/>
    </row>
    <row r="244" spans="1:22" s="19" customFormat="1" ht="12.75">
      <c r="A244" s="1"/>
      <c r="B244" s="48"/>
      <c r="C244" s="3"/>
      <c r="D244" s="4"/>
      <c r="E244" s="4"/>
      <c r="F244" s="3"/>
      <c r="G244" s="3"/>
      <c r="H244" s="3"/>
      <c r="I244" s="3"/>
      <c r="J244" s="3"/>
      <c r="K244" s="3"/>
      <c r="L244" s="4"/>
      <c r="M244" s="3"/>
      <c r="N244" s="4"/>
      <c r="O244" s="3"/>
      <c r="P244" s="4"/>
      <c r="Q244" s="8"/>
      <c r="R244"/>
      <c r="S244"/>
      <c r="T244"/>
      <c r="U244"/>
      <c r="V244"/>
    </row>
    <row r="245" spans="1:22" s="19" customFormat="1" ht="12.75">
      <c r="A245" s="1"/>
      <c r="B245" s="48"/>
      <c r="C245" s="3"/>
      <c r="D245" s="4"/>
      <c r="E245" s="4"/>
      <c r="F245" s="3"/>
      <c r="G245" s="3"/>
      <c r="H245" s="3"/>
      <c r="I245" s="3"/>
      <c r="J245" s="3"/>
      <c r="K245" s="3"/>
      <c r="L245" s="4"/>
      <c r="M245" s="3"/>
      <c r="N245" s="4"/>
      <c r="O245" s="3"/>
      <c r="P245" s="4"/>
      <c r="Q245" s="8"/>
      <c r="R245"/>
      <c r="S245"/>
      <c r="T245"/>
      <c r="U245"/>
      <c r="V245"/>
    </row>
    <row r="246" spans="1:22" s="19" customFormat="1" ht="12.75">
      <c r="A246" s="1"/>
      <c r="B246" s="48"/>
      <c r="C246" s="3"/>
      <c r="D246" s="4"/>
      <c r="E246" s="4"/>
      <c r="F246" s="3"/>
      <c r="G246" s="3"/>
      <c r="H246" s="3"/>
      <c r="I246" s="3"/>
      <c r="J246" s="3"/>
      <c r="K246" s="3"/>
      <c r="L246" s="4"/>
      <c r="M246" s="3"/>
      <c r="N246" s="4"/>
      <c r="O246" s="3"/>
      <c r="P246" s="4"/>
      <c r="Q246" s="8"/>
      <c r="R246"/>
      <c r="S246"/>
      <c r="T246"/>
      <c r="U246"/>
      <c r="V246"/>
    </row>
    <row r="247" spans="1:22" s="19" customFormat="1" ht="12.75">
      <c r="A247" s="1"/>
      <c r="B247" s="48"/>
      <c r="C247" s="3"/>
      <c r="D247" s="4"/>
      <c r="E247" s="4"/>
      <c r="F247" s="3"/>
      <c r="G247" s="3"/>
      <c r="H247" s="3"/>
      <c r="I247" s="3"/>
      <c r="J247" s="3"/>
      <c r="K247" s="3"/>
      <c r="L247" s="4"/>
      <c r="M247" s="3"/>
      <c r="N247" s="4"/>
      <c r="O247" s="3"/>
      <c r="P247" s="4"/>
      <c r="Q247" s="8"/>
      <c r="R247"/>
      <c r="S247"/>
      <c r="T247"/>
      <c r="U247"/>
      <c r="V247"/>
    </row>
    <row r="248" spans="1:22" s="19" customFormat="1" ht="12.75">
      <c r="A248" s="1"/>
      <c r="B248" s="48"/>
      <c r="C248" s="3"/>
      <c r="D248" s="4"/>
      <c r="E248" s="4"/>
      <c r="F248" s="3"/>
      <c r="G248" s="3"/>
      <c r="H248" s="3"/>
      <c r="I248" s="3"/>
      <c r="J248" s="3"/>
      <c r="K248" s="3"/>
      <c r="L248" s="4"/>
      <c r="M248" s="3"/>
      <c r="N248" s="4"/>
      <c r="O248" s="3"/>
      <c r="P248" s="4"/>
      <c r="Q248" s="8"/>
      <c r="R248"/>
      <c r="S248"/>
      <c r="T248"/>
      <c r="U248"/>
      <c r="V248"/>
    </row>
    <row r="249" spans="1:22" s="19" customFormat="1" ht="12.75">
      <c r="A249" s="1"/>
      <c r="B249" s="48"/>
      <c r="C249" s="3"/>
      <c r="D249" s="4"/>
      <c r="E249" s="4"/>
      <c r="F249" s="3"/>
      <c r="G249" s="3"/>
      <c r="H249" s="3"/>
      <c r="I249" s="3"/>
      <c r="J249" s="3"/>
      <c r="K249" s="3"/>
      <c r="L249" s="4"/>
      <c r="M249" s="3"/>
      <c r="N249" s="4"/>
      <c r="O249" s="3"/>
      <c r="P249" s="4"/>
      <c r="Q249" s="8"/>
      <c r="R249"/>
      <c r="S249"/>
      <c r="T249"/>
      <c r="U249"/>
      <c r="V249"/>
    </row>
    <row r="250" spans="1:22" s="19" customFormat="1" ht="12.75">
      <c r="A250" s="1"/>
      <c r="B250" s="48"/>
      <c r="C250" s="3"/>
      <c r="D250" s="4"/>
      <c r="E250" s="4"/>
      <c r="F250" s="3"/>
      <c r="G250" s="3"/>
      <c r="H250" s="3"/>
      <c r="I250" s="3"/>
      <c r="J250" s="3"/>
      <c r="K250" s="3"/>
      <c r="L250" s="4"/>
      <c r="M250" s="3"/>
      <c r="N250" s="4"/>
      <c r="O250" s="3"/>
      <c r="P250" s="4"/>
      <c r="Q250" s="8"/>
      <c r="R250"/>
      <c r="S250"/>
      <c r="T250"/>
      <c r="U250"/>
      <c r="V250"/>
    </row>
    <row r="251" spans="1:22" s="19" customFormat="1" ht="12.75">
      <c r="A251" s="1"/>
      <c r="B251" s="48"/>
      <c r="C251" s="3"/>
      <c r="D251" s="4"/>
      <c r="E251" s="4"/>
      <c r="F251" s="3"/>
      <c r="G251" s="3"/>
      <c r="H251" s="3"/>
      <c r="I251" s="3"/>
      <c r="J251" s="3"/>
      <c r="K251" s="3"/>
      <c r="L251" s="4"/>
      <c r="M251" s="3"/>
      <c r="N251" s="4"/>
      <c r="O251" s="3"/>
      <c r="P251" s="4"/>
      <c r="Q251" s="8"/>
      <c r="R251"/>
      <c r="S251"/>
      <c r="T251"/>
      <c r="U251"/>
      <c r="V251"/>
    </row>
    <row r="252" spans="1:22" s="19" customFormat="1" ht="12.75">
      <c r="A252" s="1"/>
      <c r="B252" s="48"/>
      <c r="C252" s="3"/>
      <c r="D252" s="4"/>
      <c r="E252" s="4"/>
      <c r="F252" s="3"/>
      <c r="G252" s="3"/>
      <c r="H252" s="3"/>
      <c r="I252" s="3"/>
      <c r="J252" s="3"/>
      <c r="K252" s="3"/>
      <c r="L252" s="4"/>
      <c r="M252" s="3"/>
      <c r="N252" s="4"/>
      <c r="O252" s="3"/>
      <c r="P252" s="4"/>
      <c r="Q252" s="8"/>
      <c r="R252"/>
      <c r="S252"/>
      <c r="T252"/>
      <c r="U252"/>
      <c r="V252"/>
    </row>
    <row r="253" spans="1:22" s="19" customFormat="1" ht="12.75">
      <c r="A253" s="1"/>
      <c r="B253" s="48"/>
      <c r="C253" s="3"/>
      <c r="D253" s="4"/>
      <c r="E253" s="4"/>
      <c r="F253" s="3"/>
      <c r="G253" s="3"/>
      <c r="H253" s="3"/>
      <c r="I253" s="3"/>
      <c r="J253" s="3"/>
      <c r="K253" s="3"/>
      <c r="L253" s="4"/>
      <c r="M253" s="3"/>
      <c r="N253" s="4"/>
      <c r="O253" s="3"/>
      <c r="P253" s="4"/>
      <c r="Q253" s="8"/>
      <c r="R253"/>
      <c r="S253"/>
      <c r="T253"/>
      <c r="U253"/>
      <c r="V253"/>
    </row>
    <row r="254" spans="1:22" s="19" customFormat="1" ht="12.75">
      <c r="A254" s="1"/>
      <c r="B254" s="48"/>
      <c r="C254" s="3"/>
      <c r="D254" s="4"/>
      <c r="E254" s="4"/>
      <c r="F254" s="3"/>
      <c r="G254" s="3"/>
      <c r="H254" s="3"/>
      <c r="I254" s="3"/>
      <c r="J254" s="3"/>
      <c r="K254" s="3"/>
      <c r="L254" s="4"/>
      <c r="M254" s="3"/>
      <c r="N254" s="4"/>
      <c r="O254" s="3"/>
      <c r="P254" s="4"/>
      <c r="Q254" s="8"/>
      <c r="R254"/>
      <c r="S254"/>
      <c r="T254"/>
      <c r="U254"/>
      <c r="V254"/>
    </row>
    <row r="255" spans="1:22" s="19" customFormat="1" ht="12.75">
      <c r="A255" s="1"/>
      <c r="B255" s="48"/>
      <c r="C255" s="3"/>
      <c r="D255" s="4"/>
      <c r="E255" s="4"/>
      <c r="F255" s="3"/>
      <c r="G255" s="3"/>
      <c r="H255" s="3"/>
      <c r="I255" s="3"/>
      <c r="J255" s="3"/>
      <c r="K255" s="3"/>
      <c r="L255" s="4"/>
      <c r="M255" s="3"/>
      <c r="N255" s="4"/>
      <c r="O255" s="3"/>
      <c r="P255" s="4"/>
      <c r="Q255" s="8"/>
      <c r="R255"/>
      <c r="S255"/>
      <c r="T255"/>
      <c r="U255"/>
      <c r="V255"/>
    </row>
    <row r="256" spans="1:22" s="19" customFormat="1" ht="12.75">
      <c r="A256" s="1"/>
      <c r="B256" s="48"/>
      <c r="C256" s="3"/>
      <c r="D256" s="4"/>
      <c r="E256" s="4"/>
      <c r="F256" s="3"/>
      <c r="G256" s="3"/>
      <c r="H256" s="3"/>
      <c r="I256" s="3"/>
      <c r="J256" s="3"/>
      <c r="K256" s="3"/>
      <c r="L256" s="4"/>
      <c r="M256" s="3"/>
      <c r="N256" s="4"/>
      <c r="O256" s="3"/>
      <c r="P256" s="4"/>
      <c r="Q256" s="8"/>
      <c r="R256"/>
      <c r="S256"/>
      <c r="T256"/>
      <c r="U256"/>
      <c r="V256"/>
    </row>
    <row r="257" spans="1:22" s="19" customFormat="1" ht="12.75">
      <c r="A257" s="1"/>
      <c r="B257" s="48"/>
      <c r="C257" s="3"/>
      <c r="D257" s="4"/>
      <c r="E257" s="4"/>
      <c r="F257" s="3"/>
      <c r="G257" s="3"/>
      <c r="H257" s="3"/>
      <c r="I257" s="3"/>
      <c r="J257" s="3"/>
      <c r="K257" s="3"/>
      <c r="L257" s="4"/>
      <c r="M257" s="3"/>
      <c r="N257" s="4"/>
      <c r="O257" s="3"/>
      <c r="P257" s="4"/>
      <c r="Q257" s="8"/>
      <c r="R257"/>
      <c r="S257"/>
      <c r="T257"/>
      <c r="U257"/>
      <c r="V257"/>
    </row>
    <row r="258" spans="1:22" s="19" customFormat="1" ht="12.75">
      <c r="A258" s="1"/>
      <c r="B258" s="48"/>
      <c r="C258" s="3"/>
      <c r="D258" s="4"/>
      <c r="E258" s="4"/>
      <c r="F258" s="3"/>
      <c r="G258" s="3"/>
      <c r="H258" s="3"/>
      <c r="I258" s="3"/>
      <c r="J258" s="3"/>
      <c r="K258" s="3"/>
      <c r="L258" s="4"/>
      <c r="M258" s="3"/>
      <c r="N258" s="4"/>
      <c r="O258" s="3"/>
      <c r="P258" s="4"/>
      <c r="Q258" s="8"/>
      <c r="R258"/>
      <c r="S258"/>
      <c r="T258"/>
      <c r="U258"/>
      <c r="V258"/>
    </row>
    <row r="259" spans="1:22" s="19" customFormat="1" ht="12.75">
      <c r="A259" s="1"/>
      <c r="B259" s="48"/>
      <c r="C259" s="3"/>
      <c r="D259" s="4"/>
      <c r="E259" s="4"/>
      <c r="F259" s="3"/>
      <c r="G259" s="3"/>
      <c r="H259" s="3"/>
      <c r="I259" s="3"/>
      <c r="J259" s="3"/>
      <c r="K259" s="3"/>
      <c r="L259" s="4"/>
      <c r="M259" s="3"/>
      <c r="N259" s="4"/>
      <c r="O259" s="3"/>
      <c r="P259" s="4"/>
      <c r="Q259" s="8"/>
      <c r="R259"/>
      <c r="S259"/>
      <c r="T259"/>
      <c r="U259"/>
      <c r="V259"/>
    </row>
    <row r="260" spans="1:22" s="19" customFormat="1" ht="12.75">
      <c r="A260" s="1"/>
      <c r="B260" s="48"/>
      <c r="C260" s="3"/>
      <c r="D260" s="4"/>
      <c r="E260" s="4"/>
      <c r="F260" s="3"/>
      <c r="G260" s="3"/>
      <c r="H260" s="3"/>
      <c r="I260" s="3"/>
      <c r="J260" s="3"/>
      <c r="K260" s="3"/>
      <c r="L260" s="4"/>
      <c r="M260" s="3"/>
      <c r="N260" s="4"/>
      <c r="O260" s="3"/>
      <c r="P260" s="4"/>
      <c r="Q260" s="8"/>
      <c r="R260"/>
      <c r="S260"/>
      <c r="T260"/>
      <c r="U260"/>
      <c r="V260"/>
    </row>
    <row r="261" spans="1:22" s="19" customFormat="1" ht="12.75">
      <c r="A261" s="1"/>
      <c r="B261" s="48"/>
      <c r="C261" s="3"/>
      <c r="D261" s="4"/>
      <c r="E261" s="4"/>
      <c r="F261" s="3"/>
      <c r="G261" s="3"/>
      <c r="H261" s="3"/>
      <c r="I261" s="3"/>
      <c r="J261" s="3"/>
      <c r="K261" s="3"/>
      <c r="L261" s="4"/>
      <c r="M261" s="3"/>
      <c r="N261" s="4"/>
      <c r="O261" s="3"/>
      <c r="P261" s="4"/>
      <c r="Q261" s="8"/>
      <c r="R261"/>
      <c r="S261"/>
      <c r="T261"/>
      <c r="U261"/>
      <c r="V261"/>
    </row>
    <row r="262" spans="1:22" s="19" customFormat="1" ht="12.75">
      <c r="A262" s="1"/>
      <c r="B262" s="48"/>
      <c r="C262" s="3"/>
      <c r="D262" s="4"/>
      <c r="E262" s="4"/>
      <c r="F262" s="3"/>
      <c r="G262" s="3"/>
      <c r="H262" s="3"/>
      <c r="I262" s="3"/>
      <c r="J262" s="3"/>
      <c r="K262" s="3"/>
      <c r="L262" s="4"/>
      <c r="M262" s="3"/>
      <c r="N262" s="4"/>
      <c r="O262" s="3"/>
      <c r="P262" s="4"/>
      <c r="Q262" s="8"/>
      <c r="R262"/>
      <c r="S262"/>
      <c r="T262"/>
      <c r="U262"/>
      <c r="V262"/>
    </row>
    <row r="263" spans="1:22" s="19" customFormat="1" ht="12.75">
      <c r="A263" s="1"/>
      <c r="B263" s="48"/>
      <c r="C263" s="3"/>
      <c r="D263" s="4"/>
      <c r="E263" s="4"/>
      <c r="F263" s="3"/>
      <c r="G263" s="3"/>
      <c r="H263" s="3"/>
      <c r="I263" s="3"/>
      <c r="J263" s="3"/>
      <c r="K263" s="3"/>
      <c r="L263" s="4"/>
      <c r="M263" s="3"/>
      <c r="N263" s="4"/>
      <c r="O263" s="3"/>
      <c r="P263" s="4"/>
      <c r="Q263" s="8"/>
      <c r="R263"/>
      <c r="S263"/>
      <c r="T263"/>
      <c r="U263"/>
      <c r="V263"/>
    </row>
    <row r="264" spans="1:22" s="19" customFormat="1" ht="12.75">
      <c r="A264" s="1"/>
      <c r="B264" s="48"/>
      <c r="C264" s="3"/>
      <c r="D264" s="4"/>
      <c r="E264" s="4"/>
      <c r="F264" s="3"/>
      <c r="G264" s="3"/>
      <c r="H264" s="3"/>
      <c r="I264" s="3"/>
      <c r="J264" s="3"/>
      <c r="K264" s="3"/>
      <c r="L264" s="4"/>
      <c r="M264" s="3"/>
      <c r="N264" s="4"/>
      <c r="O264" s="3"/>
      <c r="P264" s="4"/>
      <c r="Q264" s="8"/>
      <c r="R264"/>
      <c r="S264"/>
      <c r="T264"/>
      <c r="U264"/>
      <c r="V264"/>
    </row>
    <row r="265" spans="1:22" s="19" customFormat="1" ht="12.75">
      <c r="A265" s="1"/>
      <c r="B265" s="48"/>
      <c r="C265" s="3"/>
      <c r="D265" s="4"/>
      <c r="E265" s="4"/>
      <c r="F265" s="3"/>
      <c r="G265" s="3"/>
      <c r="H265" s="3"/>
      <c r="I265" s="3"/>
      <c r="J265" s="3"/>
      <c r="K265" s="3"/>
      <c r="L265" s="4"/>
      <c r="M265" s="3"/>
      <c r="N265" s="4"/>
      <c r="O265" s="3"/>
      <c r="P265" s="4"/>
      <c r="Q265" s="8"/>
      <c r="R265"/>
      <c r="S265"/>
      <c r="T265"/>
      <c r="U265"/>
      <c r="V265"/>
    </row>
    <row r="266" spans="1:22" s="19" customFormat="1" ht="12.75">
      <c r="A266" s="1"/>
      <c r="B266" s="48"/>
      <c r="C266" s="3"/>
      <c r="D266" s="4"/>
      <c r="E266" s="4"/>
      <c r="F266" s="3"/>
      <c r="G266" s="3"/>
      <c r="H266" s="3"/>
      <c r="I266" s="3"/>
      <c r="J266" s="3"/>
      <c r="K266" s="3"/>
      <c r="L266" s="4"/>
      <c r="M266" s="3"/>
      <c r="N266" s="4"/>
      <c r="O266" s="3"/>
      <c r="P266" s="4"/>
      <c r="Q266" s="8"/>
      <c r="R266"/>
      <c r="S266"/>
      <c r="T266"/>
      <c r="U266"/>
      <c r="V266"/>
    </row>
    <row r="267" spans="1:22" s="19" customFormat="1" ht="12.75">
      <c r="A267" s="1"/>
      <c r="B267" s="48"/>
      <c r="C267" s="3"/>
      <c r="D267" s="4"/>
      <c r="E267" s="4"/>
      <c r="F267" s="3"/>
      <c r="G267" s="3"/>
      <c r="H267" s="3"/>
      <c r="I267" s="3"/>
      <c r="J267" s="3"/>
      <c r="K267" s="3"/>
      <c r="L267" s="4"/>
      <c r="M267" s="3"/>
      <c r="N267" s="4"/>
      <c r="O267" s="3"/>
      <c r="P267" s="4"/>
      <c r="Q267" s="8"/>
      <c r="R267"/>
      <c r="S267"/>
      <c r="T267"/>
      <c r="U267"/>
      <c r="V267"/>
    </row>
    <row r="268" spans="1:22" s="19" customFormat="1" ht="12.75">
      <c r="A268" s="1"/>
      <c r="B268" s="48"/>
      <c r="C268" s="3"/>
      <c r="D268" s="4"/>
      <c r="E268" s="4"/>
      <c r="F268" s="3"/>
      <c r="G268" s="3"/>
      <c r="H268" s="3"/>
      <c r="I268" s="3"/>
      <c r="J268" s="3"/>
      <c r="K268" s="3"/>
      <c r="L268" s="4"/>
      <c r="M268" s="3"/>
      <c r="N268" s="4"/>
      <c r="O268" s="3"/>
      <c r="P268" s="4"/>
      <c r="Q268" s="8"/>
      <c r="R268"/>
      <c r="S268"/>
      <c r="T268"/>
      <c r="U268"/>
      <c r="V268"/>
    </row>
    <row r="269" spans="1:22" s="19" customFormat="1" ht="12.75">
      <c r="A269" s="1"/>
      <c r="B269" s="48"/>
      <c r="C269" s="3"/>
      <c r="D269" s="4"/>
      <c r="E269" s="4"/>
      <c r="F269" s="3"/>
      <c r="G269" s="3"/>
      <c r="H269" s="3"/>
      <c r="I269" s="3"/>
      <c r="J269" s="3"/>
      <c r="K269" s="3"/>
      <c r="L269" s="4"/>
      <c r="M269" s="3"/>
      <c r="N269" s="4"/>
      <c r="O269" s="3"/>
      <c r="P269" s="4"/>
      <c r="Q269" s="8"/>
      <c r="R269"/>
      <c r="S269"/>
      <c r="T269"/>
      <c r="U269"/>
      <c r="V269"/>
    </row>
    <row r="270" spans="1:22" s="19" customFormat="1" ht="12.75">
      <c r="A270" s="1"/>
      <c r="B270" s="48"/>
      <c r="C270" s="3"/>
      <c r="D270" s="4"/>
      <c r="E270" s="4"/>
      <c r="F270" s="3"/>
      <c r="G270" s="3"/>
      <c r="H270" s="3"/>
      <c r="I270" s="3"/>
      <c r="J270" s="3"/>
      <c r="K270" s="3"/>
      <c r="L270" s="4"/>
      <c r="M270" s="3"/>
      <c r="N270" s="4"/>
      <c r="O270" s="3"/>
      <c r="P270" s="4"/>
      <c r="Q270" s="8"/>
      <c r="R270"/>
      <c r="S270"/>
      <c r="T270"/>
      <c r="U270"/>
      <c r="V270"/>
    </row>
    <row r="271" spans="1:22" s="19" customFormat="1" ht="12.75">
      <c r="A271" s="1"/>
      <c r="B271" s="48"/>
      <c r="C271" s="3"/>
      <c r="D271" s="4"/>
      <c r="E271" s="4"/>
      <c r="F271" s="3"/>
      <c r="G271" s="3"/>
      <c r="H271" s="3"/>
      <c r="I271" s="3"/>
      <c r="J271" s="3"/>
      <c r="K271" s="3"/>
      <c r="L271" s="4"/>
      <c r="M271" s="3"/>
      <c r="N271" s="4"/>
      <c r="O271" s="3"/>
      <c r="P271" s="4"/>
      <c r="Q271" s="8"/>
      <c r="R271"/>
      <c r="S271"/>
      <c r="T271"/>
      <c r="U271"/>
      <c r="V271"/>
    </row>
    <row r="272" spans="1:22" s="19" customFormat="1" ht="12.75">
      <c r="A272" s="1"/>
      <c r="B272" s="48"/>
      <c r="C272" s="3"/>
      <c r="D272" s="4"/>
      <c r="E272" s="4"/>
      <c r="F272" s="3"/>
      <c r="G272" s="3"/>
      <c r="H272" s="3"/>
      <c r="I272" s="3"/>
      <c r="J272" s="3"/>
      <c r="K272" s="3"/>
      <c r="L272" s="4"/>
      <c r="M272" s="3"/>
      <c r="N272" s="4"/>
      <c r="O272" s="3"/>
      <c r="P272" s="4"/>
      <c r="Q272" s="8"/>
      <c r="R272"/>
      <c r="S272"/>
      <c r="T272"/>
      <c r="U272"/>
      <c r="V272"/>
    </row>
    <row r="273" spans="1:22" s="19" customFormat="1" ht="12.75">
      <c r="A273" s="1"/>
      <c r="B273" s="48"/>
      <c r="C273" s="3"/>
      <c r="D273" s="4"/>
      <c r="E273" s="4"/>
      <c r="F273" s="3"/>
      <c r="G273" s="3"/>
      <c r="H273" s="3"/>
      <c r="I273" s="3"/>
      <c r="J273" s="3"/>
      <c r="K273" s="3"/>
      <c r="L273" s="4"/>
      <c r="M273" s="3"/>
      <c r="N273" s="4"/>
      <c r="O273" s="3"/>
      <c r="P273" s="4"/>
      <c r="Q273" s="8"/>
      <c r="R273"/>
      <c r="S273"/>
      <c r="T273"/>
      <c r="U273"/>
      <c r="V273"/>
    </row>
    <row r="274" spans="1:22" s="19" customFormat="1" ht="12.75">
      <c r="A274" s="1"/>
      <c r="B274" s="48"/>
      <c r="C274" s="3"/>
      <c r="D274" s="4"/>
      <c r="E274" s="4"/>
      <c r="F274" s="3"/>
      <c r="G274" s="3"/>
      <c r="H274" s="3"/>
      <c r="I274" s="3"/>
      <c r="J274" s="3"/>
      <c r="K274" s="3"/>
      <c r="L274" s="4"/>
      <c r="M274" s="3"/>
      <c r="N274" s="4"/>
      <c r="O274" s="3"/>
      <c r="P274" s="4"/>
      <c r="Q274" s="8"/>
      <c r="R274"/>
      <c r="S274"/>
      <c r="T274"/>
      <c r="U274"/>
      <c r="V274"/>
    </row>
    <row r="275" spans="1:22" s="19" customFormat="1" ht="12.75">
      <c r="A275" s="1"/>
      <c r="B275" s="48"/>
      <c r="C275" s="3"/>
      <c r="D275" s="4"/>
      <c r="E275" s="4"/>
      <c r="F275" s="3"/>
      <c r="G275" s="3"/>
      <c r="H275" s="3"/>
      <c r="I275" s="3"/>
      <c r="J275" s="3"/>
      <c r="K275" s="3"/>
      <c r="L275" s="4"/>
      <c r="M275" s="3"/>
      <c r="N275" s="4"/>
      <c r="O275" s="3"/>
      <c r="P275" s="4"/>
      <c r="Q275" s="8"/>
      <c r="R275"/>
      <c r="S275"/>
      <c r="T275"/>
      <c r="U275"/>
      <c r="V275"/>
    </row>
    <row r="276" spans="1:22" s="19" customFormat="1" ht="12.75">
      <c r="A276" s="1"/>
      <c r="B276" s="48"/>
      <c r="C276" s="3"/>
      <c r="D276" s="4"/>
      <c r="E276" s="4"/>
      <c r="F276" s="3"/>
      <c r="G276" s="3"/>
      <c r="H276" s="3"/>
      <c r="I276" s="3"/>
      <c r="J276" s="3"/>
      <c r="K276" s="3"/>
      <c r="L276" s="4"/>
      <c r="M276" s="3"/>
      <c r="N276" s="4"/>
      <c r="O276" s="3"/>
      <c r="P276" s="4"/>
      <c r="Q276" s="8"/>
      <c r="R276"/>
      <c r="S276"/>
      <c r="T276"/>
      <c r="U276"/>
      <c r="V276"/>
    </row>
    <row r="277" spans="1:22" s="19" customFormat="1" ht="12.75">
      <c r="A277" s="1"/>
      <c r="B277" s="48"/>
      <c r="C277" s="3"/>
      <c r="D277" s="4"/>
      <c r="E277" s="4"/>
      <c r="F277" s="3"/>
      <c r="G277" s="3"/>
      <c r="H277" s="3"/>
      <c r="I277" s="3"/>
      <c r="J277" s="3"/>
      <c r="K277" s="3"/>
      <c r="L277" s="4"/>
      <c r="M277" s="3"/>
      <c r="N277" s="4"/>
      <c r="O277" s="3"/>
      <c r="P277" s="4"/>
      <c r="Q277" s="8"/>
      <c r="R277"/>
      <c r="S277"/>
      <c r="T277"/>
      <c r="U277"/>
      <c r="V277"/>
    </row>
    <row r="278" spans="1:22" s="19" customFormat="1" ht="12.75">
      <c r="A278" s="1"/>
      <c r="B278" s="48"/>
      <c r="C278" s="3"/>
      <c r="D278" s="4"/>
      <c r="E278" s="4"/>
      <c r="F278" s="3"/>
      <c r="G278" s="3"/>
      <c r="H278" s="3"/>
      <c r="I278" s="3"/>
      <c r="J278" s="3"/>
      <c r="K278" s="3"/>
      <c r="L278" s="4"/>
      <c r="M278" s="3"/>
      <c r="N278" s="4"/>
      <c r="O278" s="3"/>
      <c r="P278" s="4"/>
      <c r="Q278" s="8"/>
      <c r="R278"/>
      <c r="S278"/>
      <c r="T278"/>
      <c r="U278"/>
      <c r="V278"/>
    </row>
    <row r="279" spans="1:22" s="19" customFormat="1" ht="12.75">
      <c r="A279" s="1"/>
      <c r="B279" s="48"/>
      <c r="C279" s="3"/>
      <c r="D279" s="4"/>
      <c r="E279" s="4"/>
      <c r="F279" s="3"/>
      <c r="G279" s="3"/>
      <c r="H279" s="3"/>
      <c r="I279" s="3"/>
      <c r="J279" s="3"/>
      <c r="K279" s="3"/>
      <c r="L279" s="4"/>
      <c r="M279" s="3"/>
      <c r="N279" s="4"/>
      <c r="O279" s="3"/>
      <c r="P279" s="4"/>
      <c r="Q279" s="8"/>
      <c r="R279"/>
      <c r="S279"/>
      <c r="T279"/>
      <c r="U279"/>
      <c r="V279"/>
    </row>
    <row r="280" spans="1:22" s="19" customFormat="1" ht="12.75">
      <c r="A280" s="1"/>
      <c r="B280" s="48"/>
      <c r="C280" s="3"/>
      <c r="D280" s="4"/>
      <c r="E280" s="4"/>
      <c r="F280" s="3"/>
      <c r="G280" s="3"/>
      <c r="H280" s="3"/>
      <c r="I280" s="3"/>
      <c r="J280" s="3"/>
      <c r="K280" s="3"/>
      <c r="L280" s="4"/>
      <c r="M280" s="3"/>
      <c r="N280" s="4"/>
      <c r="O280" s="3"/>
      <c r="P280" s="4"/>
      <c r="Q280" s="8"/>
      <c r="R280"/>
      <c r="S280"/>
      <c r="T280"/>
      <c r="U280"/>
      <c r="V280"/>
    </row>
    <row r="281" spans="1:22" s="19" customFormat="1" ht="12.75">
      <c r="A281" s="1"/>
      <c r="B281" s="48"/>
      <c r="C281" s="3"/>
      <c r="D281" s="4"/>
      <c r="E281" s="4"/>
      <c r="F281" s="3"/>
      <c r="G281" s="3"/>
      <c r="H281" s="3"/>
      <c r="I281" s="3"/>
      <c r="J281" s="3"/>
      <c r="K281" s="3"/>
      <c r="L281" s="4"/>
      <c r="M281" s="3"/>
      <c r="N281" s="4"/>
      <c r="O281" s="3"/>
      <c r="P281" s="4"/>
      <c r="Q281" s="8"/>
      <c r="R281"/>
      <c r="S281"/>
      <c r="T281"/>
      <c r="U281"/>
      <c r="V281"/>
    </row>
    <row r="282" spans="1:22" s="19" customFormat="1" ht="12.75">
      <c r="A282" s="1"/>
      <c r="B282" s="48"/>
      <c r="C282" s="3"/>
      <c r="D282" s="4"/>
      <c r="E282" s="4"/>
      <c r="F282" s="3"/>
      <c r="G282" s="3"/>
      <c r="H282" s="3"/>
      <c r="I282" s="3"/>
      <c r="J282" s="3"/>
      <c r="K282" s="3"/>
      <c r="L282" s="4"/>
      <c r="M282" s="3"/>
      <c r="N282" s="4"/>
      <c r="O282" s="3"/>
      <c r="P282" s="4"/>
      <c r="Q282" s="8"/>
      <c r="R282"/>
      <c r="S282"/>
      <c r="T282"/>
      <c r="U282"/>
      <c r="V282"/>
    </row>
    <row r="283" spans="1:22" s="19" customFormat="1" ht="12.75">
      <c r="A283" s="1"/>
      <c r="B283" s="48"/>
      <c r="C283" s="3"/>
      <c r="D283" s="4"/>
      <c r="E283" s="4"/>
      <c r="F283" s="3"/>
      <c r="G283" s="3"/>
      <c r="H283" s="3"/>
      <c r="I283" s="3"/>
      <c r="J283" s="3"/>
      <c r="K283" s="3"/>
      <c r="L283" s="4"/>
      <c r="M283" s="3"/>
      <c r="N283" s="4"/>
      <c r="O283" s="3"/>
      <c r="P283" s="4"/>
      <c r="Q283" s="8"/>
      <c r="R283"/>
      <c r="S283"/>
      <c r="T283"/>
      <c r="U283"/>
      <c r="V283"/>
    </row>
    <row r="284" spans="1:22" s="19" customFormat="1" ht="12.75">
      <c r="A284" s="1"/>
      <c r="B284" s="48"/>
      <c r="C284" s="3"/>
      <c r="D284" s="4"/>
      <c r="E284" s="4"/>
      <c r="F284" s="3"/>
      <c r="G284" s="3"/>
      <c r="H284" s="3"/>
      <c r="I284" s="3"/>
      <c r="J284" s="3"/>
      <c r="K284" s="3"/>
      <c r="L284" s="4"/>
      <c r="M284" s="3"/>
      <c r="N284" s="4"/>
      <c r="O284" s="3"/>
      <c r="P284" s="4"/>
      <c r="Q284" s="8"/>
      <c r="R284"/>
      <c r="S284"/>
      <c r="T284"/>
      <c r="U284"/>
      <c r="V284"/>
    </row>
    <row r="285" spans="1:22" s="19" customFormat="1" ht="12.75">
      <c r="A285" s="1"/>
      <c r="B285" s="48"/>
      <c r="C285" s="3"/>
      <c r="D285" s="4"/>
      <c r="E285" s="4"/>
      <c r="F285" s="3"/>
      <c r="G285" s="3"/>
      <c r="H285" s="3"/>
      <c r="I285" s="3"/>
      <c r="J285" s="3"/>
      <c r="K285" s="3"/>
      <c r="L285" s="4"/>
      <c r="M285" s="3"/>
      <c r="N285" s="4"/>
      <c r="O285" s="3"/>
      <c r="P285" s="4"/>
      <c r="Q285" s="8"/>
      <c r="R285"/>
      <c r="S285"/>
      <c r="T285"/>
      <c r="U285"/>
      <c r="V285"/>
    </row>
    <row r="286" spans="1:22" s="19" customFormat="1" ht="12.75">
      <c r="A286" s="1"/>
      <c r="B286" s="48"/>
      <c r="C286" s="3"/>
      <c r="D286" s="4"/>
      <c r="E286" s="4"/>
      <c r="F286" s="3"/>
      <c r="G286" s="3"/>
      <c r="H286" s="3"/>
      <c r="I286" s="3"/>
      <c r="J286" s="3"/>
      <c r="K286" s="3"/>
      <c r="L286" s="4"/>
      <c r="M286" s="3"/>
      <c r="N286" s="4"/>
      <c r="O286" s="3"/>
      <c r="P286" s="4"/>
      <c r="Q286" s="8"/>
      <c r="R286"/>
      <c r="S286"/>
      <c r="T286"/>
      <c r="U286"/>
      <c r="V286"/>
    </row>
    <row r="287" spans="1:22" s="19" customFormat="1" ht="12.75">
      <c r="A287" s="1"/>
      <c r="B287" s="48"/>
      <c r="C287" s="3"/>
      <c r="D287" s="4"/>
      <c r="E287" s="4"/>
      <c r="F287" s="3"/>
      <c r="G287" s="3"/>
      <c r="H287" s="3"/>
      <c r="I287" s="3"/>
      <c r="J287" s="3"/>
      <c r="K287" s="3"/>
      <c r="L287" s="4"/>
      <c r="M287" s="3"/>
      <c r="N287" s="4"/>
      <c r="O287" s="3"/>
      <c r="P287" s="4"/>
      <c r="Q287" s="8"/>
      <c r="R287"/>
      <c r="S287"/>
      <c r="T287"/>
      <c r="U287"/>
      <c r="V287"/>
    </row>
    <row r="288" spans="1:22" s="19" customFormat="1" ht="12.75">
      <c r="A288" s="1"/>
      <c r="B288" s="48"/>
      <c r="C288" s="3"/>
      <c r="D288" s="4"/>
      <c r="E288" s="4"/>
      <c r="F288" s="3"/>
      <c r="G288" s="3"/>
      <c r="H288" s="3"/>
      <c r="I288" s="3"/>
      <c r="J288" s="3"/>
      <c r="K288" s="3"/>
      <c r="L288" s="4"/>
      <c r="M288" s="3"/>
      <c r="N288" s="4"/>
      <c r="O288" s="3"/>
      <c r="P288" s="4"/>
      <c r="Q288" s="8"/>
      <c r="R288"/>
      <c r="S288"/>
      <c r="T288"/>
      <c r="U288"/>
      <c r="V288"/>
    </row>
    <row r="289" spans="1:22" s="19" customFormat="1" ht="12.75">
      <c r="A289" s="1"/>
      <c r="B289" s="48"/>
      <c r="C289" s="3"/>
      <c r="D289" s="4"/>
      <c r="E289" s="4"/>
      <c r="F289" s="3"/>
      <c r="G289" s="3"/>
      <c r="H289" s="3"/>
      <c r="I289" s="3"/>
      <c r="J289" s="3"/>
      <c r="K289" s="3"/>
      <c r="L289" s="4"/>
      <c r="M289" s="3"/>
      <c r="N289" s="4"/>
      <c r="O289" s="3"/>
      <c r="P289" s="4"/>
      <c r="Q289" s="8"/>
      <c r="R289"/>
      <c r="S289"/>
      <c r="T289"/>
      <c r="U289"/>
      <c r="V289"/>
    </row>
    <row r="290" spans="1:22" s="19" customFormat="1" ht="12.75">
      <c r="A290" s="1"/>
      <c r="B290" s="48"/>
      <c r="C290" s="3"/>
      <c r="D290" s="4"/>
      <c r="E290" s="4"/>
      <c r="F290" s="3"/>
      <c r="G290" s="3"/>
      <c r="H290" s="3"/>
      <c r="I290" s="3"/>
      <c r="J290" s="3"/>
      <c r="K290" s="3"/>
      <c r="L290" s="4"/>
      <c r="M290" s="3"/>
      <c r="N290" s="4"/>
      <c r="O290" s="3"/>
      <c r="P290" s="4"/>
      <c r="Q290" s="8"/>
      <c r="R290"/>
      <c r="S290"/>
      <c r="T290"/>
      <c r="U290"/>
      <c r="V290"/>
    </row>
    <row r="291" spans="1:22" s="19" customFormat="1" ht="12.75">
      <c r="A291" s="1"/>
      <c r="B291" s="48"/>
      <c r="C291" s="3"/>
      <c r="D291" s="4"/>
      <c r="E291" s="4"/>
      <c r="F291" s="3"/>
      <c r="G291" s="3"/>
      <c r="H291" s="3"/>
      <c r="I291" s="3"/>
      <c r="J291" s="3"/>
      <c r="K291" s="3"/>
      <c r="L291" s="4"/>
      <c r="M291" s="3"/>
      <c r="N291" s="4"/>
      <c r="O291" s="3"/>
      <c r="P291" s="4"/>
      <c r="Q291" s="8"/>
      <c r="R291"/>
      <c r="S291"/>
      <c r="T291"/>
      <c r="U291"/>
      <c r="V291"/>
    </row>
    <row r="292" spans="1:22" s="19" customFormat="1" ht="12.75">
      <c r="A292" s="1"/>
      <c r="B292" s="48"/>
      <c r="C292" s="3"/>
      <c r="D292" s="4"/>
      <c r="E292" s="4"/>
      <c r="F292" s="3"/>
      <c r="G292" s="3"/>
      <c r="H292" s="3"/>
      <c r="I292" s="3"/>
      <c r="J292" s="3"/>
      <c r="K292" s="3"/>
      <c r="L292" s="4"/>
      <c r="M292" s="3"/>
      <c r="N292" s="4"/>
      <c r="O292" s="3"/>
      <c r="P292" s="4"/>
      <c r="Q292" s="8"/>
      <c r="R292"/>
      <c r="S292"/>
      <c r="T292"/>
      <c r="U292"/>
      <c r="V292"/>
    </row>
    <row r="293" spans="1:22" s="19" customFormat="1" ht="12.75">
      <c r="A293" s="1"/>
      <c r="B293" s="48"/>
      <c r="C293" s="3"/>
      <c r="D293" s="4"/>
      <c r="E293" s="4"/>
      <c r="F293" s="3"/>
      <c r="G293" s="3"/>
      <c r="H293" s="3"/>
      <c r="I293" s="3"/>
      <c r="J293" s="3"/>
      <c r="K293" s="3"/>
      <c r="L293" s="4"/>
      <c r="M293" s="3"/>
      <c r="N293" s="4"/>
      <c r="O293" s="3"/>
      <c r="P293" s="4"/>
      <c r="Q293" s="8"/>
      <c r="R293"/>
      <c r="S293"/>
      <c r="T293"/>
      <c r="U293"/>
      <c r="V293"/>
    </row>
    <row r="294" spans="1:22" s="19" customFormat="1" ht="12.75">
      <c r="A294" s="1"/>
      <c r="B294" s="48"/>
      <c r="C294" s="3"/>
      <c r="D294" s="4"/>
      <c r="E294" s="4"/>
      <c r="F294" s="3"/>
      <c r="G294" s="3"/>
      <c r="H294" s="3"/>
      <c r="I294" s="3"/>
      <c r="J294" s="3"/>
      <c r="K294" s="3"/>
      <c r="L294" s="4"/>
      <c r="M294" s="3"/>
      <c r="N294" s="4"/>
      <c r="O294" s="3"/>
      <c r="P294" s="4"/>
      <c r="Q294" s="8"/>
      <c r="R294"/>
      <c r="S294"/>
      <c r="T294"/>
      <c r="U294"/>
      <c r="V294"/>
    </row>
    <row r="295" spans="1:22" s="19" customFormat="1" ht="12.75">
      <c r="A295" s="1"/>
      <c r="B295" s="48"/>
      <c r="C295" s="3"/>
      <c r="D295" s="4"/>
      <c r="E295" s="4"/>
      <c r="F295" s="3"/>
      <c r="G295" s="3"/>
      <c r="H295" s="3"/>
      <c r="I295" s="3"/>
      <c r="J295" s="3"/>
      <c r="K295" s="3"/>
      <c r="L295" s="4"/>
      <c r="M295" s="3"/>
      <c r="N295" s="4"/>
      <c r="O295" s="3"/>
      <c r="P295" s="4"/>
      <c r="Q295" s="8"/>
      <c r="R295"/>
      <c r="S295"/>
      <c r="T295"/>
      <c r="U295"/>
      <c r="V295"/>
    </row>
    <row r="296" spans="1:22" s="19" customFormat="1" ht="12.75">
      <c r="A296" s="1"/>
      <c r="B296" s="48"/>
      <c r="C296" s="3"/>
      <c r="D296" s="4"/>
      <c r="E296" s="4"/>
      <c r="F296" s="3"/>
      <c r="G296" s="3"/>
      <c r="H296" s="3"/>
      <c r="I296" s="3"/>
      <c r="J296" s="3"/>
      <c r="K296" s="3"/>
      <c r="L296" s="4"/>
      <c r="M296" s="3"/>
      <c r="N296" s="4"/>
      <c r="O296" s="3"/>
      <c r="P296" s="4"/>
      <c r="Q296" s="8"/>
      <c r="R296"/>
      <c r="S296"/>
      <c r="T296"/>
      <c r="U296"/>
      <c r="V296"/>
    </row>
    <row r="297" spans="1:22" s="19" customFormat="1" ht="12.75">
      <c r="A297" s="1"/>
      <c r="B297" s="48"/>
      <c r="C297" s="3"/>
      <c r="D297" s="4"/>
      <c r="E297" s="4"/>
      <c r="F297" s="3"/>
      <c r="G297" s="3"/>
      <c r="H297" s="3"/>
      <c r="I297" s="3"/>
      <c r="J297" s="3"/>
      <c r="K297" s="3"/>
      <c r="L297" s="4"/>
      <c r="M297" s="3"/>
      <c r="N297" s="4"/>
      <c r="O297" s="3"/>
      <c r="P297" s="4"/>
      <c r="Q297" s="8"/>
      <c r="R297"/>
      <c r="S297"/>
      <c r="T297"/>
      <c r="U297"/>
      <c r="V297"/>
    </row>
    <row r="298" spans="1:22" s="19" customFormat="1" ht="12.75">
      <c r="A298" s="1"/>
      <c r="B298" s="48"/>
      <c r="C298" s="3"/>
      <c r="D298" s="4"/>
      <c r="E298" s="4"/>
      <c r="F298" s="3"/>
      <c r="G298" s="3"/>
      <c r="H298" s="3"/>
      <c r="I298" s="3"/>
      <c r="J298" s="3"/>
      <c r="K298" s="3"/>
      <c r="L298" s="4"/>
      <c r="M298" s="3"/>
      <c r="N298" s="4"/>
      <c r="O298" s="3"/>
      <c r="P298" s="4"/>
      <c r="Q298" s="8"/>
      <c r="R298"/>
      <c r="S298"/>
      <c r="T298"/>
      <c r="U298"/>
      <c r="V298"/>
    </row>
    <row r="299" spans="1:22" s="19" customFormat="1" ht="12.75">
      <c r="A299" s="1"/>
      <c r="B299" s="48"/>
      <c r="C299" s="3"/>
      <c r="D299" s="4"/>
      <c r="E299" s="4"/>
      <c r="F299" s="3"/>
      <c r="G299" s="3"/>
      <c r="H299" s="3"/>
      <c r="I299" s="3"/>
      <c r="J299" s="3"/>
      <c r="K299" s="3"/>
      <c r="L299" s="4"/>
      <c r="M299" s="3"/>
      <c r="N299" s="4"/>
      <c r="O299" s="3"/>
      <c r="P299" s="4"/>
      <c r="Q299" s="8"/>
      <c r="R299"/>
      <c r="S299"/>
      <c r="T299"/>
      <c r="U299"/>
      <c r="V299"/>
    </row>
    <row r="300" spans="1:22" s="19" customFormat="1" ht="12.75">
      <c r="A300" s="1"/>
      <c r="B300" s="48"/>
      <c r="C300" s="3"/>
      <c r="D300" s="4"/>
      <c r="E300" s="4"/>
      <c r="F300" s="3"/>
      <c r="G300" s="3"/>
      <c r="H300" s="3"/>
      <c r="I300" s="3"/>
      <c r="J300" s="3"/>
      <c r="K300" s="3"/>
      <c r="L300" s="4"/>
      <c r="M300" s="3"/>
      <c r="N300" s="4"/>
      <c r="O300" s="3"/>
      <c r="P300" s="4"/>
      <c r="Q300" s="8"/>
      <c r="R300"/>
      <c r="S300"/>
      <c r="T300"/>
      <c r="U300"/>
      <c r="V300"/>
    </row>
    <row r="301" spans="1:22" s="19" customFormat="1" ht="12.75">
      <c r="A301" s="1"/>
      <c r="B301" s="48"/>
      <c r="C301" s="3"/>
      <c r="D301" s="4"/>
      <c r="E301" s="4"/>
      <c r="F301" s="3"/>
      <c r="G301" s="3"/>
      <c r="H301" s="3"/>
      <c r="I301" s="3"/>
      <c r="J301" s="3"/>
      <c r="K301" s="3"/>
      <c r="L301" s="4"/>
      <c r="M301" s="3"/>
      <c r="N301" s="4"/>
      <c r="O301" s="3"/>
      <c r="P301" s="4"/>
      <c r="Q301" s="8"/>
      <c r="R301"/>
      <c r="S301"/>
      <c r="T301"/>
      <c r="U301"/>
      <c r="V301"/>
    </row>
    <row r="302" spans="1:22" s="19" customFormat="1" ht="12.75">
      <c r="A302" s="1"/>
      <c r="B302" s="48"/>
      <c r="C302" s="3"/>
      <c r="D302" s="4"/>
      <c r="E302" s="4"/>
      <c r="F302" s="3"/>
      <c r="G302" s="3"/>
      <c r="H302" s="3"/>
      <c r="I302" s="3"/>
      <c r="J302" s="3"/>
      <c r="K302" s="3"/>
      <c r="L302" s="4"/>
      <c r="M302" s="3"/>
      <c r="N302" s="4"/>
      <c r="O302" s="3"/>
      <c r="P302" s="4"/>
      <c r="Q302" s="8"/>
      <c r="R302"/>
      <c r="S302"/>
      <c r="T302"/>
      <c r="U302"/>
      <c r="V302"/>
    </row>
    <row r="303" spans="1:22" s="19" customFormat="1" ht="12.75">
      <c r="A303" s="1"/>
      <c r="B303" s="48"/>
      <c r="C303" s="3"/>
      <c r="D303" s="4"/>
      <c r="E303" s="4"/>
      <c r="F303" s="3"/>
      <c r="G303" s="3"/>
      <c r="H303" s="3"/>
      <c r="I303" s="3"/>
      <c r="J303" s="3"/>
      <c r="K303" s="3"/>
      <c r="L303" s="4"/>
      <c r="M303" s="3"/>
      <c r="N303" s="4"/>
      <c r="O303" s="3"/>
      <c r="P303" s="4"/>
      <c r="Q303" s="8"/>
      <c r="R303"/>
      <c r="S303"/>
      <c r="T303"/>
      <c r="U303"/>
      <c r="V303"/>
    </row>
    <row r="304" spans="1:22" s="19" customFormat="1" ht="12.75">
      <c r="A304" s="1"/>
      <c r="B304" s="48"/>
      <c r="C304" s="3"/>
      <c r="D304" s="4"/>
      <c r="E304" s="4"/>
      <c r="F304" s="3"/>
      <c r="G304" s="3"/>
      <c r="H304" s="3"/>
      <c r="I304" s="3"/>
      <c r="J304" s="3"/>
      <c r="K304" s="3"/>
      <c r="L304" s="4"/>
      <c r="M304" s="3"/>
      <c r="N304" s="4"/>
      <c r="O304" s="3"/>
      <c r="P304" s="4"/>
      <c r="Q304" s="8"/>
      <c r="R304"/>
      <c r="S304"/>
      <c r="T304"/>
      <c r="U304"/>
      <c r="V304"/>
    </row>
    <row r="305" spans="1:22" s="19" customFormat="1" ht="12.75">
      <c r="A305" s="1"/>
      <c r="B305" s="48"/>
      <c r="C305" s="3"/>
      <c r="D305" s="4"/>
      <c r="E305" s="4"/>
      <c r="F305" s="3"/>
      <c r="G305" s="3"/>
      <c r="H305" s="3"/>
      <c r="I305" s="3"/>
      <c r="J305" s="3"/>
      <c r="K305" s="3"/>
      <c r="L305" s="4"/>
      <c r="M305" s="3"/>
      <c r="N305" s="4"/>
      <c r="O305" s="3"/>
      <c r="P305" s="4"/>
      <c r="Q305" s="8"/>
      <c r="R305"/>
      <c r="S305"/>
      <c r="T305"/>
      <c r="U305"/>
      <c r="V305"/>
    </row>
    <row r="306" spans="1:22" s="19" customFormat="1" ht="12.75">
      <c r="A306" s="1"/>
      <c r="B306" s="48"/>
      <c r="C306" s="3"/>
      <c r="D306" s="4"/>
      <c r="E306" s="4"/>
      <c r="F306" s="3"/>
      <c r="G306" s="3"/>
      <c r="H306" s="3"/>
      <c r="I306" s="3"/>
      <c r="J306" s="3"/>
      <c r="K306" s="3"/>
      <c r="L306" s="4"/>
      <c r="M306" s="3"/>
      <c r="N306" s="4"/>
      <c r="O306" s="3"/>
      <c r="P306" s="4"/>
      <c r="Q306" s="8"/>
      <c r="R306"/>
      <c r="S306"/>
      <c r="T306"/>
      <c r="U306"/>
      <c r="V306"/>
    </row>
    <row r="307" spans="1:22" s="19" customFormat="1" ht="12.75">
      <c r="A307" s="1"/>
      <c r="B307" s="48"/>
      <c r="C307" s="3"/>
      <c r="D307" s="4"/>
      <c r="E307" s="4"/>
      <c r="F307" s="3"/>
      <c r="G307" s="3"/>
      <c r="H307" s="3"/>
      <c r="I307" s="3"/>
      <c r="J307" s="3"/>
      <c r="K307" s="3"/>
      <c r="L307" s="4"/>
      <c r="M307" s="3"/>
      <c r="N307" s="4"/>
      <c r="O307" s="3"/>
      <c r="P307" s="4"/>
      <c r="Q307" s="8"/>
      <c r="R307"/>
      <c r="S307"/>
      <c r="T307"/>
      <c r="U307"/>
      <c r="V307"/>
    </row>
    <row r="308" spans="1:22" s="19" customFormat="1" ht="12.75">
      <c r="A308" s="1"/>
      <c r="B308" s="48"/>
      <c r="C308" s="3"/>
      <c r="D308" s="4"/>
      <c r="E308" s="4"/>
      <c r="F308" s="3"/>
      <c r="G308" s="3"/>
      <c r="H308" s="3"/>
      <c r="I308" s="3"/>
      <c r="J308" s="3"/>
      <c r="K308" s="3"/>
      <c r="L308" s="4"/>
      <c r="M308" s="3"/>
      <c r="N308" s="4"/>
      <c r="O308" s="3"/>
      <c r="P308" s="4"/>
      <c r="Q308" s="8"/>
      <c r="R308"/>
      <c r="S308"/>
      <c r="T308"/>
      <c r="U308"/>
      <c r="V308"/>
    </row>
    <row r="309" spans="1:22" s="19" customFormat="1" ht="12.75">
      <c r="A309" s="1"/>
      <c r="B309" s="48"/>
      <c r="C309" s="3"/>
      <c r="D309" s="4"/>
      <c r="E309" s="4"/>
      <c r="F309" s="3"/>
      <c r="G309" s="3"/>
      <c r="H309" s="3"/>
      <c r="I309" s="3"/>
      <c r="J309" s="3"/>
      <c r="K309" s="3"/>
      <c r="L309" s="4"/>
      <c r="M309" s="3"/>
      <c r="N309" s="4"/>
      <c r="O309" s="3"/>
      <c r="P309" s="4"/>
      <c r="Q309" s="8"/>
      <c r="R309"/>
      <c r="S309"/>
      <c r="T309"/>
      <c r="U309"/>
      <c r="V309"/>
    </row>
    <row r="310" spans="1:22" s="19" customFormat="1" ht="12.75">
      <c r="A310" s="1"/>
      <c r="B310" s="48"/>
      <c r="C310" s="3"/>
      <c r="D310" s="4"/>
      <c r="E310" s="4"/>
      <c r="F310" s="3"/>
      <c r="G310" s="3"/>
      <c r="H310" s="3"/>
      <c r="I310" s="3"/>
      <c r="J310" s="3"/>
      <c r="K310" s="3"/>
      <c r="L310" s="4"/>
      <c r="M310" s="3"/>
      <c r="N310" s="4"/>
      <c r="O310" s="3"/>
      <c r="P310" s="4"/>
      <c r="Q310" s="8"/>
      <c r="R310"/>
      <c r="S310"/>
      <c r="T310"/>
      <c r="U310"/>
      <c r="V310"/>
    </row>
    <row r="311" spans="1:22" s="19" customFormat="1" ht="12.75">
      <c r="A311" s="1"/>
      <c r="B311" s="48"/>
      <c r="C311" s="3"/>
      <c r="D311" s="4"/>
      <c r="E311" s="4"/>
      <c r="F311" s="3"/>
      <c r="G311" s="3"/>
      <c r="H311" s="3"/>
      <c r="I311" s="3"/>
      <c r="J311" s="3"/>
      <c r="K311" s="3"/>
      <c r="L311" s="4"/>
      <c r="M311" s="3"/>
      <c r="N311" s="4"/>
      <c r="O311" s="3"/>
      <c r="P311" s="4"/>
      <c r="Q311" s="8"/>
      <c r="R311"/>
      <c r="S311"/>
      <c r="T311"/>
      <c r="U311"/>
      <c r="V311"/>
    </row>
    <row r="312" spans="1:22" s="19" customFormat="1" ht="12.75">
      <c r="A312" s="1"/>
      <c r="B312" s="48"/>
      <c r="C312" s="3"/>
      <c r="D312" s="4"/>
      <c r="E312" s="4"/>
      <c r="F312" s="3"/>
      <c r="G312" s="3"/>
      <c r="H312" s="3"/>
      <c r="I312" s="3"/>
      <c r="J312" s="3"/>
      <c r="K312" s="3"/>
      <c r="L312" s="4"/>
      <c r="M312" s="3"/>
      <c r="N312" s="4"/>
      <c r="O312" s="3"/>
      <c r="P312" s="4"/>
      <c r="Q312" s="8"/>
      <c r="R312"/>
      <c r="S312"/>
      <c r="T312"/>
      <c r="U312"/>
      <c r="V312"/>
    </row>
    <row r="313" spans="1:22" s="19" customFormat="1" ht="12.75">
      <c r="A313" s="1"/>
      <c r="B313" s="48"/>
      <c r="C313" s="3"/>
      <c r="D313" s="4"/>
      <c r="E313" s="4"/>
      <c r="F313" s="3"/>
      <c r="G313" s="3"/>
      <c r="H313" s="3"/>
      <c r="I313" s="3"/>
      <c r="J313" s="3"/>
      <c r="K313" s="3"/>
      <c r="L313" s="4"/>
      <c r="M313" s="3"/>
      <c r="N313" s="4"/>
      <c r="O313" s="3"/>
      <c r="P313" s="4"/>
      <c r="Q313" s="8"/>
      <c r="R313"/>
      <c r="S313"/>
      <c r="T313"/>
      <c r="U313"/>
      <c r="V313"/>
    </row>
    <row r="314" spans="1:22" s="19" customFormat="1" ht="12.75">
      <c r="A314" s="1"/>
      <c r="B314" s="48"/>
      <c r="C314" s="3"/>
      <c r="D314" s="4"/>
      <c r="E314" s="4"/>
      <c r="F314" s="3"/>
      <c r="G314" s="3"/>
      <c r="H314" s="3"/>
      <c r="I314" s="3"/>
      <c r="J314" s="3"/>
      <c r="K314" s="3"/>
      <c r="L314" s="4"/>
      <c r="M314" s="3"/>
      <c r="N314" s="4"/>
      <c r="O314" s="3"/>
      <c r="P314" s="4"/>
      <c r="Q314" s="8"/>
      <c r="R314"/>
      <c r="S314"/>
      <c r="T314"/>
      <c r="U314"/>
      <c r="V314"/>
    </row>
    <row r="315" spans="1:22" s="19" customFormat="1" ht="12.75">
      <c r="A315" s="1"/>
      <c r="B315" s="48"/>
      <c r="C315" s="3"/>
      <c r="D315" s="4"/>
      <c r="E315" s="4"/>
      <c r="F315" s="3"/>
      <c r="G315" s="3"/>
      <c r="H315" s="3"/>
      <c r="I315" s="3"/>
      <c r="J315" s="3"/>
      <c r="K315" s="3"/>
      <c r="L315" s="4"/>
      <c r="M315" s="3"/>
      <c r="N315" s="4"/>
      <c r="O315" s="3"/>
      <c r="P315" s="4"/>
      <c r="Q315" s="8"/>
      <c r="R315"/>
      <c r="S315"/>
      <c r="T315"/>
      <c r="U315"/>
      <c r="V315"/>
    </row>
    <row r="316" spans="1:22" s="19" customFormat="1" ht="12.75">
      <c r="A316" s="1"/>
      <c r="B316" s="48"/>
      <c r="C316" s="3"/>
      <c r="D316" s="4"/>
      <c r="E316" s="4"/>
      <c r="F316" s="3"/>
      <c r="G316" s="3"/>
      <c r="H316" s="3"/>
      <c r="I316" s="3"/>
      <c r="J316" s="3"/>
      <c r="K316" s="3"/>
      <c r="L316" s="4"/>
      <c r="M316" s="3"/>
      <c r="N316" s="4"/>
      <c r="O316" s="3"/>
      <c r="P316" s="4"/>
      <c r="Q316" s="8"/>
      <c r="R316"/>
      <c r="S316"/>
      <c r="T316"/>
      <c r="U316"/>
      <c r="V316"/>
    </row>
    <row r="317" spans="1:22" s="19" customFormat="1" ht="12.75">
      <c r="A317" s="1"/>
      <c r="B317" s="48"/>
      <c r="C317" s="3"/>
      <c r="D317" s="4"/>
      <c r="E317" s="4"/>
      <c r="F317" s="3"/>
      <c r="G317" s="3"/>
      <c r="H317" s="3"/>
      <c r="I317" s="3"/>
      <c r="J317" s="3"/>
      <c r="K317" s="3"/>
      <c r="L317" s="4"/>
      <c r="M317" s="3"/>
      <c r="N317" s="4"/>
      <c r="O317" s="3"/>
      <c r="P317" s="4"/>
      <c r="Q317" s="8"/>
      <c r="R317"/>
      <c r="S317"/>
      <c r="T317"/>
      <c r="U317"/>
      <c r="V317"/>
    </row>
    <row r="318" spans="1:22" s="19" customFormat="1" ht="12.75">
      <c r="A318" s="1"/>
      <c r="B318" s="48"/>
      <c r="C318" s="3"/>
      <c r="D318" s="4"/>
      <c r="E318" s="4"/>
      <c r="F318" s="3"/>
      <c r="G318" s="3"/>
      <c r="H318" s="3"/>
      <c r="I318" s="3"/>
      <c r="J318" s="3"/>
      <c r="K318" s="3"/>
      <c r="L318" s="4"/>
      <c r="M318" s="3"/>
      <c r="N318" s="4"/>
      <c r="O318" s="3"/>
      <c r="P318" s="4"/>
      <c r="Q318" s="8"/>
      <c r="R318"/>
      <c r="S318"/>
      <c r="T318"/>
      <c r="U318"/>
      <c r="V318"/>
    </row>
    <row r="319" spans="1:22" s="19" customFormat="1" ht="12.75">
      <c r="A319" s="1"/>
      <c r="B319" s="48"/>
      <c r="C319" s="3"/>
      <c r="D319" s="4"/>
      <c r="E319" s="4"/>
      <c r="F319" s="3"/>
      <c r="G319" s="3"/>
      <c r="H319" s="3"/>
      <c r="I319" s="3"/>
      <c r="J319" s="3"/>
      <c r="K319" s="3"/>
      <c r="L319" s="4"/>
      <c r="M319" s="3"/>
      <c r="N319" s="4"/>
      <c r="O319" s="3"/>
      <c r="P319" s="4"/>
      <c r="Q319" s="8"/>
      <c r="R319"/>
      <c r="S319"/>
      <c r="T319"/>
      <c r="U319"/>
      <c r="V319"/>
    </row>
    <row r="320" spans="1:22" s="19" customFormat="1" ht="12.75">
      <c r="A320" s="1"/>
      <c r="B320" s="48"/>
      <c r="C320" s="3"/>
      <c r="D320" s="4"/>
      <c r="E320" s="4"/>
      <c r="F320" s="3"/>
      <c r="G320" s="3"/>
      <c r="H320" s="3"/>
      <c r="I320" s="3"/>
      <c r="J320" s="3"/>
      <c r="K320" s="3"/>
      <c r="L320" s="4"/>
      <c r="M320" s="3"/>
      <c r="N320" s="4"/>
      <c r="O320" s="3"/>
      <c r="P320" s="4"/>
      <c r="Q320" s="8"/>
      <c r="R320"/>
      <c r="S320"/>
      <c r="T320"/>
      <c r="U320"/>
      <c r="V320"/>
    </row>
    <row r="321" spans="1:22" s="19" customFormat="1" ht="12.75">
      <c r="A321" s="1"/>
      <c r="B321" s="48"/>
      <c r="C321" s="3"/>
      <c r="D321" s="4"/>
      <c r="E321" s="4"/>
      <c r="F321" s="3"/>
      <c r="G321" s="3"/>
      <c r="H321" s="3"/>
      <c r="I321" s="3"/>
      <c r="J321" s="3"/>
      <c r="K321" s="3"/>
      <c r="L321" s="4"/>
      <c r="M321" s="3"/>
      <c r="N321" s="4"/>
      <c r="O321" s="3"/>
      <c r="P321" s="4"/>
      <c r="Q321" s="8"/>
      <c r="R321"/>
      <c r="S321"/>
      <c r="T321"/>
      <c r="U321"/>
      <c r="V321"/>
    </row>
    <row r="322" spans="1:22" s="19" customFormat="1" ht="12.75">
      <c r="A322" s="1"/>
      <c r="B322" s="48"/>
      <c r="C322" s="3"/>
      <c r="D322" s="4"/>
      <c r="E322" s="4"/>
      <c r="F322" s="3"/>
      <c r="G322" s="3"/>
      <c r="H322" s="3"/>
      <c r="I322" s="3"/>
      <c r="J322" s="3"/>
      <c r="K322" s="3"/>
      <c r="L322" s="4"/>
      <c r="M322" s="3"/>
      <c r="N322" s="4"/>
      <c r="O322" s="3"/>
      <c r="P322" s="4"/>
      <c r="Q322" s="8"/>
      <c r="R322"/>
      <c r="S322"/>
      <c r="T322"/>
      <c r="U322"/>
      <c r="V322"/>
    </row>
    <row r="323" spans="1:22" s="19" customFormat="1" ht="12.75">
      <c r="A323" s="1"/>
      <c r="B323" s="48"/>
      <c r="C323" s="3"/>
      <c r="D323" s="4"/>
      <c r="E323" s="4"/>
      <c r="F323" s="3"/>
      <c r="G323" s="3"/>
      <c r="H323" s="3"/>
      <c r="I323" s="3"/>
      <c r="J323" s="3"/>
      <c r="K323" s="3"/>
      <c r="L323" s="4"/>
      <c r="M323" s="3"/>
      <c r="N323" s="4"/>
      <c r="O323" s="3"/>
      <c r="P323" s="4"/>
      <c r="Q323" s="8"/>
      <c r="R323"/>
      <c r="S323"/>
      <c r="T323"/>
      <c r="U323"/>
      <c r="V323"/>
    </row>
    <row r="324" spans="1:22" s="19" customFormat="1" ht="12.75">
      <c r="A324" s="1"/>
      <c r="B324" s="48"/>
      <c r="C324" s="3"/>
      <c r="D324" s="4"/>
      <c r="E324" s="4"/>
      <c r="F324" s="3"/>
      <c r="G324" s="3"/>
      <c r="H324" s="3"/>
      <c r="I324" s="3"/>
      <c r="J324" s="3"/>
      <c r="K324" s="3"/>
      <c r="L324" s="4"/>
      <c r="M324" s="3"/>
      <c r="N324" s="4"/>
      <c r="O324" s="3"/>
      <c r="P324" s="4"/>
      <c r="Q324" s="8"/>
      <c r="R324"/>
      <c r="S324"/>
      <c r="T324"/>
      <c r="U324"/>
      <c r="V324"/>
    </row>
    <row r="325" spans="1:22" s="19" customFormat="1" ht="12.75">
      <c r="A325" s="1"/>
      <c r="B325" s="48"/>
      <c r="C325" s="3"/>
      <c r="D325" s="4"/>
      <c r="E325" s="4"/>
      <c r="F325" s="3"/>
      <c r="G325" s="3"/>
      <c r="H325" s="3"/>
      <c r="I325" s="3"/>
      <c r="J325" s="3"/>
      <c r="K325" s="3"/>
      <c r="L325" s="4"/>
      <c r="M325" s="3"/>
      <c r="N325" s="4"/>
      <c r="O325" s="3"/>
      <c r="P325" s="4"/>
      <c r="Q325" s="8"/>
      <c r="R325"/>
      <c r="S325"/>
      <c r="T325"/>
      <c r="U325"/>
      <c r="V325"/>
    </row>
    <row r="326" spans="1:22" s="19" customFormat="1" ht="12.75">
      <c r="A326" s="1"/>
      <c r="B326" s="48"/>
      <c r="C326" s="3"/>
      <c r="D326" s="4"/>
      <c r="E326" s="4"/>
      <c r="F326" s="3"/>
      <c r="G326" s="3"/>
      <c r="H326" s="3"/>
      <c r="I326" s="3"/>
      <c r="J326" s="3"/>
      <c r="K326" s="3"/>
      <c r="L326" s="4"/>
      <c r="M326" s="3"/>
      <c r="N326" s="4"/>
      <c r="O326" s="3"/>
      <c r="P326" s="4"/>
      <c r="Q326" s="8"/>
      <c r="R326"/>
      <c r="S326"/>
      <c r="T326"/>
      <c r="U326"/>
      <c r="V326"/>
    </row>
    <row r="327" spans="1:22" s="19" customFormat="1" ht="12.75">
      <c r="A327" s="1"/>
      <c r="B327" s="48"/>
      <c r="C327" s="3"/>
      <c r="D327" s="4"/>
      <c r="E327" s="4"/>
      <c r="F327" s="3"/>
      <c r="G327" s="3"/>
      <c r="H327" s="3"/>
      <c r="I327" s="3"/>
      <c r="J327" s="3"/>
      <c r="K327" s="3"/>
      <c r="L327" s="4"/>
      <c r="M327" s="3"/>
      <c r="N327" s="4"/>
      <c r="O327" s="3"/>
      <c r="P327" s="4"/>
      <c r="Q327" s="8"/>
      <c r="R327"/>
      <c r="S327"/>
      <c r="T327"/>
      <c r="U327"/>
      <c r="V327"/>
    </row>
    <row r="328" spans="1:22" s="19" customFormat="1" ht="12.75">
      <c r="A328" s="1"/>
      <c r="B328" s="48"/>
      <c r="C328" s="3"/>
      <c r="D328" s="4"/>
      <c r="E328" s="4"/>
      <c r="F328" s="3"/>
      <c r="G328" s="3"/>
      <c r="H328" s="3"/>
      <c r="I328" s="3"/>
      <c r="J328" s="3"/>
      <c r="K328" s="3"/>
      <c r="L328" s="4"/>
      <c r="M328" s="3"/>
      <c r="N328" s="4"/>
      <c r="O328" s="3"/>
      <c r="P328" s="4"/>
      <c r="Q328" s="8"/>
      <c r="R328"/>
      <c r="S328"/>
      <c r="T328"/>
      <c r="U328"/>
      <c r="V328"/>
    </row>
    <row r="329" spans="1:22" s="19" customFormat="1" ht="12.75">
      <c r="A329" s="1"/>
      <c r="B329" s="48"/>
      <c r="C329" s="3"/>
      <c r="D329" s="4"/>
      <c r="E329" s="4"/>
      <c r="F329" s="3"/>
      <c r="G329" s="3"/>
      <c r="H329" s="3"/>
      <c r="I329" s="3"/>
      <c r="J329" s="3"/>
      <c r="K329" s="3"/>
      <c r="L329" s="4"/>
      <c r="M329" s="3"/>
      <c r="N329" s="4"/>
      <c r="O329" s="3"/>
      <c r="P329" s="4"/>
      <c r="Q329" s="8"/>
      <c r="R329"/>
      <c r="S329"/>
      <c r="T329"/>
      <c r="U329"/>
      <c r="V329"/>
    </row>
    <row r="330" spans="1:22" s="19" customFormat="1" ht="12.75">
      <c r="A330" s="1"/>
      <c r="B330" s="48"/>
      <c r="C330" s="3"/>
      <c r="D330" s="4"/>
      <c r="E330" s="4"/>
      <c r="F330" s="3"/>
      <c r="G330" s="3"/>
      <c r="H330" s="3"/>
      <c r="I330" s="3"/>
      <c r="J330" s="3"/>
      <c r="K330" s="3"/>
      <c r="L330" s="4"/>
      <c r="M330" s="3"/>
      <c r="N330" s="4"/>
      <c r="O330" s="3"/>
      <c r="P330" s="4"/>
      <c r="Q330" s="8"/>
      <c r="R330"/>
      <c r="S330"/>
      <c r="T330"/>
      <c r="U330"/>
      <c r="V330"/>
    </row>
    <row r="331" spans="1:22" s="19" customFormat="1" ht="12.75">
      <c r="A331" s="1"/>
      <c r="B331" s="48"/>
      <c r="C331" s="3"/>
      <c r="D331" s="4"/>
      <c r="E331" s="4"/>
      <c r="F331" s="3"/>
      <c r="G331" s="3"/>
      <c r="H331" s="3"/>
      <c r="I331" s="3"/>
      <c r="J331" s="3"/>
      <c r="K331" s="3"/>
      <c r="L331" s="4"/>
      <c r="M331" s="3"/>
      <c r="N331" s="4"/>
      <c r="O331" s="3"/>
      <c r="P331" s="4"/>
      <c r="Q331" s="8"/>
      <c r="R331"/>
      <c r="S331"/>
      <c r="T331"/>
      <c r="U331"/>
      <c r="V331"/>
    </row>
    <row r="332" spans="1:22" s="19" customFormat="1" ht="12.75">
      <c r="A332" s="1"/>
      <c r="B332" s="48"/>
      <c r="C332" s="3"/>
      <c r="D332" s="4"/>
      <c r="E332" s="4"/>
      <c r="F332" s="3"/>
      <c r="G332" s="3"/>
      <c r="H332" s="3"/>
      <c r="I332" s="3"/>
      <c r="J332" s="3"/>
      <c r="K332" s="3"/>
      <c r="L332" s="4"/>
      <c r="M332" s="3"/>
      <c r="N332" s="4"/>
      <c r="O332" s="3"/>
      <c r="P332" s="4"/>
      <c r="Q332" s="8"/>
      <c r="R332"/>
      <c r="S332"/>
      <c r="T332"/>
      <c r="U332"/>
      <c r="V332"/>
    </row>
    <row r="333" spans="1:22" s="19" customFormat="1" ht="12.75">
      <c r="A333" s="1"/>
      <c r="B333" s="48"/>
      <c r="C333" s="3"/>
      <c r="D333" s="4"/>
      <c r="E333" s="4"/>
      <c r="F333" s="3"/>
      <c r="G333" s="3"/>
      <c r="H333" s="3"/>
      <c r="I333" s="3"/>
      <c r="J333" s="3"/>
      <c r="K333" s="3"/>
      <c r="L333" s="4"/>
      <c r="M333" s="3"/>
      <c r="N333" s="4"/>
      <c r="O333" s="3"/>
      <c r="P333" s="4"/>
      <c r="Q333" s="8"/>
      <c r="R333"/>
      <c r="S333"/>
      <c r="T333"/>
      <c r="U333"/>
      <c r="V333"/>
    </row>
    <row r="334" spans="1:22" s="19" customFormat="1" ht="12.75">
      <c r="A334" s="1"/>
      <c r="B334" s="48"/>
      <c r="C334" s="3"/>
      <c r="D334" s="4"/>
      <c r="E334" s="4"/>
      <c r="F334" s="3"/>
      <c r="G334" s="3"/>
      <c r="H334" s="3"/>
      <c r="I334" s="3"/>
      <c r="J334" s="3"/>
      <c r="K334" s="3"/>
      <c r="L334" s="4"/>
      <c r="M334" s="3"/>
      <c r="N334" s="4"/>
      <c r="O334" s="3"/>
      <c r="P334" s="4"/>
      <c r="Q334" s="8"/>
      <c r="R334"/>
      <c r="S334"/>
      <c r="T334"/>
      <c r="U334"/>
      <c r="V334"/>
    </row>
    <row r="335" spans="1:22" s="19" customFormat="1" ht="12.75">
      <c r="A335" s="1"/>
      <c r="B335" s="48"/>
      <c r="C335" s="3"/>
      <c r="D335" s="4"/>
      <c r="E335" s="4"/>
      <c r="F335" s="3"/>
      <c r="G335" s="3"/>
      <c r="H335" s="3"/>
      <c r="I335" s="3"/>
      <c r="J335" s="3"/>
      <c r="K335" s="3"/>
      <c r="L335" s="4"/>
      <c r="M335" s="3"/>
      <c r="N335" s="4"/>
      <c r="O335" s="3"/>
      <c r="P335" s="4"/>
      <c r="Q335" s="8"/>
      <c r="R335"/>
      <c r="S335"/>
      <c r="T335"/>
      <c r="U335"/>
      <c r="V335"/>
    </row>
    <row r="336" spans="1:22" s="19" customFormat="1" ht="12.75">
      <c r="A336" s="1"/>
      <c r="B336" s="48"/>
      <c r="C336" s="3"/>
      <c r="D336" s="4"/>
      <c r="E336" s="4"/>
      <c r="F336" s="3"/>
      <c r="G336" s="3"/>
      <c r="H336" s="3"/>
      <c r="I336" s="3"/>
      <c r="J336" s="3"/>
      <c r="K336" s="3"/>
      <c r="L336" s="4"/>
      <c r="M336" s="3"/>
      <c r="N336" s="4"/>
      <c r="O336" s="3"/>
      <c r="P336" s="4"/>
      <c r="Q336" s="8"/>
      <c r="R336"/>
      <c r="S336"/>
      <c r="T336"/>
      <c r="U336"/>
      <c r="V336"/>
    </row>
    <row r="337" spans="1:22" s="19" customFormat="1" ht="12.75">
      <c r="A337" s="1"/>
      <c r="B337" s="48"/>
      <c r="C337" s="3"/>
      <c r="D337" s="4"/>
      <c r="E337" s="4"/>
      <c r="F337" s="3"/>
      <c r="G337" s="3"/>
      <c r="H337" s="3"/>
      <c r="I337" s="3"/>
      <c r="J337" s="3"/>
      <c r="K337" s="3"/>
      <c r="L337" s="4"/>
      <c r="M337" s="3"/>
      <c r="N337" s="4"/>
      <c r="O337" s="3"/>
      <c r="P337" s="4"/>
      <c r="Q337" s="8"/>
      <c r="R337"/>
      <c r="S337"/>
      <c r="T337"/>
      <c r="U337"/>
      <c r="V337"/>
    </row>
    <row r="338" spans="1:22" s="19" customFormat="1" ht="12.75">
      <c r="A338" s="1"/>
      <c r="B338" s="48"/>
      <c r="C338" s="3"/>
      <c r="D338" s="4"/>
      <c r="E338" s="4"/>
      <c r="F338" s="3"/>
      <c r="G338" s="3"/>
      <c r="H338" s="3"/>
      <c r="I338" s="3"/>
      <c r="J338" s="3"/>
      <c r="K338" s="3"/>
      <c r="L338" s="4"/>
      <c r="M338" s="3"/>
      <c r="N338" s="4"/>
      <c r="O338" s="3"/>
      <c r="P338" s="4"/>
      <c r="Q338" s="8"/>
      <c r="R338"/>
      <c r="S338"/>
      <c r="T338"/>
      <c r="U338"/>
      <c r="V338"/>
    </row>
    <row r="339" spans="1:22" s="19" customFormat="1" ht="12.75">
      <c r="A339" s="1"/>
      <c r="B339" s="48"/>
      <c r="C339" s="3"/>
      <c r="D339" s="4"/>
      <c r="E339" s="4"/>
      <c r="F339" s="3"/>
      <c r="G339" s="3"/>
      <c r="H339" s="3"/>
      <c r="I339" s="3"/>
      <c r="J339" s="3"/>
      <c r="K339" s="3"/>
      <c r="L339" s="4"/>
      <c r="M339" s="3"/>
      <c r="N339" s="4"/>
      <c r="O339" s="3"/>
      <c r="P339" s="4"/>
      <c r="Q339" s="8"/>
      <c r="R339"/>
      <c r="S339"/>
      <c r="T339"/>
      <c r="U339"/>
      <c r="V339"/>
    </row>
    <row r="340" spans="1:22" s="19" customFormat="1" ht="12.75">
      <c r="A340" s="1"/>
      <c r="B340" s="48"/>
      <c r="C340" s="3"/>
      <c r="D340" s="4"/>
      <c r="E340" s="4"/>
      <c r="F340" s="3"/>
      <c r="G340" s="3"/>
      <c r="H340" s="3"/>
      <c r="I340" s="3"/>
      <c r="J340" s="3"/>
      <c r="K340" s="3"/>
      <c r="L340" s="4"/>
      <c r="M340" s="3"/>
      <c r="N340" s="4"/>
      <c r="O340" s="3"/>
      <c r="P340" s="4"/>
      <c r="Q340" s="8"/>
      <c r="R340"/>
      <c r="S340"/>
      <c r="T340"/>
      <c r="U340"/>
      <c r="V340"/>
    </row>
    <row r="341" spans="1:22" s="19" customFormat="1" ht="12.75">
      <c r="A341" s="1"/>
      <c r="B341" s="48"/>
      <c r="C341" s="3"/>
      <c r="D341" s="4"/>
      <c r="E341" s="4"/>
      <c r="F341" s="3"/>
      <c r="G341" s="3"/>
      <c r="H341" s="3"/>
      <c r="I341" s="3"/>
      <c r="J341" s="3"/>
      <c r="K341" s="3"/>
      <c r="L341" s="4"/>
      <c r="M341" s="3"/>
      <c r="N341" s="4"/>
      <c r="O341" s="3"/>
      <c r="P341" s="4"/>
      <c r="Q341" s="8"/>
      <c r="R341"/>
      <c r="S341"/>
      <c r="T341"/>
      <c r="U341"/>
      <c r="V341"/>
    </row>
    <row r="342" spans="1:22" s="19" customFormat="1" ht="12.75">
      <c r="A342" s="1"/>
      <c r="B342" s="48"/>
      <c r="C342" s="3"/>
      <c r="D342" s="4"/>
      <c r="E342" s="4"/>
      <c r="F342" s="3"/>
      <c r="G342" s="3"/>
      <c r="H342" s="3"/>
      <c r="I342" s="3"/>
      <c r="J342" s="3"/>
      <c r="K342" s="3"/>
      <c r="L342" s="4"/>
      <c r="M342" s="3"/>
      <c r="N342" s="4"/>
      <c r="O342" s="3"/>
      <c r="P342" s="4"/>
      <c r="Q342" s="8"/>
      <c r="R342"/>
      <c r="S342"/>
      <c r="T342"/>
      <c r="U342"/>
      <c r="V342"/>
    </row>
    <row r="343" spans="1:22" s="19" customFormat="1" ht="12.75">
      <c r="A343" s="1"/>
      <c r="B343" s="48"/>
      <c r="C343" s="3"/>
      <c r="D343" s="4"/>
      <c r="E343" s="4"/>
      <c r="F343" s="3"/>
      <c r="G343" s="3"/>
      <c r="H343" s="3"/>
      <c r="I343" s="3"/>
      <c r="J343" s="3"/>
      <c r="K343" s="3"/>
      <c r="L343" s="4"/>
      <c r="M343" s="3"/>
      <c r="N343" s="4"/>
      <c r="O343" s="3"/>
      <c r="P343" s="4"/>
      <c r="Q343" s="8"/>
      <c r="R343"/>
      <c r="S343"/>
      <c r="T343"/>
      <c r="U343"/>
      <c r="V343"/>
    </row>
    <row r="344" spans="1:22" s="19" customFormat="1" ht="12.75">
      <c r="A344" s="1"/>
      <c r="B344" s="48"/>
      <c r="C344" s="3"/>
      <c r="D344" s="4"/>
      <c r="E344" s="4"/>
      <c r="F344" s="3"/>
      <c r="G344" s="3"/>
      <c r="H344" s="3"/>
      <c r="I344" s="3"/>
      <c r="J344" s="3"/>
      <c r="K344" s="3"/>
      <c r="L344" s="4"/>
      <c r="M344" s="3"/>
      <c r="N344" s="4"/>
      <c r="O344" s="3"/>
      <c r="P344" s="4"/>
      <c r="Q344" s="8"/>
      <c r="R344"/>
      <c r="S344"/>
      <c r="T344"/>
      <c r="U344"/>
      <c r="V344"/>
    </row>
    <row r="345" spans="1:22" s="19" customFormat="1" ht="12.75">
      <c r="A345" s="1"/>
      <c r="B345" s="48"/>
      <c r="C345" s="3"/>
      <c r="D345" s="4"/>
      <c r="E345" s="4"/>
      <c r="F345" s="3"/>
      <c r="G345" s="3"/>
      <c r="H345" s="3"/>
      <c r="I345" s="3"/>
      <c r="J345" s="3"/>
      <c r="K345" s="3"/>
      <c r="L345" s="4"/>
      <c r="M345" s="3"/>
      <c r="N345" s="4"/>
      <c r="O345" s="3"/>
      <c r="P345" s="4"/>
      <c r="Q345" s="8"/>
      <c r="R345"/>
      <c r="S345"/>
      <c r="T345"/>
      <c r="U345"/>
      <c r="V345"/>
    </row>
    <row r="346" spans="1:22" s="19" customFormat="1" ht="12.75">
      <c r="A346" s="1"/>
      <c r="B346" s="48"/>
      <c r="C346" s="3"/>
      <c r="D346" s="4"/>
      <c r="E346" s="4"/>
      <c r="F346" s="3"/>
      <c r="G346" s="3"/>
      <c r="H346" s="3"/>
      <c r="I346" s="3"/>
      <c r="J346" s="3"/>
      <c r="K346" s="3"/>
      <c r="L346" s="4"/>
      <c r="M346" s="3"/>
      <c r="N346" s="4"/>
      <c r="O346" s="3"/>
      <c r="P346" s="4"/>
      <c r="Q346" s="8"/>
      <c r="R346"/>
      <c r="S346"/>
      <c r="T346"/>
      <c r="U346"/>
      <c r="V346"/>
    </row>
    <row r="347" spans="1:22" s="19" customFormat="1" ht="12.75">
      <c r="A347" s="1"/>
      <c r="B347" s="48"/>
      <c r="C347" s="3"/>
      <c r="D347" s="4"/>
      <c r="E347" s="4"/>
      <c r="F347" s="3"/>
      <c r="G347" s="3"/>
      <c r="H347" s="3"/>
      <c r="I347" s="3"/>
      <c r="J347" s="3"/>
      <c r="K347" s="3"/>
      <c r="L347" s="4"/>
      <c r="M347" s="3"/>
      <c r="N347" s="4"/>
      <c r="O347" s="3"/>
      <c r="P347" s="4"/>
      <c r="Q347" s="8"/>
      <c r="R347"/>
      <c r="S347"/>
      <c r="T347"/>
      <c r="U347"/>
      <c r="V347"/>
    </row>
    <row r="348" spans="1:22" s="19" customFormat="1" ht="12.75">
      <c r="A348" s="1"/>
      <c r="B348" s="48"/>
      <c r="C348" s="3"/>
      <c r="D348" s="4"/>
      <c r="E348" s="4"/>
      <c r="F348" s="3"/>
      <c r="G348" s="3"/>
      <c r="H348" s="3"/>
      <c r="I348" s="3"/>
      <c r="J348" s="3"/>
      <c r="K348" s="3"/>
      <c r="L348" s="4"/>
      <c r="M348" s="3"/>
      <c r="N348" s="4"/>
      <c r="O348" s="3"/>
      <c r="P348" s="4"/>
      <c r="Q348" s="8"/>
      <c r="R348"/>
      <c r="S348"/>
      <c r="T348"/>
      <c r="U348"/>
      <c r="V348"/>
    </row>
    <row r="349" spans="1:22" s="19" customFormat="1" ht="12.75">
      <c r="A349" s="1"/>
      <c r="B349" s="48"/>
      <c r="C349" s="3"/>
      <c r="D349" s="4"/>
      <c r="E349" s="4"/>
      <c r="F349" s="3"/>
      <c r="G349" s="3"/>
      <c r="H349" s="3"/>
      <c r="I349" s="3"/>
      <c r="J349" s="3"/>
      <c r="K349" s="3"/>
      <c r="L349" s="4"/>
      <c r="M349" s="3"/>
      <c r="N349" s="4"/>
      <c r="O349" s="3"/>
      <c r="P349" s="4"/>
      <c r="Q349" s="8"/>
      <c r="R349"/>
      <c r="S349"/>
      <c r="T349"/>
      <c r="U349"/>
      <c r="V349"/>
    </row>
    <row r="350" spans="1:22" s="19" customFormat="1" ht="12.75">
      <c r="A350" s="1"/>
      <c r="B350" s="48"/>
      <c r="C350" s="3"/>
      <c r="D350" s="4"/>
      <c r="E350" s="4"/>
      <c r="F350" s="3"/>
      <c r="G350" s="3"/>
      <c r="H350" s="3"/>
      <c r="I350" s="3"/>
      <c r="J350" s="3"/>
      <c r="K350" s="3"/>
      <c r="L350" s="4"/>
      <c r="M350" s="3"/>
      <c r="N350" s="4"/>
      <c r="O350" s="3"/>
      <c r="P350" s="4"/>
      <c r="Q350" s="8"/>
      <c r="R350"/>
      <c r="S350"/>
      <c r="T350"/>
      <c r="U350"/>
      <c r="V350"/>
    </row>
    <row r="351" spans="1:22" s="19" customFormat="1" ht="12.75">
      <c r="A351" s="1"/>
      <c r="B351" s="48"/>
      <c r="C351" s="3"/>
      <c r="D351" s="4"/>
      <c r="E351" s="4"/>
      <c r="F351" s="3"/>
      <c r="G351" s="3"/>
      <c r="H351" s="3"/>
      <c r="I351" s="3"/>
      <c r="J351" s="3"/>
      <c r="K351" s="3"/>
      <c r="L351" s="4"/>
      <c r="M351" s="3"/>
      <c r="N351" s="4"/>
      <c r="O351" s="3"/>
      <c r="P351" s="4"/>
      <c r="Q351" s="8"/>
      <c r="R351"/>
      <c r="S351"/>
      <c r="T351"/>
      <c r="U351"/>
      <c r="V351"/>
    </row>
    <row r="352" spans="1:22" s="19" customFormat="1" ht="12.75">
      <c r="A352" s="1"/>
      <c r="B352" s="48"/>
      <c r="C352" s="3"/>
      <c r="D352" s="4"/>
      <c r="E352" s="4"/>
      <c r="F352" s="3"/>
      <c r="G352" s="3"/>
      <c r="H352" s="3"/>
      <c r="I352" s="3"/>
      <c r="J352" s="3"/>
      <c r="K352" s="3"/>
      <c r="L352" s="4"/>
      <c r="M352" s="3"/>
      <c r="N352" s="4"/>
      <c r="O352" s="3"/>
      <c r="P352" s="4"/>
      <c r="Q352" s="8"/>
      <c r="R352"/>
      <c r="S352"/>
      <c r="T352"/>
      <c r="U352"/>
      <c r="V352"/>
    </row>
    <row r="353" spans="1:22" s="19" customFormat="1" ht="12.75">
      <c r="A353" s="1"/>
      <c r="B353" s="48"/>
      <c r="C353" s="3"/>
      <c r="D353" s="4"/>
      <c r="E353" s="4"/>
      <c r="F353" s="3"/>
      <c r="G353" s="3"/>
      <c r="H353" s="3"/>
      <c r="I353" s="3"/>
      <c r="J353" s="3"/>
      <c r="K353" s="3"/>
      <c r="L353" s="4"/>
      <c r="M353" s="3"/>
      <c r="N353" s="4"/>
      <c r="O353" s="3"/>
      <c r="P353" s="4"/>
      <c r="Q353" s="8"/>
      <c r="R353"/>
      <c r="S353"/>
      <c r="T353"/>
      <c r="U353"/>
      <c r="V353"/>
    </row>
    <row r="354" spans="1:22" s="19" customFormat="1" ht="12.75">
      <c r="A354" s="1"/>
      <c r="B354" s="48"/>
      <c r="C354" s="3"/>
      <c r="D354" s="4"/>
      <c r="E354" s="4"/>
      <c r="F354" s="3"/>
      <c r="G354" s="3"/>
      <c r="H354" s="3"/>
      <c r="I354" s="3"/>
      <c r="J354" s="3"/>
      <c r="K354" s="3"/>
      <c r="L354" s="4"/>
      <c r="M354" s="3"/>
      <c r="N354" s="4"/>
      <c r="O354" s="3"/>
      <c r="P354" s="4"/>
      <c r="Q354" s="8"/>
      <c r="R354"/>
      <c r="S354"/>
      <c r="T354"/>
      <c r="U354"/>
      <c r="V354"/>
    </row>
    <row r="355" spans="1:22" s="19" customFormat="1" ht="12.75">
      <c r="A355" s="1"/>
      <c r="B355" s="48"/>
      <c r="C355" s="3"/>
      <c r="D355" s="4"/>
      <c r="E355" s="4"/>
      <c r="F355" s="3"/>
      <c r="G355" s="3"/>
      <c r="H355" s="3"/>
      <c r="I355" s="3"/>
      <c r="J355" s="3"/>
      <c r="K355" s="3"/>
      <c r="L355" s="4"/>
      <c r="M355" s="3"/>
      <c r="N355" s="4"/>
      <c r="O355" s="3"/>
      <c r="P355" s="4"/>
      <c r="Q355" s="8"/>
      <c r="R355"/>
      <c r="S355"/>
      <c r="T355"/>
      <c r="U355"/>
      <c r="V355"/>
    </row>
    <row r="356" spans="1:22" s="19" customFormat="1" ht="12.75">
      <c r="A356" s="1"/>
      <c r="B356" s="48"/>
      <c r="C356" s="3"/>
      <c r="D356" s="4"/>
      <c r="E356" s="4"/>
      <c r="F356" s="3"/>
      <c r="G356" s="3"/>
      <c r="H356" s="3"/>
      <c r="I356" s="3"/>
      <c r="J356" s="3"/>
      <c r="K356" s="3"/>
      <c r="L356" s="4"/>
      <c r="M356" s="3"/>
      <c r="N356" s="4"/>
      <c r="O356" s="3"/>
      <c r="P356" s="4"/>
      <c r="Q356" s="8"/>
      <c r="R356"/>
      <c r="S356"/>
      <c r="T356"/>
      <c r="U356"/>
      <c r="V356"/>
    </row>
    <row r="357" spans="1:22" s="19" customFormat="1" ht="12.75">
      <c r="A357" s="1"/>
      <c r="B357" s="48"/>
      <c r="C357" s="3"/>
      <c r="D357" s="4"/>
      <c r="E357" s="4"/>
      <c r="F357" s="3"/>
      <c r="G357" s="3"/>
      <c r="H357" s="3"/>
      <c r="I357" s="3"/>
      <c r="J357" s="3"/>
      <c r="K357" s="3"/>
      <c r="L357" s="4"/>
      <c r="M357" s="3"/>
      <c r="N357" s="4"/>
      <c r="O357" s="3"/>
      <c r="P357" s="4"/>
      <c r="Q357" s="8"/>
      <c r="R357"/>
      <c r="S357"/>
      <c r="T357"/>
      <c r="U357"/>
      <c r="V357"/>
    </row>
    <row r="358" spans="1:22" s="19" customFormat="1" ht="12.75">
      <c r="A358" s="1"/>
      <c r="B358" s="48"/>
      <c r="C358" s="3"/>
      <c r="D358" s="4"/>
      <c r="E358" s="4"/>
      <c r="F358" s="3"/>
      <c r="G358" s="3"/>
      <c r="H358" s="3"/>
      <c r="I358" s="3"/>
      <c r="J358" s="3"/>
      <c r="K358" s="3"/>
      <c r="L358" s="4"/>
      <c r="M358" s="3"/>
      <c r="N358" s="4"/>
      <c r="O358" s="3"/>
      <c r="P358" s="4"/>
      <c r="Q358" s="8"/>
      <c r="R358"/>
      <c r="S358"/>
      <c r="T358"/>
      <c r="U358"/>
      <c r="V358"/>
    </row>
    <row r="359" spans="1:22" s="19" customFormat="1" ht="12.75">
      <c r="A359" s="1"/>
      <c r="B359" s="48"/>
      <c r="C359" s="3"/>
      <c r="D359" s="4"/>
      <c r="E359" s="4"/>
      <c r="F359" s="3"/>
      <c r="G359" s="3"/>
      <c r="H359" s="3"/>
      <c r="I359" s="3"/>
      <c r="J359" s="3"/>
      <c r="K359" s="3"/>
      <c r="L359" s="4"/>
      <c r="M359" s="3"/>
      <c r="N359" s="4"/>
      <c r="O359" s="3"/>
      <c r="P359" s="4"/>
      <c r="Q359" s="8"/>
      <c r="R359"/>
      <c r="S359"/>
      <c r="T359"/>
      <c r="U359"/>
      <c r="V359"/>
    </row>
    <row r="360" spans="1:22" s="19" customFormat="1" ht="12.75">
      <c r="A360" s="1"/>
      <c r="B360" s="48"/>
      <c r="C360" s="3"/>
      <c r="D360" s="4"/>
      <c r="E360" s="4"/>
      <c r="F360" s="3"/>
      <c r="G360" s="3"/>
      <c r="H360" s="3"/>
      <c r="I360" s="3"/>
      <c r="J360" s="3"/>
      <c r="K360" s="3"/>
      <c r="L360" s="4"/>
      <c r="M360" s="3"/>
      <c r="N360" s="4"/>
      <c r="O360" s="3"/>
      <c r="P360" s="4"/>
      <c r="Q360" s="8"/>
      <c r="R360"/>
      <c r="S360"/>
      <c r="T360"/>
      <c r="U360"/>
      <c r="V360"/>
    </row>
    <row r="361" spans="1:22" s="19" customFormat="1" ht="12.75">
      <c r="A361" s="1"/>
      <c r="B361" s="48"/>
      <c r="C361" s="3"/>
      <c r="D361" s="4"/>
      <c r="E361" s="4"/>
      <c r="F361" s="3"/>
      <c r="G361" s="3"/>
      <c r="H361" s="3"/>
      <c r="I361" s="3"/>
      <c r="J361" s="3"/>
      <c r="K361" s="3"/>
      <c r="L361" s="4"/>
      <c r="M361" s="3"/>
      <c r="N361" s="4"/>
      <c r="O361" s="3"/>
      <c r="P361" s="4"/>
      <c r="Q361" s="8"/>
      <c r="R361"/>
      <c r="S361"/>
      <c r="T361"/>
      <c r="U361"/>
      <c r="V361"/>
    </row>
    <row r="362" spans="1:22" s="19" customFormat="1" ht="12.75">
      <c r="A362" s="1"/>
      <c r="B362" s="48"/>
      <c r="C362" s="3"/>
      <c r="D362" s="4"/>
      <c r="E362" s="4"/>
      <c r="F362" s="3"/>
      <c r="G362" s="3"/>
      <c r="H362" s="3"/>
      <c r="I362" s="3"/>
      <c r="J362" s="3"/>
      <c r="K362" s="3"/>
      <c r="L362" s="4"/>
      <c r="M362" s="3"/>
      <c r="N362" s="4"/>
      <c r="O362" s="3"/>
      <c r="P362" s="4"/>
      <c r="Q362" s="8"/>
      <c r="R362"/>
      <c r="S362"/>
      <c r="T362"/>
      <c r="U362"/>
      <c r="V362"/>
    </row>
    <row r="363" spans="1:22" s="19" customFormat="1" ht="12.75">
      <c r="A363" s="1"/>
      <c r="B363" s="48"/>
      <c r="C363" s="3"/>
      <c r="D363" s="4"/>
      <c r="E363" s="4"/>
      <c r="F363" s="3"/>
      <c r="G363" s="3"/>
      <c r="H363" s="3"/>
      <c r="I363" s="3"/>
      <c r="J363" s="3"/>
      <c r="K363" s="3"/>
      <c r="L363" s="4"/>
      <c r="M363" s="3"/>
      <c r="N363" s="4"/>
      <c r="O363" s="3"/>
      <c r="P363" s="4"/>
      <c r="Q363" s="8"/>
      <c r="R363"/>
      <c r="S363"/>
      <c r="T363"/>
      <c r="U363"/>
      <c r="V363"/>
    </row>
    <row r="364" spans="1:22" s="19" customFormat="1" ht="12.75">
      <c r="A364" s="1"/>
      <c r="B364" s="48"/>
      <c r="C364" s="3"/>
      <c r="D364" s="4"/>
      <c r="E364" s="4"/>
      <c r="F364" s="3"/>
      <c r="G364" s="3"/>
      <c r="H364" s="3"/>
      <c r="I364" s="3"/>
      <c r="J364" s="3"/>
      <c r="K364" s="3"/>
      <c r="L364" s="4"/>
      <c r="M364" s="3"/>
      <c r="N364" s="4"/>
      <c r="O364" s="3"/>
      <c r="P364" s="4"/>
      <c r="Q364" s="8"/>
      <c r="R364"/>
      <c r="S364"/>
      <c r="T364"/>
      <c r="U364"/>
      <c r="V364"/>
    </row>
    <row r="365" spans="1:22" s="19" customFormat="1" ht="12.75">
      <c r="A365" s="1"/>
      <c r="B365" s="48"/>
      <c r="C365" s="3"/>
      <c r="D365" s="4"/>
      <c r="E365" s="4"/>
      <c r="F365" s="3"/>
      <c r="G365" s="3"/>
      <c r="H365" s="3"/>
      <c r="I365" s="3"/>
      <c r="J365" s="3"/>
      <c r="K365" s="3"/>
      <c r="L365" s="4"/>
      <c r="M365" s="3"/>
      <c r="N365" s="4"/>
      <c r="O365" s="3"/>
      <c r="P365" s="4"/>
      <c r="Q365" s="8"/>
      <c r="R365"/>
      <c r="S365"/>
      <c r="T365"/>
      <c r="U365"/>
      <c r="V365"/>
    </row>
    <row r="366" spans="1:22" s="19" customFormat="1" ht="12.75">
      <c r="A366" s="1"/>
      <c r="B366" s="48"/>
      <c r="C366" s="3"/>
      <c r="D366" s="4"/>
      <c r="E366" s="4"/>
      <c r="F366" s="3"/>
      <c r="G366" s="3"/>
      <c r="H366" s="3"/>
      <c r="I366" s="3"/>
      <c r="J366" s="3"/>
      <c r="K366" s="3"/>
      <c r="L366" s="4"/>
      <c r="M366" s="3"/>
      <c r="N366" s="4"/>
      <c r="O366" s="3"/>
      <c r="P366" s="4"/>
      <c r="Q366" s="8"/>
      <c r="R366"/>
      <c r="S366"/>
      <c r="T366"/>
      <c r="U366"/>
      <c r="V366"/>
    </row>
    <row r="367" spans="1:22" s="19" customFormat="1" ht="12.75">
      <c r="A367" s="1"/>
      <c r="B367" s="48"/>
      <c r="C367" s="3"/>
      <c r="D367" s="4"/>
      <c r="E367" s="4"/>
      <c r="F367" s="3"/>
      <c r="G367" s="3"/>
      <c r="H367" s="3"/>
      <c r="I367" s="3"/>
      <c r="J367" s="3"/>
      <c r="K367" s="3"/>
      <c r="L367" s="4"/>
      <c r="M367" s="3"/>
      <c r="N367" s="4"/>
      <c r="O367" s="3"/>
      <c r="P367" s="4"/>
      <c r="Q367" s="8"/>
      <c r="R367"/>
      <c r="S367"/>
      <c r="T367"/>
      <c r="U367"/>
      <c r="V367"/>
    </row>
    <row r="368" spans="1:22" s="19" customFormat="1" ht="12.75">
      <c r="A368" s="1"/>
      <c r="B368" s="48"/>
      <c r="C368" s="3"/>
      <c r="D368" s="4"/>
      <c r="E368" s="4"/>
      <c r="F368" s="3"/>
      <c r="G368" s="3"/>
      <c r="H368" s="3"/>
      <c r="I368" s="3"/>
      <c r="J368" s="3"/>
      <c r="K368" s="3"/>
      <c r="L368" s="4"/>
      <c r="M368" s="3"/>
      <c r="N368" s="4"/>
      <c r="O368" s="3"/>
      <c r="P368" s="4"/>
      <c r="Q368" s="8"/>
      <c r="R368"/>
      <c r="S368"/>
      <c r="T368"/>
      <c r="U368"/>
      <c r="V368"/>
    </row>
    <row r="369" spans="1:22" s="19" customFormat="1" ht="12.75">
      <c r="A369" s="1"/>
      <c r="B369" s="48"/>
      <c r="C369" s="3"/>
      <c r="D369" s="4"/>
      <c r="E369" s="4"/>
      <c r="F369" s="3"/>
      <c r="G369" s="3"/>
      <c r="H369" s="3"/>
      <c r="I369" s="3"/>
      <c r="J369" s="3"/>
      <c r="K369" s="3"/>
      <c r="L369" s="4"/>
      <c r="M369" s="3"/>
      <c r="N369" s="4"/>
      <c r="O369" s="3"/>
      <c r="P369" s="4"/>
      <c r="Q369" s="8"/>
      <c r="R369"/>
      <c r="S369"/>
      <c r="T369"/>
      <c r="U369"/>
      <c r="V369"/>
    </row>
    <row r="370" spans="1:22" s="19" customFormat="1" ht="12.75">
      <c r="A370" s="1"/>
      <c r="B370" s="48"/>
      <c r="C370" s="3"/>
      <c r="D370" s="4"/>
      <c r="E370" s="4"/>
      <c r="F370" s="3"/>
      <c r="G370" s="3"/>
      <c r="H370" s="3"/>
      <c r="I370" s="3"/>
      <c r="J370" s="3"/>
      <c r="K370" s="3"/>
      <c r="L370" s="4"/>
      <c r="M370" s="3"/>
      <c r="N370" s="4"/>
      <c r="O370" s="3"/>
      <c r="P370" s="4"/>
      <c r="Q370" s="8"/>
      <c r="R370"/>
      <c r="S370"/>
      <c r="T370"/>
      <c r="U370"/>
      <c r="V370"/>
    </row>
    <row r="371" spans="1:22" s="19" customFormat="1" ht="12.75">
      <c r="A371" s="1"/>
      <c r="B371" s="48"/>
      <c r="C371" s="3"/>
      <c r="D371" s="4"/>
      <c r="E371" s="4"/>
      <c r="F371" s="3"/>
      <c r="G371" s="3"/>
      <c r="H371" s="3"/>
      <c r="I371" s="3"/>
      <c r="J371" s="3"/>
      <c r="K371" s="3"/>
      <c r="L371" s="4"/>
      <c r="M371" s="3"/>
      <c r="N371" s="4"/>
      <c r="O371" s="3"/>
      <c r="P371" s="4"/>
      <c r="Q371" s="8"/>
      <c r="R371"/>
      <c r="S371"/>
      <c r="T371"/>
      <c r="U371"/>
      <c r="V371"/>
    </row>
    <row r="372" spans="1:22" s="19" customFormat="1" ht="12.75">
      <c r="A372" s="1"/>
      <c r="B372" s="48"/>
      <c r="C372" s="3"/>
      <c r="D372" s="4"/>
      <c r="E372" s="4"/>
      <c r="F372" s="3"/>
      <c r="G372" s="3"/>
      <c r="H372" s="3"/>
      <c r="I372" s="3"/>
      <c r="J372" s="3"/>
      <c r="K372" s="3"/>
      <c r="L372" s="4"/>
      <c r="M372" s="3"/>
      <c r="N372" s="4"/>
      <c r="O372" s="3"/>
      <c r="P372" s="4"/>
      <c r="Q372" s="8"/>
      <c r="R372"/>
      <c r="S372"/>
      <c r="T372"/>
      <c r="U372"/>
      <c r="V372"/>
    </row>
    <row r="373" spans="1:22" s="19" customFormat="1" ht="12.75">
      <c r="A373" s="1"/>
      <c r="B373" s="48"/>
      <c r="C373" s="3"/>
      <c r="D373" s="4"/>
      <c r="E373" s="4"/>
      <c r="F373" s="3"/>
      <c r="G373" s="3"/>
      <c r="H373" s="3"/>
      <c r="I373" s="3"/>
      <c r="J373" s="3"/>
      <c r="K373" s="3"/>
      <c r="L373" s="4"/>
      <c r="M373" s="3"/>
      <c r="N373" s="4"/>
      <c r="O373" s="3"/>
      <c r="P373" s="4"/>
      <c r="Q373" s="8"/>
      <c r="R373"/>
      <c r="S373"/>
      <c r="T373"/>
      <c r="U373"/>
      <c r="V373"/>
    </row>
    <row r="374" spans="1:22" s="19" customFormat="1" ht="12.75">
      <c r="A374" s="1"/>
      <c r="B374" s="48"/>
      <c r="C374" s="3"/>
      <c r="D374" s="4"/>
      <c r="E374" s="4"/>
      <c r="F374" s="3"/>
      <c r="G374" s="3"/>
      <c r="H374" s="3"/>
      <c r="I374" s="3"/>
      <c r="J374" s="3"/>
      <c r="K374" s="3"/>
      <c r="L374" s="4"/>
      <c r="M374" s="3"/>
      <c r="N374" s="4"/>
      <c r="O374" s="3"/>
      <c r="P374" s="4"/>
      <c r="Q374" s="8"/>
      <c r="R374"/>
      <c r="S374"/>
      <c r="T374"/>
      <c r="U374"/>
      <c r="V374"/>
    </row>
    <row r="375" spans="1:22" s="19" customFormat="1" ht="12.75">
      <c r="A375" s="1"/>
      <c r="B375" s="48"/>
      <c r="C375" s="3"/>
      <c r="D375" s="4"/>
      <c r="E375" s="4"/>
      <c r="F375" s="3"/>
      <c r="G375" s="3"/>
      <c r="H375" s="3"/>
      <c r="I375" s="3"/>
      <c r="J375" s="3"/>
      <c r="K375" s="3"/>
      <c r="L375" s="4"/>
      <c r="M375" s="3"/>
      <c r="N375" s="4"/>
      <c r="O375" s="3"/>
      <c r="P375" s="4"/>
      <c r="Q375" s="8"/>
      <c r="R375"/>
      <c r="S375"/>
      <c r="T375"/>
      <c r="U375"/>
      <c r="V375"/>
    </row>
    <row r="376" spans="1:22" s="19" customFormat="1" ht="12.75">
      <c r="A376" s="1"/>
      <c r="B376" s="48"/>
      <c r="C376" s="3"/>
      <c r="D376" s="4"/>
      <c r="E376" s="4"/>
      <c r="F376" s="3"/>
      <c r="G376" s="3"/>
      <c r="H376" s="3"/>
      <c r="I376" s="3"/>
      <c r="J376" s="3"/>
      <c r="K376" s="3"/>
      <c r="L376" s="4"/>
      <c r="M376" s="3"/>
      <c r="N376" s="4"/>
      <c r="O376" s="3"/>
      <c r="P376" s="4"/>
      <c r="Q376" s="8"/>
      <c r="R376"/>
      <c r="S376"/>
      <c r="T376"/>
      <c r="U376"/>
      <c r="V376"/>
    </row>
    <row r="377" spans="1:22" s="19" customFormat="1" ht="12.75">
      <c r="A377" s="1"/>
      <c r="B377" s="48"/>
      <c r="C377" s="3"/>
      <c r="D377" s="4"/>
      <c r="E377" s="4"/>
      <c r="F377" s="3"/>
      <c r="G377" s="3"/>
      <c r="H377" s="3"/>
      <c r="I377" s="3"/>
      <c r="J377" s="3"/>
      <c r="K377" s="3"/>
      <c r="L377" s="4"/>
      <c r="M377" s="3"/>
      <c r="N377" s="4"/>
      <c r="O377" s="3"/>
      <c r="P377" s="4"/>
      <c r="Q377" s="8"/>
      <c r="R377"/>
      <c r="S377"/>
      <c r="T377"/>
      <c r="U377"/>
      <c r="V377"/>
    </row>
    <row r="378" spans="1:22" s="19" customFormat="1" ht="12.75">
      <c r="A378" s="1"/>
      <c r="B378" s="48"/>
      <c r="C378" s="3"/>
      <c r="D378" s="4"/>
      <c r="E378" s="4"/>
      <c r="F378" s="3"/>
      <c r="G378" s="3"/>
      <c r="H378" s="3"/>
      <c r="I378" s="3"/>
      <c r="J378" s="3"/>
      <c r="K378" s="3"/>
      <c r="L378" s="4"/>
      <c r="M378" s="3"/>
      <c r="N378" s="4"/>
      <c r="O378" s="3"/>
      <c r="P378" s="4"/>
      <c r="Q378" s="8"/>
      <c r="R378"/>
      <c r="S378"/>
      <c r="T378"/>
      <c r="U378"/>
      <c r="V378"/>
    </row>
    <row r="379" spans="1:22" s="19" customFormat="1" ht="12.75">
      <c r="A379" s="1"/>
      <c r="B379" s="48"/>
      <c r="C379" s="3"/>
      <c r="D379" s="4"/>
      <c r="E379" s="4"/>
      <c r="F379" s="3"/>
      <c r="G379" s="3"/>
      <c r="H379" s="3"/>
      <c r="I379" s="3"/>
      <c r="J379" s="3"/>
      <c r="K379" s="3"/>
      <c r="L379" s="4"/>
      <c r="M379" s="3"/>
      <c r="N379" s="4"/>
      <c r="O379" s="3"/>
      <c r="P379" s="4"/>
      <c r="Q379" s="8"/>
      <c r="R379"/>
      <c r="S379"/>
      <c r="T379"/>
      <c r="U379"/>
      <c r="V379"/>
    </row>
    <row r="380" spans="1:22" s="19" customFormat="1" ht="12.75">
      <c r="A380" s="1"/>
      <c r="B380" s="48"/>
      <c r="C380" s="3"/>
      <c r="D380" s="4"/>
      <c r="E380" s="4"/>
      <c r="F380" s="3"/>
      <c r="G380" s="3"/>
      <c r="H380" s="3"/>
      <c r="I380" s="3"/>
      <c r="J380" s="3"/>
      <c r="K380" s="3"/>
      <c r="L380" s="4"/>
      <c r="M380" s="3"/>
      <c r="N380" s="4"/>
      <c r="O380" s="3"/>
      <c r="P380" s="4"/>
      <c r="Q380" s="8"/>
      <c r="R380"/>
      <c r="S380"/>
      <c r="T380"/>
      <c r="U380"/>
      <c r="V380"/>
    </row>
    <row r="381" spans="1:22" s="19" customFormat="1" ht="12.75">
      <c r="A381" s="1"/>
      <c r="B381" s="48"/>
      <c r="C381" s="3"/>
      <c r="D381" s="4"/>
      <c r="E381" s="4"/>
      <c r="F381" s="3"/>
      <c r="G381" s="3"/>
      <c r="H381" s="3"/>
      <c r="I381" s="3"/>
      <c r="J381" s="3"/>
      <c r="K381" s="3"/>
      <c r="L381" s="4"/>
      <c r="M381" s="3"/>
      <c r="N381" s="4"/>
      <c r="O381" s="3"/>
      <c r="P381" s="4"/>
      <c r="Q381" s="8"/>
      <c r="R381"/>
      <c r="S381"/>
      <c r="T381"/>
      <c r="U381"/>
      <c r="V381"/>
    </row>
    <row r="382" spans="1:22" s="19" customFormat="1" ht="12.75">
      <c r="A382" s="1"/>
      <c r="B382" s="48"/>
      <c r="C382" s="3"/>
      <c r="D382" s="4"/>
      <c r="E382" s="4"/>
      <c r="F382" s="3"/>
      <c r="G382" s="3"/>
      <c r="H382" s="3"/>
      <c r="I382" s="3"/>
      <c r="J382" s="3"/>
      <c r="K382" s="3"/>
      <c r="L382" s="4"/>
      <c r="M382" s="3"/>
      <c r="N382" s="4"/>
      <c r="O382" s="3"/>
      <c r="P382" s="4"/>
      <c r="Q382" s="8"/>
      <c r="R382"/>
      <c r="S382"/>
      <c r="T382"/>
      <c r="U382"/>
      <c r="V382"/>
    </row>
    <row r="383" spans="1:22" s="19" customFormat="1" ht="12.75">
      <c r="A383" s="1"/>
      <c r="B383" s="48"/>
      <c r="C383" s="3"/>
      <c r="D383" s="4"/>
      <c r="E383" s="4"/>
      <c r="F383" s="3"/>
      <c r="G383" s="3"/>
      <c r="H383" s="3"/>
      <c r="I383" s="3"/>
      <c r="J383" s="3"/>
      <c r="K383" s="3"/>
      <c r="L383" s="4"/>
      <c r="M383" s="3"/>
      <c r="N383" s="4"/>
      <c r="O383" s="3"/>
      <c r="P383" s="4"/>
      <c r="Q383" s="8"/>
      <c r="R383"/>
      <c r="S383"/>
      <c r="T383"/>
      <c r="U383"/>
      <c r="V383"/>
    </row>
    <row r="384" spans="1:22" s="19" customFormat="1" ht="12.75">
      <c r="A384" s="1"/>
      <c r="B384" s="48"/>
      <c r="C384" s="3"/>
      <c r="D384" s="4"/>
      <c r="E384" s="4"/>
      <c r="F384" s="3"/>
      <c r="G384" s="3"/>
      <c r="H384" s="3"/>
      <c r="I384" s="3"/>
      <c r="J384" s="3"/>
      <c r="K384" s="3"/>
      <c r="L384" s="4"/>
      <c r="M384" s="3"/>
      <c r="N384" s="4"/>
      <c r="O384" s="3"/>
      <c r="P384" s="4"/>
      <c r="Q384" s="8"/>
      <c r="R384"/>
      <c r="S384"/>
      <c r="T384"/>
      <c r="U384"/>
      <c r="V384"/>
    </row>
    <row r="385" spans="1:22" s="19" customFormat="1" ht="12.75">
      <c r="A385" s="1"/>
      <c r="B385" s="48"/>
      <c r="C385" s="3"/>
      <c r="D385" s="4"/>
      <c r="E385" s="4"/>
      <c r="F385" s="3"/>
      <c r="G385" s="3"/>
      <c r="H385" s="3"/>
      <c r="I385" s="3"/>
      <c r="J385" s="3"/>
      <c r="K385" s="3"/>
      <c r="L385" s="4"/>
      <c r="M385" s="3"/>
      <c r="N385" s="4"/>
      <c r="O385" s="3"/>
      <c r="P385" s="4"/>
      <c r="Q385" s="8"/>
      <c r="R385"/>
      <c r="S385"/>
      <c r="T385"/>
      <c r="U385"/>
      <c r="V385"/>
    </row>
    <row r="386" spans="1:22" s="19" customFormat="1" ht="12.75">
      <c r="A386" s="1"/>
      <c r="B386" s="48"/>
      <c r="C386" s="3"/>
      <c r="D386" s="4"/>
      <c r="E386" s="4"/>
      <c r="F386" s="3"/>
      <c r="G386" s="3"/>
      <c r="H386" s="3"/>
      <c r="I386" s="3"/>
      <c r="J386" s="3"/>
      <c r="K386" s="3"/>
      <c r="L386" s="4"/>
      <c r="M386" s="3"/>
      <c r="N386" s="4"/>
      <c r="O386" s="3"/>
      <c r="P386" s="4"/>
      <c r="Q386" s="8"/>
      <c r="R386"/>
      <c r="S386"/>
      <c r="T386"/>
      <c r="U386"/>
      <c r="V386"/>
    </row>
    <row r="387" spans="1:22" s="19" customFormat="1" ht="12.75">
      <c r="A387" s="1"/>
      <c r="B387" s="48"/>
      <c r="C387" s="3"/>
      <c r="D387" s="4"/>
      <c r="E387" s="4"/>
      <c r="F387" s="3"/>
      <c r="G387" s="3"/>
      <c r="H387" s="3"/>
      <c r="I387" s="3"/>
      <c r="J387" s="3"/>
      <c r="K387" s="3"/>
      <c r="L387" s="4"/>
      <c r="M387" s="3"/>
      <c r="N387" s="4"/>
      <c r="O387" s="3"/>
      <c r="P387" s="4"/>
      <c r="Q387" s="8"/>
      <c r="R387"/>
      <c r="S387"/>
      <c r="T387"/>
      <c r="U387"/>
      <c r="V387"/>
    </row>
    <row r="388" spans="1:22" s="19" customFormat="1" ht="12.75">
      <c r="A388" s="1"/>
      <c r="B388" s="48"/>
      <c r="C388" s="3"/>
      <c r="D388" s="4"/>
      <c r="E388" s="4"/>
      <c r="F388" s="3"/>
      <c r="G388" s="3"/>
      <c r="H388" s="3"/>
      <c r="I388" s="3"/>
      <c r="J388" s="3"/>
      <c r="K388" s="3"/>
      <c r="L388" s="4"/>
      <c r="M388" s="3"/>
      <c r="N388" s="4"/>
      <c r="O388" s="3"/>
      <c r="P388" s="4"/>
      <c r="Q388" s="8"/>
      <c r="R388"/>
      <c r="S388"/>
      <c r="T388"/>
      <c r="U388"/>
      <c r="V388"/>
    </row>
    <row r="389" spans="1:22" s="19" customFormat="1" ht="12.75">
      <c r="A389" s="1"/>
      <c r="B389" s="48"/>
      <c r="C389" s="3"/>
      <c r="D389" s="4"/>
      <c r="E389" s="4"/>
      <c r="F389" s="3"/>
      <c r="G389" s="3"/>
      <c r="H389" s="3"/>
      <c r="I389" s="3"/>
      <c r="J389" s="3"/>
      <c r="K389" s="3"/>
      <c r="L389" s="4"/>
      <c r="M389" s="3"/>
      <c r="N389" s="4"/>
      <c r="O389" s="3"/>
      <c r="P389" s="4"/>
      <c r="Q389" s="8"/>
      <c r="R389"/>
      <c r="S389"/>
      <c r="T389"/>
      <c r="U389"/>
      <c r="V389"/>
    </row>
    <row r="390" spans="1:22" s="19" customFormat="1" ht="12.75">
      <c r="A390" s="1"/>
      <c r="B390" s="48"/>
      <c r="C390" s="3"/>
      <c r="D390" s="4"/>
      <c r="E390" s="4"/>
      <c r="F390" s="3"/>
      <c r="G390" s="3"/>
      <c r="H390" s="3"/>
      <c r="I390" s="3"/>
      <c r="J390" s="3"/>
      <c r="K390" s="3"/>
      <c r="L390" s="4"/>
      <c r="M390" s="3"/>
      <c r="N390" s="4"/>
      <c r="O390" s="3"/>
      <c r="P390" s="4"/>
      <c r="Q390" s="8"/>
      <c r="R390"/>
      <c r="S390"/>
      <c r="T390"/>
      <c r="U390"/>
      <c r="V390"/>
    </row>
    <row r="391" spans="1:22" s="19" customFormat="1" ht="12.75">
      <c r="A391" s="1"/>
      <c r="B391" s="48"/>
      <c r="C391" s="3"/>
      <c r="D391" s="4"/>
      <c r="E391" s="4"/>
      <c r="F391" s="3"/>
      <c r="G391" s="3"/>
      <c r="H391" s="3"/>
      <c r="I391" s="3"/>
      <c r="J391" s="3"/>
      <c r="K391" s="3"/>
      <c r="L391" s="4"/>
      <c r="M391" s="3"/>
      <c r="N391" s="4"/>
      <c r="O391" s="3"/>
      <c r="P391" s="4"/>
      <c r="Q391" s="8"/>
      <c r="R391"/>
      <c r="S391"/>
      <c r="T391"/>
      <c r="U391"/>
      <c r="V391"/>
    </row>
    <row r="392" spans="1:22" s="19" customFormat="1" ht="12.75">
      <c r="A392" s="1"/>
      <c r="B392" s="48"/>
      <c r="C392" s="3"/>
      <c r="D392" s="4"/>
      <c r="E392" s="4"/>
      <c r="F392" s="3"/>
      <c r="G392" s="3"/>
      <c r="H392" s="3"/>
      <c r="I392" s="3"/>
      <c r="J392" s="3"/>
      <c r="K392" s="3"/>
      <c r="L392" s="4"/>
      <c r="M392" s="3"/>
      <c r="N392" s="4"/>
      <c r="O392" s="3"/>
      <c r="P392" s="4"/>
      <c r="Q392" s="8"/>
      <c r="R392"/>
      <c r="S392"/>
      <c r="T392"/>
      <c r="U392"/>
      <c r="V392"/>
    </row>
    <row r="393" spans="1:22" s="19" customFormat="1" ht="12.75">
      <c r="A393" s="1"/>
      <c r="B393" s="48"/>
      <c r="C393" s="3"/>
      <c r="D393" s="4"/>
      <c r="E393" s="4"/>
      <c r="F393" s="3"/>
      <c r="G393" s="3"/>
      <c r="H393" s="3"/>
      <c r="I393" s="3"/>
      <c r="J393" s="3"/>
      <c r="K393" s="3"/>
      <c r="L393" s="4"/>
      <c r="M393" s="3"/>
      <c r="N393" s="4"/>
      <c r="O393" s="3"/>
      <c r="P393" s="4"/>
      <c r="Q393" s="8"/>
      <c r="R393"/>
      <c r="S393"/>
      <c r="T393"/>
      <c r="U393"/>
      <c r="V393"/>
    </row>
    <row r="394" spans="1:22" s="19" customFormat="1" ht="12.75">
      <c r="A394" s="1"/>
      <c r="B394" s="48"/>
      <c r="C394" s="3"/>
      <c r="D394" s="4"/>
      <c r="E394" s="4"/>
      <c r="F394" s="3"/>
      <c r="G394" s="3"/>
      <c r="H394" s="3"/>
      <c r="I394" s="3"/>
      <c r="J394" s="3"/>
      <c r="K394" s="3"/>
      <c r="L394" s="4"/>
      <c r="M394" s="3"/>
      <c r="N394" s="4"/>
      <c r="O394" s="3"/>
      <c r="P394" s="4"/>
      <c r="Q394" s="8"/>
      <c r="R394"/>
      <c r="S394"/>
      <c r="T394"/>
      <c r="U394"/>
      <c r="V394"/>
    </row>
    <row r="395" spans="1:22" s="19" customFormat="1" ht="12.75">
      <c r="A395" s="1"/>
      <c r="B395" s="48"/>
      <c r="C395" s="3"/>
      <c r="D395" s="4"/>
      <c r="E395" s="4"/>
      <c r="F395" s="3"/>
      <c r="G395" s="3"/>
      <c r="H395" s="3"/>
      <c r="I395" s="3"/>
      <c r="J395" s="3"/>
      <c r="K395" s="3"/>
      <c r="L395" s="4"/>
      <c r="M395" s="3"/>
      <c r="N395" s="4"/>
      <c r="O395" s="3"/>
      <c r="P395" s="4"/>
      <c r="Q395" s="8"/>
      <c r="R395"/>
      <c r="S395"/>
      <c r="T395"/>
      <c r="U395"/>
      <c r="V395"/>
    </row>
    <row r="396" spans="1:22" s="19" customFormat="1" ht="12.75">
      <c r="A396" s="1"/>
      <c r="B396" s="48"/>
      <c r="C396" s="3"/>
      <c r="D396" s="4"/>
      <c r="E396" s="4"/>
      <c r="F396" s="3"/>
      <c r="G396" s="3"/>
      <c r="H396" s="3"/>
      <c r="I396" s="3"/>
      <c r="J396" s="3"/>
      <c r="K396" s="3"/>
      <c r="L396" s="4"/>
      <c r="M396" s="3"/>
      <c r="N396" s="4"/>
      <c r="O396" s="3"/>
      <c r="P396" s="4"/>
      <c r="Q396" s="8"/>
      <c r="R396"/>
      <c r="S396"/>
      <c r="T396"/>
      <c r="U396"/>
      <c r="V396"/>
    </row>
    <row r="397" spans="1:22" s="19" customFormat="1" ht="12.75">
      <c r="A397" s="1"/>
      <c r="B397" s="48"/>
      <c r="C397" s="3"/>
      <c r="D397" s="4"/>
      <c r="E397" s="4"/>
      <c r="F397" s="3"/>
      <c r="G397" s="3"/>
      <c r="H397" s="3"/>
      <c r="I397" s="3"/>
      <c r="J397" s="3"/>
      <c r="K397" s="3"/>
      <c r="L397" s="4"/>
      <c r="M397" s="3"/>
      <c r="N397" s="4"/>
      <c r="O397" s="3"/>
      <c r="P397" s="4"/>
      <c r="Q397" s="8"/>
      <c r="R397"/>
      <c r="S397"/>
      <c r="T397"/>
      <c r="U397"/>
      <c r="V397"/>
    </row>
    <row r="398" spans="1:22" s="19" customFormat="1" ht="12.75">
      <c r="A398" s="1"/>
      <c r="B398" s="48"/>
      <c r="C398" s="3"/>
      <c r="D398" s="4"/>
      <c r="E398" s="4"/>
      <c r="F398" s="3"/>
      <c r="G398" s="3"/>
      <c r="H398" s="3"/>
      <c r="I398" s="3"/>
      <c r="J398" s="3"/>
      <c r="K398" s="3"/>
      <c r="L398" s="4"/>
      <c r="M398" s="3"/>
      <c r="N398" s="4"/>
      <c r="O398" s="3"/>
      <c r="P398" s="4"/>
      <c r="Q398" s="8"/>
      <c r="R398"/>
      <c r="S398"/>
      <c r="T398"/>
      <c r="U398"/>
      <c r="V398"/>
    </row>
    <row r="399" spans="1:22" s="19" customFormat="1" ht="12.75">
      <c r="A399" s="1"/>
      <c r="B399" s="48"/>
      <c r="C399" s="3"/>
      <c r="D399" s="4"/>
      <c r="E399" s="4"/>
      <c r="F399" s="3"/>
      <c r="G399" s="3"/>
      <c r="H399" s="3"/>
      <c r="I399" s="3"/>
      <c r="J399" s="3"/>
      <c r="K399" s="3"/>
      <c r="L399" s="4"/>
      <c r="M399" s="3"/>
      <c r="N399" s="4"/>
      <c r="O399" s="3"/>
      <c r="P399" s="4"/>
      <c r="Q399" s="8"/>
      <c r="R399"/>
      <c r="S399"/>
      <c r="T399"/>
      <c r="U399"/>
      <c r="V399"/>
    </row>
    <row r="400" spans="1:22" s="19" customFormat="1" ht="12.75">
      <c r="A400" s="1"/>
      <c r="B400" s="48"/>
      <c r="C400" s="3"/>
      <c r="D400" s="4"/>
      <c r="E400" s="4"/>
      <c r="F400" s="3"/>
      <c r="G400" s="3"/>
      <c r="H400" s="3"/>
      <c r="I400" s="3"/>
      <c r="J400" s="3"/>
      <c r="K400" s="3"/>
      <c r="L400" s="4"/>
      <c r="M400" s="3"/>
      <c r="N400" s="4"/>
      <c r="O400" s="3"/>
      <c r="P400" s="4"/>
      <c r="Q400" s="8"/>
      <c r="R400"/>
      <c r="S400"/>
      <c r="T400"/>
      <c r="U400"/>
      <c r="V400"/>
    </row>
    <row r="401" spans="1:22" s="19" customFormat="1" ht="12.75">
      <c r="A401" s="1"/>
      <c r="B401" s="48"/>
      <c r="C401" s="3"/>
      <c r="D401" s="4"/>
      <c r="E401" s="4"/>
      <c r="F401" s="3"/>
      <c r="G401" s="3"/>
      <c r="H401" s="3"/>
      <c r="I401" s="3"/>
      <c r="J401" s="3"/>
      <c r="K401" s="3"/>
      <c r="L401" s="4"/>
      <c r="M401" s="3"/>
      <c r="N401" s="4"/>
      <c r="O401" s="3"/>
      <c r="P401" s="4"/>
      <c r="Q401" s="8"/>
      <c r="R401"/>
      <c r="S401"/>
      <c r="T401"/>
      <c r="U401"/>
      <c r="V401"/>
    </row>
    <row r="402" spans="1:22" s="19" customFormat="1" ht="12.75">
      <c r="A402" s="1"/>
      <c r="B402" s="48"/>
      <c r="C402" s="3"/>
      <c r="D402" s="4"/>
      <c r="E402" s="4"/>
      <c r="F402" s="3"/>
      <c r="G402" s="3"/>
      <c r="H402" s="3"/>
      <c r="I402" s="3"/>
      <c r="J402" s="3"/>
      <c r="K402" s="3"/>
      <c r="L402" s="4"/>
      <c r="M402" s="3"/>
      <c r="N402" s="4"/>
      <c r="O402" s="3"/>
      <c r="P402" s="4"/>
      <c r="Q402" s="8"/>
      <c r="R402"/>
      <c r="S402"/>
      <c r="T402"/>
      <c r="U402"/>
      <c r="V402"/>
    </row>
    <row r="403" spans="1:22" s="19" customFormat="1" ht="12.75">
      <c r="A403" s="1"/>
      <c r="B403" s="48"/>
      <c r="C403" s="3"/>
      <c r="D403" s="4"/>
      <c r="E403" s="4"/>
      <c r="F403" s="3"/>
      <c r="G403" s="3"/>
      <c r="H403" s="3"/>
      <c r="I403" s="3"/>
      <c r="J403" s="3"/>
      <c r="K403" s="3"/>
      <c r="L403" s="4"/>
      <c r="M403" s="3"/>
      <c r="N403" s="4"/>
      <c r="O403" s="3"/>
      <c r="P403" s="4"/>
      <c r="Q403" s="8"/>
      <c r="R403"/>
      <c r="S403"/>
      <c r="T403"/>
      <c r="U403"/>
      <c r="V403"/>
    </row>
    <row r="404" spans="1:22" s="19" customFormat="1" ht="12.75">
      <c r="A404" s="1"/>
      <c r="B404" s="48"/>
      <c r="C404" s="3"/>
      <c r="D404" s="4"/>
      <c r="E404" s="4"/>
      <c r="F404" s="3"/>
      <c r="G404" s="3"/>
      <c r="H404" s="3"/>
      <c r="I404" s="3"/>
      <c r="J404" s="3"/>
      <c r="K404" s="3"/>
      <c r="L404" s="4"/>
      <c r="M404" s="3"/>
      <c r="N404" s="4"/>
      <c r="O404" s="3"/>
      <c r="P404" s="4"/>
      <c r="Q404" s="8"/>
      <c r="R404"/>
      <c r="S404"/>
      <c r="T404"/>
      <c r="U404"/>
      <c r="V404"/>
    </row>
    <row r="405" spans="1:22" s="19" customFormat="1" ht="12.75">
      <c r="A405" s="1"/>
      <c r="B405" s="48"/>
      <c r="C405" s="3"/>
      <c r="D405" s="4"/>
      <c r="E405" s="4"/>
      <c r="F405" s="3"/>
      <c r="G405" s="3"/>
      <c r="H405" s="3"/>
      <c r="I405" s="3"/>
      <c r="J405" s="3"/>
      <c r="K405" s="3"/>
      <c r="L405" s="4"/>
      <c r="M405" s="3"/>
      <c r="N405" s="4"/>
      <c r="O405" s="3"/>
      <c r="P405" s="4"/>
      <c r="Q405" s="8"/>
      <c r="R405"/>
      <c r="S405"/>
      <c r="T405"/>
      <c r="U405"/>
      <c r="V405"/>
    </row>
    <row r="406" spans="1:22" s="19" customFormat="1" ht="12.75">
      <c r="A406" s="1"/>
      <c r="B406" s="48"/>
      <c r="C406" s="3"/>
      <c r="D406" s="4"/>
      <c r="E406" s="4"/>
      <c r="F406" s="3"/>
      <c r="G406" s="3"/>
      <c r="H406" s="3"/>
      <c r="I406" s="3"/>
      <c r="J406" s="3"/>
      <c r="K406" s="3"/>
      <c r="L406" s="4"/>
      <c r="M406" s="3"/>
      <c r="N406" s="4"/>
      <c r="O406" s="3"/>
      <c r="P406" s="4"/>
      <c r="Q406" s="8"/>
      <c r="R406"/>
      <c r="S406"/>
      <c r="T406"/>
      <c r="U406"/>
      <c r="V406"/>
    </row>
    <row r="407" spans="1:22" s="19" customFormat="1" ht="12.75">
      <c r="A407" s="1"/>
      <c r="B407" s="48"/>
      <c r="C407" s="3"/>
      <c r="D407" s="4"/>
      <c r="E407" s="4"/>
      <c r="F407" s="3"/>
      <c r="G407" s="3"/>
      <c r="H407" s="3"/>
      <c r="I407" s="3"/>
      <c r="J407" s="3"/>
      <c r="K407" s="3"/>
      <c r="L407" s="4"/>
      <c r="M407" s="3"/>
      <c r="N407" s="4"/>
      <c r="O407" s="3"/>
      <c r="P407" s="4"/>
      <c r="Q407" s="8"/>
      <c r="R407"/>
      <c r="S407"/>
      <c r="T407"/>
      <c r="U407"/>
      <c r="V407"/>
    </row>
    <row r="408" spans="1:22" s="19" customFormat="1" ht="12.75">
      <c r="A408" s="1"/>
      <c r="B408" s="48"/>
      <c r="C408" s="3"/>
      <c r="D408" s="4"/>
      <c r="E408" s="4"/>
      <c r="F408" s="3"/>
      <c r="G408" s="3"/>
      <c r="H408" s="3"/>
      <c r="I408" s="3"/>
      <c r="J408" s="3"/>
      <c r="K408" s="3"/>
      <c r="L408" s="4"/>
      <c r="M408" s="3"/>
      <c r="N408" s="4"/>
      <c r="O408" s="3"/>
      <c r="P408" s="4"/>
      <c r="Q408" s="8"/>
      <c r="R408"/>
      <c r="S408"/>
      <c r="T408"/>
      <c r="U408"/>
      <c r="V408"/>
    </row>
    <row r="409" spans="1:22" s="19" customFormat="1" ht="12.75">
      <c r="A409" s="1"/>
      <c r="B409" s="48"/>
      <c r="C409" s="3"/>
      <c r="D409" s="4"/>
      <c r="E409" s="4"/>
      <c r="F409" s="3"/>
      <c r="G409" s="3"/>
      <c r="H409" s="3"/>
      <c r="I409" s="3"/>
      <c r="J409" s="3"/>
      <c r="K409" s="3"/>
      <c r="L409" s="4"/>
      <c r="M409" s="3"/>
      <c r="N409" s="4"/>
      <c r="O409" s="3"/>
      <c r="P409" s="4"/>
      <c r="Q409" s="8"/>
      <c r="R409"/>
      <c r="S409"/>
      <c r="T409"/>
      <c r="U409"/>
      <c r="V409"/>
    </row>
    <row r="410" spans="1:22" s="19" customFormat="1" ht="12.75">
      <c r="A410" s="1"/>
      <c r="B410" s="48"/>
      <c r="C410" s="3"/>
      <c r="D410" s="4"/>
      <c r="E410" s="4"/>
      <c r="F410" s="3"/>
      <c r="G410" s="3"/>
      <c r="H410" s="3"/>
      <c r="I410" s="3"/>
      <c r="J410" s="3"/>
      <c r="K410" s="3"/>
      <c r="L410" s="4"/>
      <c r="M410" s="3"/>
      <c r="N410" s="4"/>
      <c r="O410" s="3"/>
      <c r="P410" s="4"/>
      <c r="Q410" s="8"/>
      <c r="R410"/>
      <c r="S410"/>
      <c r="T410"/>
      <c r="U410"/>
      <c r="V410"/>
    </row>
    <row r="411" spans="1:22" s="19" customFormat="1" ht="12.75">
      <c r="A411" s="1"/>
      <c r="B411" s="48"/>
      <c r="C411" s="3"/>
      <c r="D411" s="4"/>
      <c r="E411" s="4"/>
      <c r="F411" s="3"/>
      <c r="G411" s="3"/>
      <c r="H411" s="3"/>
      <c r="I411" s="3"/>
      <c r="J411" s="3"/>
      <c r="K411" s="3"/>
      <c r="L411" s="4"/>
      <c r="M411" s="3"/>
      <c r="N411" s="4"/>
      <c r="O411" s="3"/>
      <c r="P411" s="4"/>
      <c r="Q411" s="8"/>
      <c r="R411"/>
      <c r="S411"/>
      <c r="T411"/>
      <c r="U411"/>
      <c r="V411"/>
    </row>
    <row r="412" spans="1:22" s="19" customFormat="1" ht="12.75">
      <c r="A412" s="1"/>
      <c r="B412" s="48"/>
      <c r="C412" s="3"/>
      <c r="D412" s="4"/>
      <c r="E412" s="4"/>
      <c r="F412" s="3"/>
      <c r="G412" s="3"/>
      <c r="H412" s="3"/>
      <c r="I412" s="3"/>
      <c r="J412" s="3"/>
      <c r="K412" s="3"/>
      <c r="L412" s="4"/>
      <c r="M412" s="3"/>
      <c r="N412" s="4"/>
      <c r="O412" s="3"/>
      <c r="P412" s="4"/>
      <c r="Q412" s="8"/>
      <c r="R412"/>
      <c r="S412"/>
      <c r="T412"/>
      <c r="U412"/>
      <c r="V412"/>
    </row>
    <row r="413" spans="1:22" s="19" customFormat="1" ht="12.75">
      <c r="A413" s="1"/>
      <c r="B413" s="48"/>
      <c r="C413" s="3"/>
      <c r="D413" s="4"/>
      <c r="E413" s="4"/>
      <c r="F413" s="3"/>
      <c r="G413" s="3"/>
      <c r="H413" s="3"/>
      <c r="I413" s="3"/>
      <c r="J413" s="3"/>
      <c r="K413" s="3"/>
      <c r="L413" s="4"/>
      <c r="M413" s="3"/>
      <c r="N413" s="4"/>
      <c r="O413" s="3"/>
      <c r="P413" s="4"/>
      <c r="Q413" s="8"/>
      <c r="R413"/>
      <c r="S413"/>
      <c r="T413"/>
      <c r="U413"/>
      <c r="V413"/>
    </row>
    <row r="414" spans="1:22" s="19" customFormat="1" ht="12.75">
      <c r="A414" s="1"/>
      <c r="B414" s="48"/>
      <c r="C414" s="3"/>
      <c r="D414" s="4"/>
      <c r="E414" s="4"/>
      <c r="F414" s="3"/>
      <c r="G414" s="3"/>
      <c r="H414" s="3"/>
      <c r="I414" s="3"/>
      <c r="J414" s="3"/>
      <c r="K414" s="3"/>
      <c r="L414" s="4"/>
      <c r="M414" s="3"/>
      <c r="N414" s="4"/>
      <c r="O414" s="3"/>
      <c r="P414" s="4"/>
      <c r="Q414" s="8"/>
      <c r="R414"/>
      <c r="S414"/>
      <c r="T414"/>
      <c r="U414"/>
      <c r="V414"/>
    </row>
    <row r="415" spans="1:22" s="19" customFormat="1" ht="12.75">
      <c r="A415" s="1"/>
      <c r="B415" s="48"/>
      <c r="C415" s="3"/>
      <c r="D415" s="4"/>
      <c r="E415" s="4"/>
      <c r="F415" s="3"/>
      <c r="G415" s="3"/>
      <c r="H415" s="3"/>
      <c r="I415" s="3"/>
      <c r="J415" s="3"/>
      <c r="K415" s="3"/>
      <c r="L415" s="4"/>
      <c r="M415" s="3"/>
      <c r="N415" s="4"/>
      <c r="O415" s="3"/>
      <c r="P415" s="4"/>
      <c r="Q415" s="8"/>
      <c r="R415"/>
      <c r="S415"/>
      <c r="T415"/>
      <c r="U415"/>
      <c r="V415"/>
    </row>
    <row r="416" spans="1:22" s="19" customFormat="1" ht="12.75">
      <c r="A416" s="1"/>
      <c r="B416" s="48"/>
      <c r="C416" s="3"/>
      <c r="D416" s="4"/>
      <c r="E416" s="4"/>
      <c r="F416" s="3"/>
      <c r="G416" s="3"/>
      <c r="H416" s="3"/>
      <c r="I416" s="3"/>
      <c r="J416" s="3"/>
      <c r="K416" s="3"/>
      <c r="L416" s="4"/>
      <c r="M416" s="3"/>
      <c r="N416" s="4"/>
      <c r="O416" s="3"/>
      <c r="P416" s="4"/>
      <c r="Q416" s="8"/>
      <c r="R416"/>
      <c r="S416"/>
      <c r="T416"/>
      <c r="U416"/>
      <c r="V416"/>
    </row>
    <row r="417" spans="1:22" s="19" customFormat="1" ht="12.75">
      <c r="A417" s="1"/>
      <c r="B417" s="48"/>
      <c r="C417" s="3"/>
      <c r="D417" s="4"/>
      <c r="E417" s="4"/>
      <c r="F417" s="3"/>
      <c r="G417" s="3"/>
      <c r="H417" s="3"/>
      <c r="I417" s="3"/>
      <c r="J417" s="3"/>
      <c r="K417" s="3"/>
      <c r="L417" s="4"/>
      <c r="M417" s="3"/>
      <c r="N417" s="4"/>
      <c r="O417" s="3"/>
      <c r="P417" s="4"/>
      <c r="Q417" s="8"/>
      <c r="R417"/>
      <c r="S417"/>
      <c r="T417"/>
      <c r="U417"/>
      <c r="V417"/>
    </row>
    <row r="418" spans="1:22" s="19" customFormat="1" ht="12.75">
      <c r="A418" s="1"/>
      <c r="B418" s="48"/>
      <c r="C418" s="3"/>
      <c r="D418" s="4"/>
      <c r="E418" s="4"/>
      <c r="F418" s="3"/>
      <c r="G418" s="3"/>
      <c r="H418" s="3"/>
      <c r="I418" s="3"/>
      <c r="J418" s="3"/>
      <c r="K418" s="3"/>
      <c r="L418" s="4"/>
      <c r="M418" s="3"/>
      <c r="N418" s="4"/>
      <c r="O418" s="3"/>
      <c r="P418" s="4"/>
      <c r="Q418" s="8"/>
      <c r="R418"/>
      <c r="S418"/>
      <c r="T418"/>
      <c r="U418"/>
      <c r="V418"/>
    </row>
    <row r="419" spans="1:22" s="19" customFormat="1" ht="12.75">
      <c r="A419" s="1"/>
      <c r="B419" s="48"/>
      <c r="C419" s="3"/>
      <c r="D419" s="4"/>
      <c r="E419" s="4"/>
      <c r="F419" s="3"/>
      <c r="G419" s="3"/>
      <c r="H419" s="3"/>
      <c r="I419" s="3"/>
      <c r="J419" s="3"/>
      <c r="K419" s="3"/>
      <c r="L419" s="4"/>
      <c r="M419" s="3"/>
      <c r="N419" s="4"/>
      <c r="O419" s="3"/>
      <c r="P419" s="4"/>
      <c r="Q419" s="8"/>
      <c r="R419"/>
      <c r="S419"/>
      <c r="T419"/>
      <c r="U419"/>
      <c r="V419"/>
    </row>
    <row r="420" spans="1:22" s="19" customFormat="1" ht="12.75">
      <c r="A420" s="1"/>
      <c r="B420" s="48"/>
      <c r="C420" s="3"/>
      <c r="D420" s="4"/>
      <c r="E420" s="4"/>
      <c r="F420" s="3"/>
      <c r="G420" s="3"/>
      <c r="H420" s="3"/>
      <c r="I420" s="3"/>
      <c r="J420" s="3"/>
      <c r="K420" s="3"/>
      <c r="L420" s="4"/>
      <c r="M420" s="3"/>
      <c r="N420" s="4"/>
      <c r="O420" s="3"/>
      <c r="P420" s="4"/>
      <c r="Q420" s="8"/>
      <c r="R420"/>
      <c r="S420"/>
      <c r="T420"/>
      <c r="U420"/>
      <c r="V420"/>
    </row>
    <row r="421" spans="1:22" s="19" customFormat="1" ht="12.75">
      <c r="A421" s="1"/>
      <c r="B421" s="48"/>
      <c r="C421" s="3"/>
      <c r="D421" s="4"/>
      <c r="E421" s="4"/>
      <c r="F421" s="3"/>
      <c r="G421" s="3"/>
      <c r="H421" s="3"/>
      <c r="I421" s="3"/>
      <c r="J421" s="3"/>
      <c r="K421" s="3"/>
      <c r="L421" s="4"/>
      <c r="M421" s="3"/>
      <c r="N421" s="4"/>
      <c r="O421" s="3"/>
      <c r="P421" s="4"/>
      <c r="Q421" s="8"/>
      <c r="R421"/>
      <c r="S421"/>
      <c r="T421"/>
      <c r="U421"/>
      <c r="V421"/>
    </row>
    <row r="422" spans="1:22" s="19" customFormat="1" ht="12.75">
      <c r="A422" s="1"/>
      <c r="B422" s="48"/>
      <c r="C422" s="3"/>
      <c r="D422" s="4"/>
      <c r="E422" s="4"/>
      <c r="F422" s="3"/>
      <c r="G422" s="3"/>
      <c r="H422" s="3"/>
      <c r="I422" s="3"/>
      <c r="J422" s="3"/>
      <c r="K422" s="3"/>
      <c r="L422" s="4"/>
      <c r="M422" s="3"/>
      <c r="N422" s="4"/>
      <c r="O422" s="3"/>
      <c r="P422" s="4"/>
      <c r="Q422" s="8"/>
      <c r="R422"/>
      <c r="S422"/>
      <c r="T422"/>
      <c r="U422"/>
      <c r="V422"/>
    </row>
    <row r="423" spans="1:22" s="19" customFormat="1" ht="12.75">
      <c r="A423" s="1"/>
      <c r="B423" s="48"/>
      <c r="C423" s="3"/>
      <c r="D423" s="4"/>
      <c r="E423" s="4"/>
      <c r="F423" s="3"/>
      <c r="G423" s="3"/>
      <c r="H423" s="3"/>
      <c r="I423" s="3"/>
      <c r="J423" s="3"/>
      <c r="K423" s="3"/>
      <c r="L423" s="4"/>
      <c r="M423" s="3"/>
      <c r="N423" s="4"/>
      <c r="O423" s="3"/>
      <c r="P423" s="4"/>
      <c r="Q423" s="8"/>
      <c r="R423"/>
      <c r="S423"/>
      <c r="T423"/>
      <c r="U423"/>
      <c r="V423"/>
    </row>
    <row r="424" spans="1:22" s="19" customFormat="1" ht="12.75">
      <c r="A424" s="1"/>
      <c r="B424" s="48"/>
      <c r="C424" s="3"/>
      <c r="D424" s="4"/>
      <c r="E424" s="4"/>
      <c r="F424" s="3"/>
      <c r="G424" s="3"/>
      <c r="H424" s="3"/>
      <c r="I424" s="3"/>
      <c r="J424" s="3"/>
      <c r="K424" s="3"/>
      <c r="L424" s="4"/>
      <c r="M424" s="3"/>
      <c r="N424" s="4"/>
      <c r="O424" s="3"/>
      <c r="P424" s="4"/>
      <c r="Q424" s="8"/>
      <c r="R424"/>
      <c r="S424"/>
      <c r="T424"/>
      <c r="U424"/>
      <c r="V424"/>
    </row>
    <row r="425" spans="1:22" s="19" customFormat="1" ht="12.75">
      <c r="A425" s="1"/>
      <c r="B425" s="48"/>
      <c r="C425" s="3"/>
      <c r="D425" s="4"/>
      <c r="E425" s="4"/>
      <c r="F425" s="3"/>
      <c r="G425" s="3"/>
      <c r="H425" s="3"/>
      <c r="I425" s="3"/>
      <c r="J425" s="3"/>
      <c r="K425" s="3"/>
      <c r="L425" s="4"/>
      <c r="M425" s="3"/>
      <c r="N425" s="4"/>
      <c r="O425" s="3"/>
      <c r="P425" s="4"/>
      <c r="Q425" s="8"/>
      <c r="R425"/>
      <c r="S425"/>
      <c r="T425"/>
      <c r="U425"/>
      <c r="V425"/>
    </row>
    <row r="426" spans="1:22" s="19" customFormat="1" ht="12.75">
      <c r="A426" s="1"/>
      <c r="B426" s="48"/>
      <c r="C426" s="3"/>
      <c r="D426" s="4"/>
      <c r="E426" s="4"/>
      <c r="F426" s="3"/>
      <c r="G426" s="3"/>
      <c r="H426" s="3"/>
      <c r="I426" s="3"/>
      <c r="J426" s="3"/>
      <c r="K426" s="3"/>
      <c r="L426" s="4"/>
      <c r="M426" s="3"/>
      <c r="N426" s="4"/>
      <c r="O426" s="3"/>
      <c r="P426" s="4"/>
      <c r="Q426" s="8"/>
      <c r="R426"/>
      <c r="S426"/>
      <c r="T426"/>
      <c r="U426"/>
      <c r="V426"/>
    </row>
    <row r="427" spans="1:22" s="19" customFormat="1" ht="12.75">
      <c r="A427" s="1"/>
      <c r="B427" s="48"/>
      <c r="C427" s="3"/>
      <c r="D427" s="4"/>
      <c r="E427" s="4"/>
      <c r="F427" s="3"/>
      <c r="G427" s="3"/>
      <c r="H427" s="3"/>
      <c r="I427" s="3"/>
      <c r="J427" s="3"/>
      <c r="K427" s="3"/>
      <c r="L427" s="4"/>
      <c r="M427" s="3"/>
      <c r="N427" s="4"/>
      <c r="O427" s="3"/>
      <c r="P427" s="4"/>
      <c r="Q427" s="8"/>
      <c r="R427"/>
      <c r="S427"/>
      <c r="T427"/>
      <c r="U427"/>
      <c r="V427"/>
    </row>
    <row r="428" spans="1:22" s="19" customFormat="1" ht="12.75">
      <c r="A428" s="1"/>
      <c r="B428" s="48"/>
      <c r="C428" s="3"/>
      <c r="D428" s="4"/>
      <c r="E428" s="4"/>
      <c r="F428" s="3"/>
      <c r="G428" s="3"/>
      <c r="H428" s="3"/>
      <c r="I428" s="3"/>
      <c r="J428" s="3"/>
      <c r="K428" s="3"/>
      <c r="L428" s="4"/>
      <c r="M428" s="3"/>
      <c r="N428" s="4"/>
      <c r="O428" s="3"/>
      <c r="P428" s="4"/>
      <c r="Q428" s="8"/>
      <c r="R428"/>
      <c r="S428"/>
      <c r="T428"/>
      <c r="U428"/>
      <c r="V428"/>
    </row>
    <row r="429" spans="1:22" s="19" customFormat="1" ht="12.75">
      <c r="A429" s="1"/>
      <c r="B429" s="48"/>
      <c r="C429" s="3"/>
      <c r="D429" s="4"/>
      <c r="E429" s="4"/>
      <c r="F429" s="3"/>
      <c r="G429" s="3"/>
      <c r="H429" s="3"/>
      <c r="I429" s="3"/>
      <c r="J429" s="3"/>
      <c r="K429" s="3"/>
      <c r="L429" s="4"/>
      <c r="M429" s="3"/>
      <c r="N429" s="4"/>
      <c r="O429" s="3"/>
      <c r="P429" s="4"/>
      <c r="Q429" s="8"/>
      <c r="R429"/>
      <c r="S429"/>
      <c r="T429"/>
      <c r="U429"/>
      <c r="V429"/>
    </row>
    <row r="430" spans="1:22" s="19" customFormat="1" ht="12.75">
      <c r="A430" s="1"/>
      <c r="B430" s="48"/>
      <c r="C430" s="3"/>
      <c r="D430" s="4"/>
      <c r="E430" s="4"/>
      <c r="F430" s="3"/>
      <c r="G430" s="3"/>
      <c r="H430" s="3"/>
      <c r="I430" s="3"/>
      <c r="J430" s="3"/>
      <c r="K430" s="3"/>
      <c r="L430" s="4"/>
      <c r="M430" s="3"/>
      <c r="N430" s="4"/>
      <c r="O430" s="3"/>
      <c r="P430" s="4"/>
      <c r="Q430" s="8"/>
      <c r="R430"/>
      <c r="S430"/>
      <c r="T430"/>
      <c r="U430"/>
      <c r="V430"/>
    </row>
    <row r="431" spans="1:22" s="19" customFormat="1" ht="12.75">
      <c r="A431" s="1"/>
      <c r="B431" s="48"/>
      <c r="C431" s="3"/>
      <c r="D431" s="4"/>
      <c r="E431" s="4"/>
      <c r="F431" s="3"/>
      <c r="G431" s="3"/>
      <c r="H431" s="3"/>
      <c r="I431" s="3"/>
      <c r="J431" s="3"/>
      <c r="K431" s="3"/>
      <c r="L431" s="4"/>
      <c r="M431" s="3"/>
      <c r="N431" s="4"/>
      <c r="O431" s="3"/>
      <c r="P431" s="4"/>
      <c r="Q431" s="8"/>
      <c r="R431"/>
      <c r="S431"/>
      <c r="T431"/>
      <c r="U431"/>
      <c r="V431"/>
    </row>
    <row r="432" spans="1:22" s="19" customFormat="1" ht="12.75">
      <c r="A432" s="1"/>
      <c r="B432" s="48"/>
      <c r="C432" s="3"/>
      <c r="D432" s="4"/>
      <c r="E432" s="4"/>
      <c r="F432" s="3"/>
      <c r="G432" s="3"/>
      <c r="H432" s="3"/>
      <c r="I432" s="3"/>
      <c r="J432" s="3"/>
      <c r="K432" s="3"/>
      <c r="L432" s="4"/>
      <c r="M432" s="3"/>
      <c r="N432" s="4"/>
      <c r="O432" s="3"/>
      <c r="P432" s="4"/>
      <c r="Q432" s="8"/>
      <c r="R432"/>
      <c r="S432"/>
      <c r="T432"/>
      <c r="U432"/>
      <c r="V432"/>
    </row>
    <row r="433" spans="1:22" s="19" customFormat="1" ht="12.75">
      <c r="A433" s="1"/>
      <c r="B433" s="48"/>
      <c r="C433" s="3"/>
      <c r="D433" s="4"/>
      <c r="E433" s="4"/>
      <c r="F433" s="3"/>
      <c r="G433" s="3"/>
      <c r="H433" s="3"/>
      <c r="I433" s="3"/>
      <c r="J433" s="3"/>
      <c r="K433" s="3"/>
      <c r="L433" s="4"/>
      <c r="M433" s="3"/>
      <c r="N433" s="4"/>
      <c r="O433" s="3"/>
      <c r="P433" s="4"/>
      <c r="Q433" s="8"/>
      <c r="R433"/>
      <c r="S433"/>
      <c r="T433"/>
      <c r="U433"/>
      <c r="V433"/>
    </row>
    <row r="434" spans="1:22" s="19" customFormat="1" ht="12.75">
      <c r="A434" s="1"/>
      <c r="B434" s="48"/>
      <c r="C434" s="3"/>
      <c r="D434" s="4"/>
      <c r="E434" s="4"/>
      <c r="F434" s="3"/>
      <c r="G434" s="3"/>
      <c r="H434" s="3"/>
      <c r="I434" s="3"/>
      <c r="J434" s="3"/>
      <c r="K434" s="3"/>
      <c r="L434" s="4"/>
      <c r="M434" s="3"/>
      <c r="N434" s="4"/>
      <c r="O434" s="3"/>
      <c r="P434" s="4"/>
      <c r="Q434" s="8"/>
      <c r="R434"/>
      <c r="S434"/>
      <c r="T434"/>
      <c r="U434"/>
      <c r="V434"/>
    </row>
    <row r="435" spans="1:22" s="19" customFormat="1" ht="12.75">
      <c r="A435" s="1"/>
      <c r="B435" s="48"/>
      <c r="C435" s="3"/>
      <c r="D435" s="4"/>
      <c r="E435" s="4"/>
      <c r="F435" s="3"/>
      <c r="G435" s="3"/>
      <c r="H435" s="3"/>
      <c r="I435" s="3"/>
      <c r="J435" s="3"/>
      <c r="K435" s="3"/>
      <c r="L435" s="4"/>
      <c r="M435" s="3"/>
      <c r="N435" s="4"/>
      <c r="O435" s="3"/>
      <c r="P435" s="4"/>
      <c r="Q435" s="8"/>
      <c r="R435"/>
      <c r="S435"/>
      <c r="T435"/>
      <c r="U435"/>
      <c r="V435"/>
    </row>
    <row r="436" spans="1:22" s="19" customFormat="1" ht="12.75">
      <c r="A436" s="1"/>
      <c r="B436" s="48"/>
      <c r="C436" s="3"/>
      <c r="D436" s="4"/>
      <c r="E436" s="4"/>
      <c r="F436" s="3"/>
      <c r="G436" s="3"/>
      <c r="H436" s="3"/>
      <c r="I436" s="3"/>
      <c r="J436" s="3"/>
      <c r="K436" s="3"/>
      <c r="L436" s="4"/>
      <c r="M436" s="3"/>
      <c r="N436" s="4"/>
      <c r="O436" s="3"/>
      <c r="P436" s="4"/>
      <c r="Q436" s="8"/>
      <c r="R436"/>
      <c r="S436"/>
      <c r="T436"/>
      <c r="U436"/>
      <c r="V436"/>
    </row>
    <row r="437" spans="1:22" s="19" customFormat="1" ht="12.75">
      <c r="A437" s="1"/>
      <c r="B437" s="48"/>
      <c r="C437" s="3"/>
      <c r="D437" s="4"/>
      <c r="E437" s="4"/>
      <c r="F437" s="3"/>
      <c r="G437" s="3"/>
      <c r="H437" s="3"/>
      <c r="I437" s="3"/>
      <c r="J437" s="3"/>
      <c r="K437" s="3"/>
      <c r="L437" s="4"/>
      <c r="M437" s="3"/>
      <c r="N437" s="4"/>
      <c r="O437" s="3"/>
      <c r="P437" s="4"/>
      <c r="Q437" s="8"/>
      <c r="R437"/>
      <c r="S437"/>
      <c r="T437"/>
      <c r="U437"/>
      <c r="V437"/>
    </row>
    <row r="438" spans="1:22" s="19" customFormat="1" ht="12.75">
      <c r="A438" s="1"/>
      <c r="B438" s="48"/>
      <c r="C438" s="3"/>
      <c r="D438" s="4"/>
      <c r="E438" s="4"/>
      <c r="F438" s="3"/>
      <c r="G438" s="3"/>
      <c r="H438" s="3"/>
      <c r="I438" s="3"/>
      <c r="J438" s="3"/>
      <c r="K438" s="3"/>
      <c r="L438" s="4"/>
      <c r="M438" s="3"/>
      <c r="N438" s="4"/>
      <c r="O438" s="3"/>
      <c r="P438" s="4"/>
      <c r="Q438" s="8"/>
      <c r="R438"/>
      <c r="S438"/>
      <c r="T438"/>
      <c r="U438"/>
      <c r="V438"/>
    </row>
    <row r="439" spans="1:22" s="19" customFormat="1" ht="12.75">
      <c r="A439" s="1"/>
      <c r="B439" s="48"/>
      <c r="C439" s="3"/>
      <c r="D439" s="4"/>
      <c r="E439" s="4"/>
      <c r="F439" s="3"/>
      <c r="G439" s="3"/>
      <c r="H439" s="3"/>
      <c r="I439" s="3"/>
      <c r="J439" s="3"/>
      <c r="K439" s="3"/>
      <c r="L439" s="4"/>
      <c r="M439" s="3"/>
      <c r="N439" s="4"/>
      <c r="O439" s="3"/>
      <c r="P439" s="4"/>
      <c r="Q439" s="8"/>
      <c r="R439"/>
      <c r="S439"/>
      <c r="T439"/>
      <c r="U439"/>
      <c r="V439"/>
    </row>
    <row r="440" spans="1:22" s="19" customFormat="1" ht="12.75">
      <c r="A440" s="1"/>
      <c r="B440" s="48"/>
      <c r="C440" s="3"/>
      <c r="D440" s="4"/>
      <c r="E440" s="4"/>
      <c r="F440" s="3"/>
      <c r="G440" s="3"/>
      <c r="H440" s="3"/>
      <c r="I440" s="3"/>
      <c r="J440" s="3"/>
      <c r="K440" s="3"/>
      <c r="L440" s="4"/>
      <c r="M440" s="3"/>
      <c r="N440" s="4"/>
      <c r="O440" s="3"/>
      <c r="P440" s="4"/>
      <c r="Q440" s="8"/>
      <c r="R440"/>
      <c r="S440"/>
      <c r="T440"/>
      <c r="U440"/>
      <c r="V440"/>
    </row>
    <row r="441" spans="1:22" s="19" customFormat="1" ht="12.75">
      <c r="A441" s="1"/>
      <c r="B441" s="48"/>
      <c r="C441" s="3"/>
      <c r="D441" s="4"/>
      <c r="E441" s="4"/>
      <c r="F441" s="3"/>
      <c r="G441" s="3"/>
      <c r="H441" s="3"/>
      <c r="I441" s="3"/>
      <c r="J441" s="3"/>
      <c r="K441" s="3"/>
      <c r="L441" s="4"/>
      <c r="M441" s="3"/>
      <c r="N441" s="4"/>
      <c r="O441" s="3"/>
      <c r="P441" s="4"/>
      <c r="Q441" s="8"/>
      <c r="R441"/>
      <c r="S441"/>
      <c r="T441"/>
      <c r="U441"/>
      <c r="V441"/>
    </row>
    <row r="442" spans="1:22" s="19" customFormat="1" ht="12.75">
      <c r="A442" s="1"/>
      <c r="B442" s="48"/>
      <c r="C442" s="3"/>
      <c r="D442" s="4"/>
      <c r="E442" s="4"/>
      <c r="F442" s="3"/>
      <c r="G442" s="3"/>
      <c r="H442" s="3"/>
      <c r="I442" s="3"/>
      <c r="J442" s="3"/>
      <c r="K442" s="3"/>
      <c r="L442" s="4"/>
      <c r="M442" s="3"/>
      <c r="N442" s="4"/>
      <c r="O442" s="3"/>
      <c r="P442" s="4"/>
      <c r="Q442" s="8"/>
      <c r="R442"/>
      <c r="S442"/>
      <c r="T442"/>
      <c r="U442"/>
      <c r="V442"/>
    </row>
    <row r="443" spans="1:22" s="19" customFormat="1" ht="12.75">
      <c r="A443" s="1"/>
      <c r="B443" s="48"/>
      <c r="C443" s="3"/>
      <c r="D443" s="4"/>
      <c r="E443" s="4"/>
      <c r="F443" s="3"/>
      <c r="G443" s="3"/>
      <c r="H443" s="3"/>
      <c r="I443" s="3"/>
      <c r="J443" s="3"/>
      <c r="K443" s="3"/>
      <c r="L443" s="4"/>
      <c r="M443" s="3"/>
      <c r="N443" s="4"/>
      <c r="O443" s="3"/>
      <c r="P443" s="4"/>
      <c r="Q443" s="8"/>
      <c r="R443"/>
      <c r="S443"/>
      <c r="T443"/>
      <c r="U443"/>
      <c r="V443"/>
    </row>
    <row r="444" spans="1:22" s="19" customFormat="1" ht="12.75">
      <c r="A444" s="1"/>
      <c r="B444" s="48"/>
      <c r="C444" s="3"/>
      <c r="D444" s="4"/>
      <c r="E444" s="4"/>
      <c r="F444" s="3"/>
      <c r="G444" s="3"/>
      <c r="H444" s="3"/>
      <c r="I444" s="3"/>
      <c r="J444" s="3"/>
      <c r="K444" s="3"/>
      <c r="L444" s="4"/>
      <c r="M444" s="3"/>
      <c r="N444" s="4"/>
      <c r="O444" s="3"/>
      <c r="P444" s="4"/>
      <c r="Q444" s="8"/>
      <c r="R444"/>
      <c r="S444"/>
      <c r="T444"/>
      <c r="U444"/>
      <c r="V444"/>
    </row>
    <row r="445" spans="1:22" s="19" customFormat="1" ht="12.75">
      <c r="A445" s="1"/>
      <c r="B445" s="48"/>
      <c r="C445" s="3"/>
      <c r="D445" s="4"/>
      <c r="E445" s="4"/>
      <c r="F445" s="3"/>
      <c r="G445" s="3"/>
      <c r="H445" s="3"/>
      <c r="I445" s="3"/>
      <c r="J445" s="3"/>
      <c r="K445" s="3"/>
      <c r="L445" s="4"/>
      <c r="M445" s="3"/>
      <c r="N445" s="4"/>
      <c r="O445" s="3"/>
      <c r="P445" s="4"/>
      <c r="Q445" s="8"/>
      <c r="R445"/>
      <c r="S445"/>
      <c r="T445"/>
      <c r="U445"/>
      <c r="V445"/>
    </row>
    <row r="446" spans="1:22" s="19" customFormat="1" ht="12.75">
      <c r="A446" s="1"/>
      <c r="B446" s="48"/>
      <c r="C446" s="3"/>
      <c r="D446" s="4"/>
      <c r="E446" s="4"/>
      <c r="F446" s="3"/>
      <c r="G446" s="3"/>
      <c r="H446" s="3"/>
      <c r="I446" s="3"/>
      <c r="J446" s="3"/>
      <c r="K446" s="3"/>
      <c r="L446" s="4"/>
      <c r="M446" s="3"/>
      <c r="N446" s="4"/>
      <c r="O446" s="3"/>
      <c r="P446" s="4"/>
      <c r="Q446" s="8"/>
      <c r="R446"/>
      <c r="S446"/>
      <c r="T446"/>
      <c r="U446"/>
      <c r="V446"/>
    </row>
    <row r="447" spans="1:22" s="19" customFormat="1" ht="12.75">
      <c r="A447" s="1"/>
      <c r="B447" s="48"/>
      <c r="C447" s="3"/>
      <c r="D447" s="4"/>
      <c r="E447" s="4"/>
      <c r="F447" s="3"/>
      <c r="G447" s="3"/>
      <c r="H447" s="3"/>
      <c r="I447" s="3"/>
      <c r="J447" s="3"/>
      <c r="K447" s="3"/>
      <c r="L447" s="4"/>
      <c r="M447" s="3"/>
      <c r="N447" s="4"/>
      <c r="O447" s="3"/>
      <c r="P447" s="4"/>
      <c r="Q447" s="8"/>
      <c r="R447"/>
      <c r="S447"/>
      <c r="T447"/>
      <c r="U447"/>
      <c r="V447"/>
    </row>
    <row r="448" spans="1:22" s="19" customFormat="1" ht="12.75">
      <c r="A448" s="1"/>
      <c r="B448" s="48"/>
      <c r="C448" s="3"/>
      <c r="D448" s="4"/>
      <c r="E448" s="4"/>
      <c r="F448" s="3"/>
      <c r="G448" s="3"/>
      <c r="H448" s="3"/>
      <c r="I448" s="3"/>
      <c r="J448" s="3"/>
      <c r="K448" s="3"/>
      <c r="L448" s="4"/>
      <c r="M448" s="3"/>
      <c r="N448" s="4"/>
      <c r="O448" s="3"/>
      <c r="P448" s="4"/>
      <c r="Q448" s="8"/>
      <c r="R448"/>
      <c r="S448"/>
      <c r="T448"/>
      <c r="U448"/>
      <c r="V448"/>
    </row>
    <row r="449" spans="1:22" s="19" customFormat="1" ht="12.75">
      <c r="A449" s="1"/>
      <c r="B449" s="48"/>
      <c r="C449" s="3"/>
      <c r="D449" s="4"/>
      <c r="E449" s="4"/>
      <c r="F449" s="3"/>
      <c r="G449" s="3"/>
      <c r="H449" s="3"/>
      <c r="I449" s="3"/>
      <c r="J449" s="3"/>
      <c r="K449" s="3"/>
      <c r="L449" s="4"/>
      <c r="M449" s="3"/>
      <c r="N449" s="4"/>
      <c r="O449" s="3"/>
      <c r="P449" s="4"/>
      <c r="Q449" s="8"/>
      <c r="R449"/>
      <c r="S449"/>
      <c r="T449"/>
      <c r="U449"/>
      <c r="V449"/>
    </row>
    <row r="450" spans="1:22" s="19" customFormat="1" ht="12.75">
      <c r="A450" s="1"/>
      <c r="B450" s="48"/>
      <c r="C450" s="3"/>
      <c r="D450" s="4"/>
      <c r="E450" s="4"/>
      <c r="F450" s="3"/>
      <c r="G450" s="3"/>
      <c r="H450" s="3"/>
      <c r="I450" s="3"/>
      <c r="J450" s="3"/>
      <c r="K450" s="3"/>
      <c r="L450" s="4"/>
      <c r="M450" s="3"/>
      <c r="N450" s="4"/>
      <c r="O450" s="3"/>
      <c r="P450" s="4"/>
      <c r="Q450" s="8"/>
      <c r="R450"/>
      <c r="S450"/>
      <c r="T450"/>
      <c r="U450"/>
      <c r="V450"/>
    </row>
    <row r="451" spans="1:22" s="19" customFormat="1" ht="12.75">
      <c r="A451" s="1"/>
      <c r="B451" s="48"/>
      <c r="C451" s="3"/>
      <c r="D451" s="4"/>
      <c r="E451" s="4"/>
      <c r="F451" s="3"/>
      <c r="G451" s="3"/>
      <c r="H451" s="3"/>
      <c r="I451" s="3"/>
      <c r="J451" s="3"/>
      <c r="K451" s="3"/>
      <c r="L451" s="4"/>
      <c r="M451" s="3"/>
      <c r="N451" s="4"/>
      <c r="O451" s="3"/>
      <c r="P451" s="4"/>
      <c r="Q451" s="8"/>
      <c r="R451"/>
      <c r="S451"/>
      <c r="T451"/>
      <c r="U451"/>
      <c r="V451"/>
    </row>
    <row r="452" spans="1:22" s="19" customFormat="1" ht="12.75">
      <c r="A452" s="1"/>
      <c r="B452" s="48"/>
      <c r="C452" s="3"/>
      <c r="D452" s="4"/>
      <c r="E452" s="4"/>
      <c r="F452" s="3"/>
      <c r="G452" s="3"/>
      <c r="H452" s="3"/>
      <c r="I452" s="3"/>
      <c r="J452" s="3"/>
      <c r="K452" s="3"/>
      <c r="L452" s="4"/>
      <c r="M452" s="3"/>
      <c r="N452" s="4"/>
      <c r="O452" s="3"/>
      <c r="P452" s="4"/>
      <c r="Q452" s="8"/>
      <c r="R452"/>
      <c r="S452"/>
      <c r="T452"/>
      <c r="U452"/>
      <c r="V452"/>
    </row>
    <row r="453" spans="1:22" s="19" customFormat="1" ht="12.75">
      <c r="A453" s="1"/>
      <c r="B453" s="48"/>
      <c r="C453" s="3"/>
      <c r="D453" s="4"/>
      <c r="E453" s="4"/>
      <c r="F453" s="3"/>
      <c r="G453" s="3"/>
      <c r="H453" s="3"/>
      <c r="I453" s="3"/>
      <c r="J453" s="3"/>
      <c r="K453" s="3"/>
      <c r="L453" s="4"/>
      <c r="M453" s="3"/>
      <c r="N453" s="4"/>
      <c r="O453" s="3"/>
      <c r="P453" s="4"/>
      <c r="Q453" s="8"/>
      <c r="R453"/>
      <c r="S453"/>
      <c r="T453"/>
      <c r="U453"/>
      <c r="V453"/>
    </row>
    <row r="454" spans="1:22" s="19" customFormat="1" ht="12.75">
      <c r="A454" s="1"/>
      <c r="B454" s="48"/>
      <c r="C454" s="3"/>
      <c r="D454" s="4"/>
      <c r="E454" s="4"/>
      <c r="F454" s="3"/>
      <c r="G454" s="3"/>
      <c r="H454" s="3"/>
      <c r="I454" s="3"/>
      <c r="J454" s="3"/>
      <c r="K454" s="3"/>
      <c r="L454" s="4"/>
      <c r="M454" s="3"/>
      <c r="N454" s="4"/>
      <c r="O454" s="3"/>
      <c r="P454" s="4"/>
      <c r="Q454" s="8"/>
      <c r="R454"/>
      <c r="S454"/>
      <c r="T454"/>
      <c r="U454"/>
      <c r="V454"/>
    </row>
    <row r="455" spans="1:22" s="19" customFormat="1" ht="12.75">
      <c r="A455" s="1"/>
      <c r="B455" s="48"/>
      <c r="C455" s="3"/>
      <c r="D455" s="4"/>
      <c r="E455" s="4"/>
      <c r="F455" s="3"/>
      <c r="G455" s="3"/>
      <c r="H455" s="3"/>
      <c r="I455" s="3"/>
      <c r="J455" s="3"/>
      <c r="K455" s="3"/>
      <c r="L455" s="4"/>
      <c r="M455" s="3"/>
      <c r="N455" s="4"/>
      <c r="O455" s="3"/>
      <c r="P455" s="4"/>
      <c r="Q455" s="8"/>
      <c r="R455"/>
      <c r="S455"/>
      <c r="T455"/>
      <c r="U455"/>
      <c r="V455"/>
    </row>
    <row r="456" spans="1:22" s="19" customFormat="1" ht="12.75">
      <c r="A456" s="1"/>
      <c r="B456" s="48"/>
      <c r="C456" s="3"/>
      <c r="D456" s="4"/>
      <c r="E456" s="4"/>
      <c r="F456" s="3"/>
      <c r="G456" s="3"/>
      <c r="H456" s="3"/>
      <c r="I456" s="3"/>
      <c r="J456" s="3"/>
      <c r="K456" s="3"/>
      <c r="L456" s="4"/>
      <c r="M456" s="3"/>
      <c r="N456" s="4"/>
      <c r="O456" s="3"/>
      <c r="P456" s="4"/>
      <c r="Q456" s="8"/>
      <c r="R456"/>
      <c r="S456"/>
      <c r="T456"/>
      <c r="U456"/>
      <c r="V456"/>
    </row>
    <row r="457" spans="1:22" s="19" customFormat="1" ht="12.75">
      <c r="A457" s="1"/>
      <c r="B457" s="48"/>
      <c r="C457" s="3"/>
      <c r="D457" s="4"/>
      <c r="E457" s="4"/>
      <c r="F457" s="3"/>
      <c r="G457" s="3"/>
      <c r="H457" s="3"/>
      <c r="I457" s="3"/>
      <c r="J457" s="3"/>
      <c r="K457" s="3"/>
      <c r="L457" s="4"/>
      <c r="M457" s="3"/>
      <c r="N457" s="4"/>
      <c r="O457" s="3"/>
      <c r="P457" s="4"/>
      <c r="Q457" s="8"/>
      <c r="R457"/>
      <c r="S457"/>
      <c r="T457"/>
      <c r="U457"/>
      <c r="V457"/>
    </row>
    <row r="458" spans="1:22" s="19" customFormat="1" ht="12.75">
      <c r="A458" s="1"/>
      <c r="B458" s="48"/>
      <c r="C458" s="3"/>
      <c r="D458" s="4"/>
      <c r="E458" s="4"/>
      <c r="F458" s="3"/>
      <c r="G458" s="3"/>
      <c r="H458" s="3"/>
      <c r="I458" s="3"/>
      <c r="J458" s="3"/>
      <c r="K458" s="3"/>
      <c r="L458" s="4"/>
      <c r="M458" s="3"/>
      <c r="N458" s="4"/>
      <c r="O458" s="3"/>
      <c r="P458" s="4"/>
      <c r="Q458" s="8"/>
      <c r="R458"/>
      <c r="S458"/>
      <c r="T458"/>
      <c r="U458"/>
      <c r="V458"/>
    </row>
    <row r="459" spans="1:22" s="19" customFormat="1" ht="12.75">
      <c r="A459" s="1"/>
      <c r="B459" s="48"/>
      <c r="C459" s="3"/>
      <c r="D459" s="4"/>
      <c r="E459" s="4"/>
      <c r="F459" s="3"/>
      <c r="G459" s="3"/>
      <c r="H459" s="3"/>
      <c r="I459" s="3"/>
      <c r="J459" s="3"/>
      <c r="K459" s="3"/>
      <c r="L459" s="4"/>
      <c r="M459" s="3"/>
      <c r="N459" s="4"/>
      <c r="O459" s="3"/>
      <c r="P459" s="4"/>
      <c r="Q459" s="8"/>
      <c r="R459"/>
      <c r="S459"/>
      <c r="T459"/>
      <c r="U459"/>
      <c r="V459"/>
    </row>
    <row r="460" spans="1:22" s="19" customFormat="1" ht="12.75">
      <c r="A460" s="1"/>
      <c r="B460" s="48"/>
      <c r="C460" s="3"/>
      <c r="D460" s="4"/>
      <c r="E460" s="4"/>
      <c r="F460" s="3"/>
      <c r="G460" s="3"/>
      <c r="H460" s="3"/>
      <c r="I460" s="3"/>
      <c r="J460" s="3"/>
      <c r="K460" s="3"/>
      <c r="L460" s="4"/>
      <c r="M460" s="3"/>
      <c r="N460" s="4"/>
      <c r="O460" s="3"/>
      <c r="P460" s="4"/>
      <c r="Q460" s="8"/>
      <c r="R460"/>
      <c r="S460"/>
      <c r="T460"/>
      <c r="U460"/>
      <c r="V460"/>
    </row>
    <row r="461" spans="1:22" s="19" customFormat="1" ht="12.75">
      <c r="A461" s="1"/>
      <c r="B461" s="48"/>
      <c r="C461" s="3"/>
      <c r="D461" s="4"/>
      <c r="E461" s="4"/>
      <c r="F461" s="3"/>
      <c r="G461" s="3"/>
      <c r="H461" s="3"/>
      <c r="I461" s="3"/>
      <c r="J461" s="3"/>
      <c r="K461" s="3"/>
      <c r="L461" s="4"/>
      <c r="M461" s="3"/>
      <c r="N461" s="4"/>
      <c r="O461" s="3"/>
      <c r="P461" s="4"/>
      <c r="Q461" s="8"/>
      <c r="R461"/>
      <c r="S461"/>
      <c r="T461"/>
      <c r="U461"/>
      <c r="V461"/>
    </row>
    <row r="462" spans="1:22" s="19" customFormat="1" ht="12.75">
      <c r="A462" s="1"/>
      <c r="B462" s="48"/>
      <c r="C462" s="3"/>
      <c r="D462" s="4"/>
      <c r="E462" s="4"/>
      <c r="F462" s="3"/>
      <c r="G462" s="3"/>
      <c r="H462" s="3"/>
      <c r="I462" s="3"/>
      <c r="J462" s="3"/>
      <c r="K462" s="3"/>
      <c r="L462" s="4"/>
      <c r="M462" s="3"/>
      <c r="N462" s="4"/>
      <c r="O462" s="3"/>
      <c r="P462" s="4"/>
      <c r="Q462" s="8"/>
      <c r="R462"/>
      <c r="S462"/>
      <c r="T462"/>
      <c r="U462"/>
      <c r="V462"/>
    </row>
    <row r="463" spans="1:22" s="19" customFormat="1" ht="12.75">
      <c r="A463" s="1"/>
      <c r="B463" s="48"/>
      <c r="C463" s="3"/>
      <c r="D463" s="4"/>
      <c r="E463" s="4"/>
      <c r="F463" s="3"/>
      <c r="G463" s="3"/>
      <c r="H463" s="3"/>
      <c r="I463" s="3"/>
      <c r="J463" s="3"/>
      <c r="K463" s="3"/>
      <c r="L463" s="4"/>
      <c r="M463" s="3"/>
      <c r="N463" s="4"/>
      <c r="O463" s="3"/>
      <c r="P463" s="4"/>
      <c r="Q463" s="8"/>
      <c r="R463"/>
      <c r="S463"/>
      <c r="T463"/>
      <c r="U463"/>
      <c r="V463"/>
    </row>
    <row r="464" spans="1:22" s="19" customFormat="1" ht="12.75">
      <c r="A464" s="1"/>
      <c r="B464" s="48"/>
      <c r="C464" s="3"/>
      <c r="D464" s="4"/>
      <c r="E464" s="4"/>
      <c r="F464" s="3"/>
      <c r="G464" s="3"/>
      <c r="H464" s="3"/>
      <c r="I464" s="3"/>
      <c r="J464" s="3"/>
      <c r="K464" s="3"/>
      <c r="L464" s="4"/>
      <c r="M464" s="3"/>
      <c r="N464" s="4"/>
      <c r="O464" s="3"/>
      <c r="P464" s="4"/>
      <c r="Q464" s="8"/>
      <c r="R464"/>
      <c r="S464"/>
      <c r="T464"/>
      <c r="U464"/>
      <c r="V464"/>
    </row>
    <row r="465" spans="1:22" s="19" customFormat="1" ht="12.75">
      <c r="A465" s="1"/>
      <c r="B465" s="48"/>
      <c r="C465" s="3"/>
      <c r="D465" s="4"/>
      <c r="E465" s="4"/>
      <c r="F465" s="3"/>
      <c r="G465" s="3"/>
      <c r="H465" s="3"/>
      <c r="I465" s="3"/>
      <c r="J465" s="3"/>
      <c r="K465" s="3"/>
      <c r="L465" s="4"/>
      <c r="M465" s="3"/>
      <c r="N465" s="4"/>
      <c r="O465" s="3"/>
      <c r="P465" s="4"/>
      <c r="Q465" s="8"/>
      <c r="R465"/>
      <c r="S465"/>
      <c r="T465"/>
      <c r="U465"/>
      <c r="V465"/>
    </row>
    <row r="466" spans="1:22" s="19" customFormat="1" ht="12.75">
      <c r="A466" s="1"/>
      <c r="B466" s="48"/>
      <c r="C466" s="3"/>
      <c r="D466" s="4"/>
      <c r="E466" s="4"/>
      <c r="F466" s="3"/>
      <c r="G466" s="3"/>
      <c r="H466" s="3"/>
      <c r="I466" s="3"/>
      <c r="J466" s="3"/>
      <c r="K466" s="3"/>
      <c r="L466" s="4"/>
      <c r="M466" s="3"/>
      <c r="N466" s="4"/>
      <c r="O466" s="3"/>
      <c r="P466" s="4"/>
      <c r="Q466" s="8"/>
      <c r="R466"/>
      <c r="S466"/>
      <c r="T466"/>
      <c r="U466"/>
      <c r="V466"/>
    </row>
    <row r="467" spans="1:22" s="19" customFormat="1" ht="12.75">
      <c r="A467" s="1"/>
      <c r="B467" s="48"/>
      <c r="C467" s="3"/>
      <c r="D467" s="4"/>
      <c r="E467" s="4"/>
      <c r="F467" s="3"/>
      <c r="G467" s="3"/>
      <c r="H467" s="3"/>
      <c r="I467" s="3"/>
      <c r="J467" s="3"/>
      <c r="K467" s="3"/>
      <c r="L467" s="4"/>
      <c r="M467" s="3"/>
      <c r="N467" s="4"/>
      <c r="O467" s="3"/>
      <c r="P467" s="4"/>
      <c r="Q467" s="8"/>
      <c r="R467"/>
      <c r="S467"/>
      <c r="T467"/>
      <c r="U467"/>
      <c r="V467"/>
    </row>
    <row r="468" spans="1:22" s="19" customFormat="1" ht="12.75">
      <c r="A468" s="1"/>
      <c r="B468" s="48"/>
      <c r="C468" s="3"/>
      <c r="D468" s="4"/>
      <c r="E468" s="4"/>
      <c r="F468" s="3"/>
      <c r="G468" s="3"/>
      <c r="H468" s="3"/>
      <c r="I468" s="3"/>
      <c r="J468" s="3"/>
      <c r="K468" s="3"/>
      <c r="L468" s="4"/>
      <c r="M468" s="3"/>
      <c r="N468" s="4"/>
      <c r="O468" s="3"/>
      <c r="P468" s="4"/>
      <c r="Q468" s="8"/>
      <c r="R468"/>
      <c r="S468"/>
      <c r="T468"/>
      <c r="U468"/>
      <c r="V468"/>
    </row>
    <row r="469" spans="1:22" s="19" customFormat="1" ht="12.75">
      <c r="A469" s="1"/>
      <c r="B469" s="48"/>
      <c r="C469" s="3"/>
      <c r="D469" s="4"/>
      <c r="E469" s="4"/>
      <c r="F469" s="3"/>
      <c r="G469" s="3"/>
      <c r="H469" s="3"/>
      <c r="I469" s="3"/>
      <c r="J469" s="3"/>
      <c r="K469" s="3"/>
      <c r="L469" s="4"/>
      <c r="M469" s="3"/>
      <c r="N469" s="4"/>
      <c r="O469" s="3"/>
      <c r="P469" s="4"/>
      <c r="Q469" s="8"/>
      <c r="R469"/>
      <c r="S469"/>
      <c r="T469"/>
      <c r="U469"/>
      <c r="V469"/>
    </row>
    <row r="470" spans="1:22" s="19" customFormat="1" ht="12.75">
      <c r="A470" s="1"/>
      <c r="B470" s="48"/>
      <c r="C470" s="3"/>
      <c r="D470" s="4"/>
      <c r="E470" s="4"/>
      <c r="F470" s="3"/>
      <c r="G470" s="3"/>
      <c r="H470" s="3"/>
      <c r="I470" s="3"/>
      <c r="J470" s="3"/>
      <c r="K470" s="3"/>
      <c r="L470" s="4"/>
      <c r="M470" s="3"/>
      <c r="N470" s="4"/>
      <c r="O470" s="3"/>
      <c r="P470" s="4"/>
      <c r="Q470" s="8"/>
      <c r="R470"/>
      <c r="S470"/>
      <c r="T470"/>
      <c r="U470"/>
      <c r="V470"/>
    </row>
    <row r="471" spans="1:22" s="19" customFormat="1" ht="12.75">
      <c r="A471" s="1"/>
      <c r="B471" s="48"/>
      <c r="C471" s="3"/>
      <c r="D471" s="4"/>
      <c r="E471" s="4"/>
      <c r="F471" s="3"/>
      <c r="G471" s="3"/>
      <c r="H471" s="3"/>
      <c r="I471" s="3"/>
      <c r="J471" s="3"/>
      <c r="K471" s="3"/>
      <c r="L471" s="4"/>
      <c r="M471" s="3"/>
      <c r="N471" s="4"/>
      <c r="O471" s="3"/>
      <c r="P471" s="4"/>
      <c r="Q471" s="8"/>
      <c r="R471"/>
      <c r="S471"/>
      <c r="T471"/>
      <c r="U471"/>
      <c r="V471"/>
    </row>
    <row r="472" spans="1:22" s="19" customFormat="1" ht="12.75">
      <c r="A472" s="1"/>
      <c r="B472" s="48"/>
      <c r="C472" s="3"/>
      <c r="D472" s="4"/>
      <c r="E472" s="4"/>
      <c r="F472" s="3"/>
      <c r="G472" s="3"/>
      <c r="H472" s="3"/>
      <c r="I472" s="3"/>
      <c r="J472" s="3"/>
      <c r="K472" s="3"/>
      <c r="L472" s="4"/>
      <c r="M472" s="3"/>
      <c r="N472" s="4"/>
      <c r="O472" s="3"/>
      <c r="P472" s="4"/>
      <c r="Q472" s="8"/>
      <c r="R472"/>
      <c r="S472"/>
      <c r="T472"/>
      <c r="U472"/>
      <c r="V472"/>
    </row>
    <row r="473" spans="1:22" s="19" customFormat="1" ht="12.75">
      <c r="A473" s="1"/>
      <c r="B473" s="48"/>
      <c r="C473" s="3"/>
      <c r="D473" s="4"/>
      <c r="E473" s="4"/>
      <c r="F473" s="3"/>
      <c r="G473" s="3"/>
      <c r="H473" s="3"/>
      <c r="I473" s="3"/>
      <c r="J473" s="3"/>
      <c r="K473" s="3"/>
      <c r="L473" s="4"/>
      <c r="M473" s="3"/>
      <c r="N473" s="4"/>
      <c r="O473" s="3"/>
      <c r="P473" s="4"/>
      <c r="Q473" s="8"/>
      <c r="R473"/>
      <c r="S473"/>
      <c r="T473"/>
      <c r="U473"/>
      <c r="V473"/>
    </row>
    <row r="474" spans="1:22" s="19" customFormat="1" ht="12.75">
      <c r="A474" s="1"/>
      <c r="B474" s="48"/>
      <c r="C474" s="3"/>
      <c r="D474" s="4"/>
      <c r="E474" s="4"/>
      <c r="F474" s="3"/>
      <c r="G474" s="3"/>
      <c r="H474" s="3"/>
      <c r="I474" s="3"/>
      <c r="J474" s="3"/>
      <c r="K474" s="3"/>
      <c r="L474" s="4"/>
      <c r="M474" s="3"/>
      <c r="N474" s="4"/>
      <c r="O474" s="3"/>
      <c r="P474" s="4"/>
      <c r="Q474" s="8"/>
      <c r="R474"/>
      <c r="S474"/>
      <c r="T474"/>
      <c r="U474"/>
      <c r="V474"/>
    </row>
    <row r="475" spans="1:22" s="19" customFormat="1" ht="12.75">
      <c r="A475" s="1"/>
      <c r="B475" s="48"/>
      <c r="C475" s="3"/>
      <c r="D475" s="4"/>
      <c r="E475" s="4"/>
      <c r="F475" s="3"/>
      <c r="G475" s="3"/>
      <c r="H475" s="3"/>
      <c r="I475" s="3"/>
      <c r="J475" s="3"/>
      <c r="K475" s="3"/>
      <c r="L475" s="4"/>
      <c r="M475" s="3"/>
      <c r="N475" s="4"/>
      <c r="O475" s="3"/>
      <c r="P475" s="4"/>
      <c r="Q475" s="8"/>
      <c r="R475"/>
      <c r="S475"/>
      <c r="T475"/>
      <c r="U475"/>
      <c r="V475"/>
    </row>
    <row r="476" spans="1:22" s="19" customFormat="1" ht="12.75">
      <c r="A476" s="1"/>
      <c r="B476" s="48"/>
      <c r="C476" s="3"/>
      <c r="D476" s="4"/>
      <c r="E476" s="4"/>
      <c r="F476" s="3"/>
      <c r="G476" s="3"/>
      <c r="H476" s="3"/>
      <c r="I476" s="3"/>
      <c r="J476" s="3"/>
      <c r="K476" s="3"/>
      <c r="L476" s="4"/>
      <c r="M476" s="3"/>
      <c r="N476" s="4"/>
      <c r="O476" s="3"/>
      <c r="P476" s="4"/>
      <c r="Q476" s="8"/>
      <c r="R476"/>
      <c r="S476"/>
      <c r="T476"/>
      <c r="U476"/>
      <c r="V476"/>
    </row>
    <row r="477" spans="1:22" s="19" customFormat="1" ht="12.75">
      <c r="A477" s="1"/>
      <c r="B477" s="48"/>
      <c r="C477" s="3"/>
      <c r="D477" s="4"/>
      <c r="E477" s="4"/>
      <c r="F477" s="3"/>
      <c r="G477" s="3"/>
      <c r="H477" s="3"/>
      <c r="I477" s="3"/>
      <c r="J477" s="3"/>
      <c r="K477" s="3"/>
      <c r="L477" s="4"/>
      <c r="M477" s="3"/>
      <c r="N477" s="4"/>
      <c r="O477" s="3"/>
      <c r="P477" s="4"/>
      <c r="Q477" s="8"/>
      <c r="R477"/>
      <c r="S477"/>
      <c r="T477"/>
      <c r="U477"/>
      <c r="V477"/>
    </row>
    <row r="478" spans="1:22" s="19" customFormat="1" ht="12.75">
      <c r="A478" s="1"/>
      <c r="B478" s="48"/>
      <c r="C478" s="3"/>
      <c r="D478" s="4"/>
      <c r="E478" s="4"/>
      <c r="F478" s="3"/>
      <c r="G478" s="3"/>
      <c r="H478" s="3"/>
      <c r="I478" s="3"/>
      <c r="J478" s="3"/>
      <c r="K478" s="3"/>
      <c r="L478" s="4"/>
      <c r="M478" s="3"/>
      <c r="N478" s="4"/>
      <c r="O478" s="3"/>
      <c r="P478" s="4"/>
      <c r="Q478" s="8"/>
      <c r="R478"/>
      <c r="S478"/>
      <c r="T478"/>
      <c r="U478"/>
      <c r="V478"/>
    </row>
    <row r="479" spans="1:22" s="19" customFormat="1" ht="12.75">
      <c r="A479" s="1"/>
      <c r="B479" s="48"/>
      <c r="C479" s="3"/>
      <c r="D479" s="4"/>
      <c r="E479" s="4"/>
      <c r="F479" s="3"/>
      <c r="G479" s="3"/>
      <c r="H479" s="3"/>
      <c r="I479" s="3"/>
      <c r="J479" s="3"/>
      <c r="K479" s="3"/>
      <c r="L479" s="4"/>
      <c r="M479" s="3"/>
      <c r="N479" s="4"/>
      <c r="O479" s="3"/>
      <c r="P479" s="4"/>
      <c r="Q479" s="8"/>
      <c r="R479"/>
      <c r="S479"/>
      <c r="T479"/>
      <c r="U479"/>
      <c r="V479"/>
    </row>
    <row r="480" spans="1:22" s="19" customFormat="1" ht="12.75">
      <c r="A480" s="1"/>
      <c r="B480" s="48"/>
      <c r="C480" s="3"/>
      <c r="D480" s="4"/>
      <c r="E480" s="4"/>
      <c r="F480" s="3"/>
      <c r="G480" s="3"/>
      <c r="H480" s="3"/>
      <c r="I480" s="3"/>
      <c r="J480" s="3"/>
      <c r="K480" s="3"/>
      <c r="L480" s="4"/>
      <c r="M480" s="3"/>
      <c r="N480" s="4"/>
      <c r="O480" s="3"/>
      <c r="P480" s="4"/>
      <c r="Q480" s="8"/>
      <c r="R480"/>
      <c r="S480"/>
      <c r="T480"/>
      <c r="U480"/>
      <c r="V480"/>
    </row>
    <row r="481" spans="1:22" s="19" customFormat="1" ht="12.75">
      <c r="A481" s="1"/>
      <c r="B481" s="48"/>
      <c r="C481" s="3"/>
      <c r="D481" s="4"/>
      <c r="E481" s="4"/>
      <c r="F481" s="3"/>
      <c r="G481" s="3"/>
      <c r="H481" s="3"/>
      <c r="I481" s="3"/>
      <c r="J481" s="3"/>
      <c r="K481" s="3"/>
      <c r="L481" s="4"/>
      <c r="M481" s="3"/>
      <c r="N481" s="4"/>
      <c r="O481" s="3"/>
      <c r="P481" s="4"/>
      <c r="Q481" s="8"/>
      <c r="R481"/>
      <c r="S481"/>
      <c r="T481"/>
      <c r="U481"/>
      <c r="V481"/>
    </row>
    <row r="482" spans="1:22" s="19" customFormat="1" ht="12.75">
      <c r="A482" s="1"/>
      <c r="B482" s="2"/>
      <c r="C482" s="3"/>
      <c r="D482" s="4"/>
      <c r="E482" s="4"/>
      <c r="F482" s="3"/>
      <c r="G482" s="3"/>
      <c r="H482" s="3"/>
      <c r="I482" s="3"/>
      <c r="J482" s="3"/>
      <c r="K482" s="3"/>
      <c r="L482" s="4"/>
      <c r="M482" s="3"/>
      <c r="N482" s="4"/>
      <c r="O482" s="3"/>
      <c r="P482" s="4"/>
      <c r="Q482" s="8"/>
      <c r="R482"/>
      <c r="S482"/>
      <c r="T482"/>
      <c r="U482"/>
      <c r="V482"/>
    </row>
    <row r="483" spans="1:22" s="19" customFormat="1" ht="12.75">
      <c r="A483" s="1"/>
      <c r="B483" s="2"/>
      <c r="C483" s="3"/>
      <c r="D483" s="4"/>
      <c r="E483" s="4"/>
      <c r="F483" s="3"/>
      <c r="G483" s="3"/>
      <c r="H483" s="3"/>
      <c r="I483" s="3"/>
      <c r="J483" s="3"/>
      <c r="K483" s="3"/>
      <c r="L483" s="4"/>
      <c r="M483" s="3"/>
      <c r="N483" s="4"/>
      <c r="O483" s="3"/>
      <c r="P483" s="4"/>
      <c r="Q483" s="8"/>
      <c r="R483"/>
      <c r="S483"/>
      <c r="T483"/>
      <c r="U483"/>
      <c r="V483"/>
    </row>
    <row r="484" spans="1:22" s="19" customFormat="1" ht="12.75">
      <c r="A484" s="1"/>
      <c r="B484" s="2"/>
      <c r="C484" s="3"/>
      <c r="D484" s="4"/>
      <c r="E484" s="4"/>
      <c r="F484" s="3"/>
      <c r="G484" s="3"/>
      <c r="H484" s="3"/>
      <c r="I484" s="3"/>
      <c r="J484" s="3"/>
      <c r="K484" s="3"/>
      <c r="L484" s="4"/>
      <c r="M484" s="3"/>
      <c r="N484" s="4"/>
      <c r="O484" s="3"/>
      <c r="P484" s="4"/>
      <c r="Q484" s="8"/>
      <c r="R484"/>
      <c r="S484"/>
      <c r="T484"/>
      <c r="U484"/>
      <c r="V484"/>
    </row>
    <row r="485" spans="1:22" s="19" customFormat="1" ht="12.75">
      <c r="A485" s="1"/>
      <c r="B485" s="2"/>
      <c r="C485" s="3"/>
      <c r="D485" s="4"/>
      <c r="E485" s="4"/>
      <c r="F485" s="3"/>
      <c r="G485" s="3"/>
      <c r="H485" s="3"/>
      <c r="I485" s="3"/>
      <c r="J485" s="3"/>
      <c r="K485" s="3"/>
      <c r="L485" s="4"/>
      <c r="M485" s="3"/>
      <c r="N485" s="4"/>
      <c r="O485" s="3"/>
      <c r="P485" s="4"/>
      <c r="Q485" s="8"/>
      <c r="R485"/>
      <c r="S485"/>
      <c r="T485"/>
      <c r="U485"/>
      <c r="V485"/>
    </row>
    <row r="486" spans="1:22" s="19" customFormat="1" ht="12.75">
      <c r="A486" s="1"/>
      <c r="B486" s="2"/>
      <c r="C486" s="3"/>
      <c r="D486" s="4"/>
      <c r="E486" s="4"/>
      <c r="F486" s="3"/>
      <c r="G486" s="3"/>
      <c r="H486" s="3"/>
      <c r="I486" s="3"/>
      <c r="J486" s="3"/>
      <c r="K486" s="3"/>
      <c r="L486" s="4"/>
      <c r="M486" s="3"/>
      <c r="N486" s="4"/>
      <c r="O486" s="3"/>
      <c r="P486" s="4"/>
      <c r="Q486" s="8"/>
      <c r="R486"/>
      <c r="S486"/>
      <c r="T486"/>
      <c r="U486"/>
      <c r="V486"/>
    </row>
    <row r="487" spans="1:22" s="19" customFormat="1" ht="12.75">
      <c r="A487" s="1"/>
      <c r="B487" s="2"/>
      <c r="C487" s="3"/>
      <c r="D487" s="4"/>
      <c r="E487" s="4"/>
      <c r="F487" s="3"/>
      <c r="G487" s="3"/>
      <c r="H487" s="3"/>
      <c r="I487" s="3"/>
      <c r="J487" s="3"/>
      <c r="K487" s="3"/>
      <c r="L487" s="4"/>
      <c r="M487" s="3"/>
      <c r="N487" s="4"/>
      <c r="O487" s="3"/>
      <c r="P487" s="4"/>
      <c r="Q487" s="8"/>
      <c r="R487"/>
      <c r="S487"/>
      <c r="T487"/>
      <c r="U487"/>
      <c r="V487"/>
    </row>
    <row r="488" spans="1:22" s="19" customFormat="1" ht="12.75">
      <c r="A488" s="1"/>
      <c r="B488" s="2"/>
      <c r="C488" s="3"/>
      <c r="D488" s="4"/>
      <c r="E488" s="4"/>
      <c r="F488" s="3"/>
      <c r="G488" s="3"/>
      <c r="H488" s="3"/>
      <c r="I488" s="3"/>
      <c r="J488" s="3"/>
      <c r="K488" s="3"/>
      <c r="L488" s="4"/>
      <c r="M488" s="3"/>
      <c r="N488" s="4"/>
      <c r="O488" s="3"/>
      <c r="P488" s="4"/>
      <c r="Q488" s="8"/>
      <c r="R488"/>
      <c r="S488"/>
      <c r="T488"/>
      <c r="U488"/>
      <c r="V488"/>
    </row>
    <row r="489" spans="1:22" s="19" customFormat="1" ht="12.75">
      <c r="A489" s="1"/>
      <c r="B489" s="2"/>
      <c r="C489" s="3"/>
      <c r="D489" s="4"/>
      <c r="E489" s="4"/>
      <c r="F489" s="3"/>
      <c r="G489" s="3"/>
      <c r="H489" s="3"/>
      <c r="I489" s="3"/>
      <c r="J489" s="3"/>
      <c r="K489" s="3"/>
      <c r="L489" s="4"/>
      <c r="M489" s="3"/>
      <c r="N489" s="4"/>
      <c r="O489" s="3"/>
      <c r="P489" s="4"/>
      <c r="Q489" s="8"/>
      <c r="R489"/>
      <c r="S489"/>
      <c r="T489"/>
      <c r="U489"/>
      <c r="V489"/>
    </row>
    <row r="490" spans="1:22" s="19" customFormat="1" ht="12.75">
      <c r="A490" s="1"/>
      <c r="B490" s="2"/>
      <c r="C490" s="3"/>
      <c r="D490" s="4"/>
      <c r="E490" s="4"/>
      <c r="F490" s="3"/>
      <c r="G490" s="3"/>
      <c r="H490" s="3"/>
      <c r="I490" s="3"/>
      <c r="J490" s="3"/>
      <c r="K490" s="3"/>
      <c r="L490" s="4"/>
      <c r="M490" s="3"/>
      <c r="N490" s="4"/>
      <c r="O490" s="3"/>
      <c r="P490" s="4"/>
      <c r="Q490" s="8"/>
      <c r="R490"/>
      <c r="S490"/>
      <c r="T490"/>
      <c r="U490"/>
      <c r="V490"/>
    </row>
    <row r="491" spans="1:22" s="19" customFormat="1" ht="12.75">
      <c r="A491" s="1"/>
      <c r="B491" s="2"/>
      <c r="C491" s="3"/>
      <c r="D491" s="4"/>
      <c r="E491" s="4"/>
      <c r="F491" s="3"/>
      <c r="G491" s="3"/>
      <c r="H491" s="3"/>
      <c r="I491" s="3"/>
      <c r="J491" s="3"/>
      <c r="K491" s="3"/>
      <c r="L491" s="4"/>
      <c r="M491" s="3"/>
      <c r="N491" s="4"/>
      <c r="O491" s="3"/>
      <c r="P491" s="4"/>
      <c r="Q491" s="8"/>
      <c r="R491"/>
      <c r="S491"/>
      <c r="T491"/>
      <c r="U491"/>
      <c r="V491"/>
    </row>
    <row r="492" spans="1:22" s="19" customFormat="1" ht="12.75">
      <c r="A492" s="1"/>
      <c r="B492" s="2"/>
      <c r="C492" s="3"/>
      <c r="D492" s="4"/>
      <c r="E492" s="4"/>
      <c r="F492" s="3"/>
      <c r="G492" s="3"/>
      <c r="H492" s="3"/>
      <c r="I492" s="3"/>
      <c r="J492" s="3"/>
      <c r="K492" s="3"/>
      <c r="L492" s="4"/>
      <c r="M492" s="3"/>
      <c r="N492" s="4"/>
      <c r="O492" s="3"/>
      <c r="P492" s="4"/>
      <c r="Q492" s="8"/>
      <c r="R492"/>
      <c r="S492"/>
      <c r="T492"/>
      <c r="U492"/>
      <c r="V492"/>
    </row>
    <row r="493" spans="1:22" s="19" customFormat="1" ht="12.75">
      <c r="A493" s="1"/>
      <c r="B493" s="2"/>
      <c r="C493" s="3"/>
      <c r="D493" s="4"/>
      <c r="E493" s="4"/>
      <c r="F493" s="3"/>
      <c r="G493" s="3"/>
      <c r="H493" s="3"/>
      <c r="I493" s="3"/>
      <c r="J493" s="3"/>
      <c r="K493" s="3"/>
      <c r="L493" s="4"/>
      <c r="M493" s="3"/>
      <c r="N493" s="4"/>
      <c r="O493" s="3"/>
      <c r="P493" s="4"/>
      <c r="Q493" s="8"/>
      <c r="R493"/>
      <c r="S493"/>
      <c r="T493"/>
      <c r="U493"/>
      <c r="V493"/>
    </row>
    <row r="494" spans="1:22" s="19" customFormat="1" ht="12.75">
      <c r="A494" s="1"/>
      <c r="B494" s="2"/>
      <c r="C494" s="3"/>
      <c r="D494" s="4"/>
      <c r="E494" s="4"/>
      <c r="F494" s="3"/>
      <c r="G494" s="3"/>
      <c r="H494" s="3"/>
      <c r="I494" s="3"/>
      <c r="J494" s="3"/>
      <c r="K494" s="3"/>
      <c r="L494" s="4"/>
      <c r="M494" s="3"/>
      <c r="N494" s="4"/>
      <c r="O494" s="3"/>
      <c r="P494" s="4"/>
      <c r="Q494" s="8"/>
      <c r="R494"/>
      <c r="S494"/>
      <c r="T494"/>
      <c r="U494"/>
      <c r="V494"/>
    </row>
    <row r="495" spans="1:22" s="19" customFormat="1" ht="12.75">
      <c r="A495" s="1"/>
      <c r="B495" s="2"/>
      <c r="C495" s="3"/>
      <c r="D495" s="4"/>
      <c r="E495" s="4"/>
      <c r="F495" s="3"/>
      <c r="G495" s="3"/>
      <c r="H495" s="3"/>
      <c r="I495" s="3"/>
      <c r="J495" s="3"/>
      <c r="K495" s="3"/>
      <c r="L495" s="4"/>
      <c r="M495" s="3"/>
      <c r="N495" s="4"/>
      <c r="O495" s="3"/>
      <c r="P495" s="4"/>
      <c r="Q495" s="8"/>
      <c r="R495"/>
      <c r="S495"/>
      <c r="T495"/>
      <c r="U495"/>
      <c r="V495"/>
    </row>
    <row r="496" spans="1:22" s="19" customFormat="1" ht="12.75">
      <c r="A496" s="1"/>
      <c r="B496" s="2"/>
      <c r="C496" s="3"/>
      <c r="D496" s="4"/>
      <c r="E496" s="4"/>
      <c r="F496" s="3"/>
      <c r="G496" s="3"/>
      <c r="H496" s="3"/>
      <c r="I496" s="3"/>
      <c r="J496" s="3"/>
      <c r="K496" s="3"/>
      <c r="L496" s="4"/>
      <c r="M496" s="3"/>
      <c r="N496" s="4"/>
      <c r="O496" s="3"/>
      <c r="P496" s="4"/>
      <c r="Q496" s="8"/>
      <c r="R496"/>
      <c r="S496"/>
      <c r="T496"/>
      <c r="U496"/>
      <c r="V496"/>
    </row>
    <row r="497" spans="1:22" s="19" customFormat="1" ht="12.75">
      <c r="A497" s="1"/>
      <c r="B497" s="2"/>
      <c r="C497" s="3"/>
      <c r="D497" s="4"/>
      <c r="E497" s="4"/>
      <c r="F497" s="3"/>
      <c r="G497" s="3"/>
      <c r="H497" s="3"/>
      <c r="I497" s="3"/>
      <c r="J497" s="3"/>
      <c r="K497" s="3"/>
      <c r="L497" s="4"/>
      <c r="M497" s="3"/>
      <c r="N497" s="4"/>
      <c r="O497" s="3"/>
      <c r="P497" s="4"/>
      <c r="Q497" s="8"/>
      <c r="R497"/>
      <c r="S497"/>
      <c r="T497"/>
      <c r="U497"/>
      <c r="V497"/>
    </row>
    <row r="498" spans="1:22" s="19" customFormat="1" ht="12.75">
      <c r="A498" s="1"/>
      <c r="B498" s="2"/>
      <c r="C498" s="3"/>
      <c r="D498" s="4"/>
      <c r="E498" s="4"/>
      <c r="F498" s="3"/>
      <c r="G498" s="3"/>
      <c r="H498" s="3"/>
      <c r="I498" s="3"/>
      <c r="J498" s="3"/>
      <c r="K498" s="3"/>
      <c r="L498" s="4"/>
      <c r="M498" s="3"/>
      <c r="N498" s="4"/>
      <c r="O498" s="3"/>
      <c r="P498" s="4"/>
      <c r="Q498" s="8"/>
      <c r="R498"/>
      <c r="S498"/>
      <c r="T498"/>
      <c r="U498"/>
      <c r="V498"/>
    </row>
    <row r="499" spans="1:22" s="19" customFormat="1" ht="12.75">
      <c r="A499" s="1"/>
      <c r="B499" s="2"/>
      <c r="C499" s="3"/>
      <c r="D499" s="4"/>
      <c r="E499" s="4"/>
      <c r="F499" s="3"/>
      <c r="G499" s="3"/>
      <c r="H499" s="3"/>
      <c r="I499" s="3"/>
      <c r="J499" s="3"/>
      <c r="K499" s="3"/>
      <c r="L499" s="4"/>
      <c r="M499" s="3"/>
      <c r="N499" s="4"/>
      <c r="O499" s="3"/>
      <c r="P499" s="4"/>
      <c r="Q499" s="8"/>
      <c r="R499"/>
      <c r="S499"/>
      <c r="T499"/>
      <c r="U499"/>
      <c r="V499"/>
    </row>
    <row r="500" spans="1:22" s="19" customFormat="1" ht="12.75">
      <c r="A500" s="1"/>
      <c r="B500" s="2"/>
      <c r="C500" s="3"/>
      <c r="D500" s="4"/>
      <c r="E500" s="4"/>
      <c r="F500" s="3"/>
      <c r="G500" s="3"/>
      <c r="H500" s="3"/>
      <c r="I500" s="3"/>
      <c r="J500" s="3"/>
      <c r="K500" s="3"/>
      <c r="L500" s="4"/>
      <c r="M500" s="3"/>
      <c r="N500" s="4"/>
      <c r="O500" s="3"/>
      <c r="P500" s="4"/>
      <c r="Q500" s="8"/>
      <c r="R500"/>
      <c r="S500"/>
      <c r="T500"/>
      <c r="U500"/>
      <c r="V500"/>
    </row>
    <row r="501" spans="1:22" s="19" customFormat="1" ht="12.75">
      <c r="A501" s="1"/>
      <c r="B501" s="2"/>
      <c r="C501" s="3"/>
      <c r="D501" s="4"/>
      <c r="E501" s="4"/>
      <c r="F501" s="3"/>
      <c r="G501" s="3"/>
      <c r="H501" s="3"/>
      <c r="I501" s="3"/>
      <c r="J501" s="3"/>
      <c r="K501" s="3"/>
      <c r="L501" s="4"/>
      <c r="M501" s="3"/>
      <c r="N501" s="4"/>
      <c r="O501" s="3"/>
      <c r="P501" s="4"/>
      <c r="Q501" s="8"/>
      <c r="R501"/>
      <c r="S501"/>
      <c r="T501"/>
      <c r="U501"/>
      <c r="V501"/>
    </row>
    <row r="502" spans="1:22" s="19" customFormat="1" ht="12.75">
      <c r="A502" s="1"/>
      <c r="B502" s="2"/>
      <c r="C502" s="3"/>
      <c r="D502" s="4"/>
      <c r="E502" s="4"/>
      <c r="F502" s="3"/>
      <c r="G502" s="3"/>
      <c r="H502" s="3"/>
      <c r="I502" s="3"/>
      <c r="J502" s="3"/>
      <c r="K502" s="3"/>
      <c r="L502" s="4"/>
      <c r="M502" s="3"/>
      <c r="N502" s="4"/>
      <c r="O502" s="3"/>
      <c r="P502" s="4"/>
      <c r="Q502" s="8"/>
      <c r="R502"/>
      <c r="S502"/>
      <c r="T502"/>
      <c r="U502"/>
      <c r="V502"/>
    </row>
    <row r="503" spans="1:22" s="19" customFormat="1" ht="12.75">
      <c r="A503" s="1"/>
      <c r="B503" s="2"/>
      <c r="C503" s="3"/>
      <c r="D503" s="4"/>
      <c r="E503" s="4"/>
      <c r="F503" s="3"/>
      <c r="G503" s="3"/>
      <c r="H503" s="3"/>
      <c r="I503" s="3"/>
      <c r="J503" s="3"/>
      <c r="K503" s="3"/>
      <c r="L503" s="4"/>
      <c r="M503" s="3"/>
      <c r="N503" s="4"/>
      <c r="O503" s="3"/>
      <c r="P503" s="4"/>
      <c r="Q503" s="8"/>
      <c r="R503"/>
      <c r="S503"/>
      <c r="T503"/>
      <c r="U503"/>
      <c r="V503"/>
    </row>
    <row r="504" spans="1:22" s="19" customFormat="1" ht="12.75">
      <c r="A504" s="1"/>
      <c r="B504" s="2"/>
      <c r="C504" s="3"/>
      <c r="D504" s="4"/>
      <c r="E504" s="4"/>
      <c r="F504" s="3"/>
      <c r="G504" s="3"/>
      <c r="H504" s="3"/>
      <c r="I504" s="3"/>
      <c r="J504" s="3"/>
      <c r="K504" s="3"/>
      <c r="L504" s="4"/>
      <c r="M504" s="3"/>
      <c r="N504" s="4"/>
      <c r="O504" s="3"/>
      <c r="P504" s="4"/>
      <c r="Q504" s="8"/>
      <c r="R504"/>
      <c r="S504"/>
      <c r="T504"/>
      <c r="U504"/>
      <c r="V504"/>
    </row>
    <row r="505" spans="1:22" s="19" customFormat="1" ht="12.75">
      <c r="A505" s="1"/>
      <c r="B505" s="2"/>
      <c r="C505" s="3"/>
      <c r="D505" s="4"/>
      <c r="E505" s="4"/>
      <c r="F505" s="3"/>
      <c r="G505" s="3"/>
      <c r="H505" s="3"/>
      <c r="I505" s="3"/>
      <c r="J505" s="3"/>
      <c r="K505" s="3"/>
      <c r="L505" s="4"/>
      <c r="M505" s="3"/>
      <c r="N505" s="4"/>
      <c r="O505" s="3"/>
      <c r="P505" s="4"/>
      <c r="Q505" s="8"/>
      <c r="R505"/>
      <c r="S505"/>
      <c r="T505"/>
      <c r="U505"/>
      <c r="V505"/>
    </row>
    <row r="506" spans="1:22" s="19" customFormat="1" ht="12.75">
      <c r="A506" s="1"/>
      <c r="B506" s="2"/>
      <c r="C506" s="3"/>
      <c r="D506" s="4"/>
      <c r="E506" s="4"/>
      <c r="F506" s="3"/>
      <c r="G506" s="3"/>
      <c r="H506" s="3"/>
      <c r="I506" s="3"/>
      <c r="J506" s="3"/>
      <c r="K506" s="3"/>
      <c r="L506" s="4"/>
      <c r="M506" s="3"/>
      <c r="N506" s="4"/>
      <c r="O506" s="3"/>
      <c r="P506" s="4"/>
      <c r="Q506" s="8"/>
      <c r="R506"/>
      <c r="S506"/>
      <c r="T506"/>
      <c r="U506"/>
      <c r="V506"/>
    </row>
    <row r="507" spans="1:22" s="19" customFormat="1" ht="12.75">
      <c r="A507" s="1"/>
      <c r="B507" s="2"/>
      <c r="C507" s="3"/>
      <c r="D507" s="4"/>
      <c r="E507" s="4"/>
      <c r="F507" s="3"/>
      <c r="G507" s="3"/>
      <c r="H507" s="3"/>
      <c r="I507" s="3"/>
      <c r="J507" s="3"/>
      <c r="K507" s="3"/>
      <c r="L507" s="4"/>
      <c r="M507" s="3"/>
      <c r="N507" s="4"/>
      <c r="O507" s="3"/>
      <c r="P507" s="4"/>
      <c r="Q507" s="8"/>
      <c r="R507"/>
      <c r="S507"/>
      <c r="T507"/>
      <c r="U507"/>
      <c r="V507"/>
    </row>
    <row r="508" spans="1:22" s="19" customFormat="1" ht="12.75">
      <c r="A508" s="1"/>
      <c r="B508" s="2"/>
      <c r="C508" s="3"/>
      <c r="D508" s="4"/>
      <c r="E508" s="4"/>
      <c r="F508" s="3"/>
      <c r="G508" s="3"/>
      <c r="H508" s="3"/>
      <c r="I508" s="3"/>
      <c r="J508" s="3"/>
      <c r="K508" s="3"/>
      <c r="L508" s="4"/>
      <c r="M508" s="3"/>
      <c r="N508" s="4"/>
      <c r="O508" s="3"/>
      <c r="P508" s="4"/>
      <c r="Q508" s="8"/>
      <c r="R508"/>
      <c r="S508"/>
      <c r="T508"/>
      <c r="U508"/>
      <c r="V508"/>
    </row>
    <row r="509" spans="1:22" s="19" customFormat="1" ht="12.75">
      <c r="A509" s="1"/>
      <c r="B509" s="2"/>
      <c r="C509" s="3"/>
      <c r="D509" s="4"/>
      <c r="E509" s="4"/>
      <c r="F509" s="3"/>
      <c r="G509" s="3"/>
      <c r="H509" s="3"/>
      <c r="I509" s="3"/>
      <c r="J509" s="3"/>
      <c r="K509" s="3"/>
      <c r="L509" s="4"/>
      <c r="M509" s="3"/>
      <c r="N509" s="4"/>
      <c r="O509" s="3"/>
      <c r="P509" s="4"/>
      <c r="Q509" s="8"/>
      <c r="R509"/>
      <c r="S509"/>
      <c r="T509"/>
      <c r="U509"/>
      <c r="V509"/>
    </row>
    <row r="510" spans="1:22" s="19" customFormat="1" ht="12.75">
      <c r="A510" s="1"/>
      <c r="B510" s="2"/>
      <c r="C510" s="3"/>
      <c r="D510" s="4"/>
      <c r="E510" s="4"/>
      <c r="F510" s="3"/>
      <c r="G510" s="3"/>
      <c r="H510" s="3"/>
      <c r="I510" s="3"/>
      <c r="J510" s="3"/>
      <c r="K510" s="3"/>
      <c r="L510" s="4"/>
      <c r="M510" s="3"/>
      <c r="N510" s="4"/>
      <c r="O510" s="3"/>
      <c r="P510" s="4"/>
      <c r="Q510" s="8"/>
      <c r="R510"/>
      <c r="S510"/>
      <c r="T510"/>
      <c r="U510"/>
      <c r="V510"/>
    </row>
    <row r="511" spans="1:22" s="19" customFormat="1" ht="12.75">
      <c r="A511" s="1"/>
      <c r="B511" s="2"/>
      <c r="C511" s="3"/>
      <c r="D511" s="4"/>
      <c r="E511" s="4"/>
      <c r="F511" s="3"/>
      <c r="G511" s="3"/>
      <c r="H511" s="3"/>
      <c r="I511" s="3"/>
      <c r="J511" s="3"/>
      <c r="K511" s="3"/>
      <c r="L511" s="4"/>
      <c r="M511" s="3"/>
      <c r="N511" s="4"/>
      <c r="O511" s="3"/>
      <c r="P511" s="4"/>
      <c r="Q511" s="8"/>
      <c r="R511"/>
      <c r="S511"/>
      <c r="T511"/>
      <c r="U511"/>
      <c r="V511"/>
    </row>
    <row r="512" spans="1:22" s="19" customFormat="1" ht="12.75">
      <c r="A512" s="1"/>
      <c r="B512" s="2"/>
      <c r="C512" s="3"/>
      <c r="D512" s="4"/>
      <c r="E512" s="4"/>
      <c r="F512" s="3"/>
      <c r="G512" s="3"/>
      <c r="H512" s="3"/>
      <c r="I512" s="3"/>
      <c r="J512" s="3"/>
      <c r="K512" s="3"/>
      <c r="L512" s="4"/>
      <c r="M512" s="3"/>
      <c r="N512" s="4"/>
      <c r="O512" s="3"/>
      <c r="P512" s="4"/>
      <c r="Q512" s="8"/>
      <c r="R512"/>
      <c r="S512"/>
      <c r="T512"/>
      <c r="U512"/>
      <c r="V512"/>
    </row>
    <row r="513" spans="1:22" s="19" customFormat="1" ht="12.75">
      <c r="A513" s="1"/>
      <c r="B513" s="2"/>
      <c r="C513" s="3"/>
      <c r="D513" s="4"/>
      <c r="E513" s="4"/>
      <c r="F513" s="3"/>
      <c r="G513" s="3"/>
      <c r="H513" s="3"/>
      <c r="I513" s="3"/>
      <c r="J513" s="3"/>
      <c r="K513" s="3"/>
      <c r="L513" s="4"/>
      <c r="M513" s="3"/>
      <c r="N513" s="4"/>
      <c r="O513" s="3"/>
      <c r="P513" s="4"/>
      <c r="Q513" s="8"/>
      <c r="R513"/>
      <c r="S513"/>
      <c r="T513"/>
      <c r="U513"/>
      <c r="V513"/>
    </row>
    <row r="514" spans="1:22" s="19" customFormat="1" ht="12.75">
      <c r="A514" s="1"/>
      <c r="B514" s="2"/>
      <c r="C514" s="3"/>
      <c r="D514" s="4"/>
      <c r="E514" s="4"/>
      <c r="F514" s="3"/>
      <c r="G514" s="3"/>
      <c r="H514" s="3"/>
      <c r="I514" s="3"/>
      <c r="J514" s="3"/>
      <c r="K514" s="3"/>
      <c r="L514" s="4"/>
      <c r="M514" s="3"/>
      <c r="N514" s="4"/>
      <c r="O514" s="3"/>
      <c r="P514" s="4"/>
      <c r="Q514" s="8"/>
      <c r="R514"/>
      <c r="S514"/>
      <c r="T514"/>
      <c r="U514"/>
      <c r="V514"/>
    </row>
    <row r="515" spans="1:22" s="19" customFormat="1" ht="12.75">
      <c r="A515" s="1"/>
      <c r="B515" s="2"/>
      <c r="C515" s="3"/>
      <c r="D515" s="4"/>
      <c r="E515" s="4"/>
      <c r="F515" s="3"/>
      <c r="G515" s="3"/>
      <c r="H515" s="3"/>
      <c r="I515" s="3"/>
      <c r="J515" s="3"/>
      <c r="K515" s="3"/>
      <c r="L515" s="4"/>
      <c r="M515" s="3"/>
      <c r="N515" s="4"/>
      <c r="O515" s="3"/>
      <c r="P515" s="4"/>
      <c r="Q515" s="8"/>
      <c r="R515"/>
      <c r="S515"/>
      <c r="T515"/>
      <c r="U515"/>
      <c r="V515"/>
    </row>
    <row r="516" spans="1:22" s="19" customFormat="1" ht="12.75">
      <c r="A516" s="1"/>
      <c r="B516" s="2"/>
      <c r="C516" s="3"/>
      <c r="D516" s="4"/>
      <c r="E516" s="4"/>
      <c r="F516" s="3"/>
      <c r="G516" s="3"/>
      <c r="H516" s="3"/>
      <c r="I516" s="3"/>
      <c r="J516" s="3"/>
      <c r="K516" s="3"/>
      <c r="L516" s="4"/>
      <c r="M516" s="3"/>
      <c r="N516" s="4"/>
      <c r="O516" s="3"/>
      <c r="P516" s="4"/>
      <c r="Q516" s="8"/>
      <c r="R516"/>
      <c r="S516"/>
      <c r="T516"/>
      <c r="U516"/>
      <c r="V516"/>
    </row>
    <row r="517" spans="1:22" s="19" customFormat="1" ht="12.75">
      <c r="A517" s="1"/>
      <c r="B517" s="2"/>
      <c r="C517" s="3"/>
      <c r="D517" s="4"/>
      <c r="E517" s="4"/>
      <c r="F517" s="3"/>
      <c r="G517" s="3"/>
      <c r="H517" s="3"/>
      <c r="I517" s="3"/>
      <c r="J517" s="3"/>
      <c r="K517" s="3"/>
      <c r="L517" s="4"/>
      <c r="M517" s="3"/>
      <c r="N517" s="4"/>
      <c r="O517" s="3"/>
      <c r="P517" s="4"/>
      <c r="Q517" s="8"/>
      <c r="R517"/>
      <c r="S517"/>
      <c r="T517"/>
      <c r="U517"/>
      <c r="V517"/>
    </row>
    <row r="518" spans="1:22" s="19" customFormat="1" ht="12.75">
      <c r="A518" s="1"/>
      <c r="B518" s="2"/>
      <c r="C518" s="3"/>
      <c r="D518" s="4"/>
      <c r="E518" s="4"/>
      <c r="F518" s="3"/>
      <c r="G518" s="3"/>
      <c r="H518" s="3"/>
      <c r="I518" s="3"/>
      <c r="J518" s="3"/>
      <c r="K518" s="3"/>
      <c r="L518" s="4"/>
      <c r="M518" s="3"/>
      <c r="N518" s="4"/>
      <c r="O518" s="3"/>
      <c r="P518" s="4"/>
      <c r="Q518" s="8"/>
      <c r="R518"/>
      <c r="S518"/>
      <c r="T518"/>
      <c r="U518"/>
      <c r="V518"/>
    </row>
    <row r="519" spans="1:22" s="19" customFormat="1" ht="12.75">
      <c r="A519" s="1"/>
      <c r="B519" s="2"/>
      <c r="C519" s="3"/>
      <c r="D519" s="4"/>
      <c r="E519" s="4"/>
      <c r="F519" s="3"/>
      <c r="G519" s="3"/>
      <c r="H519" s="3"/>
      <c r="I519" s="3"/>
      <c r="J519" s="3"/>
      <c r="K519" s="3"/>
      <c r="L519" s="4"/>
      <c r="M519" s="3"/>
      <c r="N519" s="4"/>
      <c r="O519" s="3"/>
      <c r="P519" s="4"/>
      <c r="Q519" s="8"/>
      <c r="R519"/>
      <c r="S519"/>
      <c r="T519"/>
      <c r="U519"/>
      <c r="V519"/>
    </row>
    <row r="520" spans="1:22" s="19" customFormat="1" ht="12.75">
      <c r="A520" s="1"/>
      <c r="B520" s="2"/>
      <c r="C520" s="3"/>
      <c r="D520" s="4"/>
      <c r="E520" s="4"/>
      <c r="F520" s="3"/>
      <c r="G520" s="3"/>
      <c r="H520" s="3"/>
      <c r="I520" s="3"/>
      <c r="J520" s="3"/>
      <c r="K520" s="3"/>
      <c r="L520" s="4"/>
      <c r="M520" s="3"/>
      <c r="N520" s="4"/>
      <c r="O520" s="3"/>
      <c r="P520" s="4"/>
      <c r="Q520" s="8"/>
      <c r="R520"/>
      <c r="S520"/>
      <c r="T520"/>
      <c r="U520"/>
      <c r="V520"/>
    </row>
    <row r="521" spans="1:22" s="19" customFormat="1" ht="12.75">
      <c r="A521" s="1"/>
      <c r="B521" s="2"/>
      <c r="C521" s="3"/>
      <c r="D521" s="4"/>
      <c r="E521" s="4"/>
      <c r="F521" s="3"/>
      <c r="G521" s="3"/>
      <c r="H521" s="3"/>
      <c r="I521" s="3"/>
      <c r="J521" s="3"/>
      <c r="K521" s="3"/>
      <c r="L521" s="4"/>
      <c r="M521" s="3"/>
      <c r="N521" s="4"/>
      <c r="O521" s="3"/>
      <c r="P521" s="4"/>
      <c r="Q521" s="8"/>
      <c r="R521"/>
      <c r="S521"/>
      <c r="T521"/>
      <c r="U521"/>
      <c r="V521"/>
    </row>
    <row r="522" spans="1:22" s="19" customFormat="1" ht="12.75">
      <c r="A522" s="1"/>
      <c r="B522" s="2"/>
      <c r="C522" s="3"/>
      <c r="D522" s="4"/>
      <c r="E522" s="4"/>
      <c r="F522" s="3"/>
      <c r="G522" s="3"/>
      <c r="H522" s="3"/>
      <c r="I522" s="3"/>
      <c r="J522" s="3"/>
      <c r="K522" s="3"/>
      <c r="L522" s="4"/>
      <c r="M522" s="3"/>
      <c r="N522" s="4"/>
      <c r="O522" s="3"/>
      <c r="P522" s="4"/>
      <c r="Q522" s="8"/>
      <c r="R522"/>
      <c r="S522"/>
      <c r="T522"/>
      <c r="U522"/>
      <c r="V522"/>
    </row>
    <row r="523" spans="1:22" s="19" customFormat="1" ht="12.75">
      <c r="A523" s="1"/>
      <c r="B523" s="2"/>
      <c r="C523" s="3"/>
      <c r="D523" s="4"/>
      <c r="E523" s="4"/>
      <c r="F523" s="3"/>
      <c r="G523" s="3"/>
      <c r="H523" s="3"/>
      <c r="I523" s="3"/>
      <c r="J523" s="3"/>
      <c r="K523" s="3"/>
      <c r="L523" s="4"/>
      <c r="M523" s="3"/>
      <c r="N523" s="4"/>
      <c r="O523" s="3"/>
      <c r="P523" s="4"/>
      <c r="Q523" s="8"/>
      <c r="R523"/>
      <c r="S523"/>
      <c r="T523"/>
      <c r="U523"/>
      <c r="V523"/>
    </row>
    <row r="524" spans="1:22" s="19" customFormat="1" ht="12.75">
      <c r="A524" s="1"/>
      <c r="B524" s="2"/>
      <c r="C524" s="3"/>
      <c r="D524" s="4"/>
      <c r="E524" s="4"/>
      <c r="F524" s="3"/>
      <c r="G524" s="3"/>
      <c r="H524" s="3"/>
      <c r="I524" s="3"/>
      <c r="J524" s="3"/>
      <c r="K524" s="3"/>
      <c r="L524" s="4"/>
      <c r="M524" s="3"/>
      <c r="N524" s="4"/>
      <c r="O524" s="3"/>
      <c r="P524" s="4"/>
      <c r="Q524" s="8"/>
      <c r="R524"/>
      <c r="S524"/>
      <c r="T524"/>
      <c r="U524"/>
      <c r="V524"/>
    </row>
    <row r="525" spans="1:22" s="19" customFormat="1" ht="12.75">
      <c r="A525" s="1"/>
      <c r="B525" s="2"/>
      <c r="C525" s="3"/>
      <c r="D525" s="4"/>
      <c r="E525" s="4"/>
      <c r="F525" s="3"/>
      <c r="G525" s="3"/>
      <c r="H525" s="3"/>
      <c r="I525" s="3"/>
      <c r="J525" s="3"/>
      <c r="K525" s="3"/>
      <c r="L525" s="4"/>
      <c r="M525" s="3"/>
      <c r="N525" s="4"/>
      <c r="O525" s="3"/>
      <c r="P525" s="4"/>
      <c r="Q525" s="8"/>
      <c r="R525"/>
      <c r="S525"/>
      <c r="T525"/>
      <c r="U525"/>
      <c r="V525"/>
    </row>
    <row r="526" spans="1:22" s="19" customFormat="1" ht="12.75">
      <c r="A526" s="1"/>
      <c r="B526" s="2"/>
      <c r="C526" s="3"/>
      <c r="D526" s="4"/>
      <c r="E526" s="4"/>
      <c r="F526" s="3"/>
      <c r="G526" s="3"/>
      <c r="H526" s="3"/>
      <c r="I526" s="3"/>
      <c r="J526" s="3"/>
      <c r="K526" s="3"/>
      <c r="L526" s="4"/>
      <c r="M526" s="3"/>
      <c r="N526" s="4"/>
      <c r="O526" s="3"/>
      <c r="P526" s="4"/>
      <c r="Q526" s="8"/>
      <c r="R526"/>
      <c r="S526"/>
      <c r="T526"/>
      <c r="U526"/>
      <c r="V526"/>
    </row>
    <row r="527" spans="1:22" s="19" customFormat="1" ht="12.75">
      <c r="A527" s="1"/>
      <c r="B527" s="2"/>
      <c r="C527" s="3"/>
      <c r="D527" s="4"/>
      <c r="E527" s="4"/>
      <c r="F527" s="3"/>
      <c r="G527" s="3"/>
      <c r="H527" s="3"/>
      <c r="I527" s="3"/>
      <c r="J527" s="3"/>
      <c r="K527" s="3"/>
      <c r="L527" s="4"/>
      <c r="M527" s="3"/>
      <c r="N527" s="4"/>
      <c r="O527" s="3"/>
      <c r="P527" s="4"/>
      <c r="Q527" s="8"/>
      <c r="R527"/>
      <c r="S527"/>
      <c r="T527"/>
      <c r="U527"/>
      <c r="V527"/>
    </row>
    <row r="528" spans="1:22" s="19" customFormat="1" ht="12.75">
      <c r="A528" s="1"/>
      <c r="B528" s="2"/>
      <c r="C528" s="3"/>
      <c r="D528" s="4"/>
      <c r="E528" s="4"/>
      <c r="F528" s="3"/>
      <c r="G528" s="3"/>
      <c r="H528" s="3"/>
      <c r="I528" s="3"/>
      <c r="J528" s="3"/>
      <c r="K528" s="3"/>
      <c r="L528" s="4"/>
      <c r="M528" s="3"/>
      <c r="N528" s="4"/>
      <c r="O528" s="3"/>
      <c r="P528" s="4"/>
      <c r="Q528" s="8"/>
      <c r="R528"/>
      <c r="S528"/>
      <c r="T528"/>
      <c r="U528"/>
      <c r="V528"/>
    </row>
    <row r="529" spans="1:22" s="19" customFormat="1" ht="12.75">
      <c r="A529" s="1"/>
      <c r="B529" s="2"/>
      <c r="C529" s="3"/>
      <c r="D529" s="4"/>
      <c r="E529" s="4"/>
      <c r="F529" s="3"/>
      <c r="G529" s="3"/>
      <c r="H529" s="3"/>
      <c r="I529" s="3"/>
      <c r="J529" s="3"/>
      <c r="K529" s="3"/>
      <c r="L529" s="4"/>
      <c r="M529" s="3"/>
      <c r="N529" s="4"/>
      <c r="O529" s="3"/>
      <c r="P529" s="4"/>
      <c r="Q529" s="8"/>
      <c r="R529"/>
      <c r="S529"/>
      <c r="T529"/>
      <c r="U529"/>
      <c r="V529"/>
    </row>
    <row r="530" spans="1:22" s="19" customFormat="1" ht="12.75">
      <c r="A530" s="1"/>
      <c r="B530" s="2"/>
      <c r="C530" s="3"/>
      <c r="D530" s="4"/>
      <c r="E530" s="4"/>
      <c r="F530" s="3"/>
      <c r="G530" s="3"/>
      <c r="H530" s="3"/>
      <c r="I530" s="3"/>
      <c r="J530" s="3"/>
      <c r="K530" s="3"/>
      <c r="L530" s="4"/>
      <c r="M530" s="3"/>
      <c r="N530" s="4"/>
      <c r="O530" s="3"/>
      <c r="P530" s="4"/>
      <c r="Q530" s="8"/>
      <c r="R530"/>
      <c r="S530"/>
      <c r="T530"/>
      <c r="U530"/>
      <c r="V530"/>
    </row>
    <row r="531" spans="1:22" s="19" customFormat="1" ht="12.75">
      <c r="A531" s="1"/>
      <c r="B531" s="2"/>
      <c r="C531" s="3"/>
      <c r="D531" s="4"/>
      <c r="E531" s="4"/>
      <c r="F531" s="3"/>
      <c r="G531" s="3"/>
      <c r="H531" s="3"/>
      <c r="I531" s="3"/>
      <c r="J531" s="3"/>
      <c r="K531" s="3"/>
      <c r="L531" s="4"/>
      <c r="M531" s="3"/>
      <c r="N531" s="4"/>
      <c r="O531" s="3"/>
      <c r="P531" s="4"/>
      <c r="Q531" s="8"/>
      <c r="R531"/>
      <c r="S531"/>
      <c r="T531"/>
      <c r="U531"/>
      <c r="V531"/>
    </row>
    <row r="532" spans="1:22" s="19" customFormat="1" ht="12.75">
      <c r="A532" s="1"/>
      <c r="B532" s="2"/>
      <c r="C532" s="3"/>
      <c r="D532" s="4"/>
      <c r="E532" s="4"/>
      <c r="F532" s="3"/>
      <c r="G532" s="3"/>
      <c r="H532" s="3"/>
      <c r="I532" s="3"/>
      <c r="J532" s="3"/>
      <c r="K532" s="3"/>
      <c r="L532" s="4"/>
      <c r="M532" s="3"/>
      <c r="N532" s="4"/>
      <c r="O532" s="3"/>
      <c r="P532" s="4"/>
      <c r="Q532" s="8"/>
      <c r="R532"/>
      <c r="S532"/>
      <c r="T532"/>
      <c r="U532"/>
      <c r="V532"/>
    </row>
    <row r="533" spans="1:22" s="19" customFormat="1" ht="12.75">
      <c r="A533" s="1"/>
      <c r="B533" s="2"/>
      <c r="C533" s="3"/>
      <c r="D533" s="4"/>
      <c r="E533" s="4"/>
      <c r="F533" s="3"/>
      <c r="G533" s="3"/>
      <c r="H533" s="3"/>
      <c r="I533" s="3"/>
      <c r="J533" s="3"/>
      <c r="K533" s="3"/>
      <c r="L533" s="4"/>
      <c r="M533" s="3"/>
      <c r="N533" s="4"/>
      <c r="O533" s="3"/>
      <c r="P533" s="4"/>
      <c r="Q533" s="8"/>
      <c r="R533"/>
      <c r="S533"/>
      <c r="T533"/>
      <c r="U533"/>
      <c r="V533"/>
    </row>
    <row r="534" spans="1:22" s="19" customFormat="1" ht="12.75">
      <c r="A534" s="1"/>
      <c r="B534" s="2"/>
      <c r="C534" s="3"/>
      <c r="D534" s="4"/>
      <c r="E534" s="4"/>
      <c r="F534" s="3"/>
      <c r="G534" s="3"/>
      <c r="H534" s="3"/>
      <c r="I534" s="3"/>
      <c r="J534" s="3"/>
      <c r="K534" s="3"/>
      <c r="L534" s="4"/>
      <c r="M534" s="3"/>
      <c r="N534" s="4"/>
      <c r="O534" s="3"/>
      <c r="P534" s="4"/>
      <c r="Q534" s="8"/>
      <c r="R534"/>
      <c r="S534"/>
      <c r="T534"/>
      <c r="U534"/>
      <c r="V534"/>
    </row>
    <row r="535" spans="1:22" s="19" customFormat="1" ht="12.75">
      <c r="A535" s="1"/>
      <c r="B535" s="2"/>
      <c r="C535" s="3"/>
      <c r="D535" s="4"/>
      <c r="E535" s="4"/>
      <c r="F535" s="3"/>
      <c r="G535" s="3"/>
      <c r="H535" s="3"/>
      <c r="I535" s="3"/>
      <c r="J535" s="3"/>
      <c r="K535" s="3"/>
      <c r="L535" s="4"/>
      <c r="M535" s="3"/>
      <c r="N535" s="4"/>
      <c r="O535" s="3"/>
      <c r="P535" s="4"/>
      <c r="Q535" s="8"/>
      <c r="R535"/>
      <c r="S535"/>
      <c r="T535"/>
      <c r="U535"/>
      <c r="V535"/>
    </row>
    <row r="536" spans="1:22" s="19" customFormat="1" ht="12.75">
      <c r="A536" s="1"/>
      <c r="B536" s="2"/>
      <c r="C536" s="3"/>
      <c r="D536" s="4"/>
      <c r="E536" s="4"/>
      <c r="F536" s="3"/>
      <c r="G536" s="3"/>
      <c r="H536" s="3"/>
      <c r="I536" s="3"/>
      <c r="J536" s="3"/>
      <c r="K536" s="3"/>
      <c r="L536" s="4"/>
      <c r="M536" s="3"/>
      <c r="N536" s="4"/>
      <c r="O536" s="3"/>
      <c r="P536" s="4"/>
      <c r="Q536" s="8"/>
      <c r="R536"/>
      <c r="S536"/>
      <c r="T536"/>
      <c r="U536"/>
      <c r="V536"/>
    </row>
    <row r="537" spans="1:22" s="19" customFormat="1" ht="12.75">
      <c r="A537" s="1"/>
      <c r="B537" s="2"/>
      <c r="C537" s="3"/>
      <c r="D537" s="4"/>
      <c r="E537" s="4"/>
      <c r="F537" s="3"/>
      <c r="G537" s="3"/>
      <c r="H537" s="3"/>
      <c r="I537" s="3"/>
      <c r="J537" s="3"/>
      <c r="K537" s="3"/>
      <c r="L537" s="4"/>
      <c r="M537" s="3"/>
      <c r="N537" s="4"/>
      <c r="O537" s="3"/>
      <c r="P537" s="4"/>
      <c r="Q537" s="8"/>
      <c r="R537"/>
      <c r="S537"/>
      <c r="T537"/>
      <c r="U537"/>
      <c r="V537"/>
    </row>
    <row r="538" spans="1:22" s="19" customFormat="1" ht="12.75">
      <c r="A538" s="1"/>
      <c r="B538" s="2"/>
      <c r="C538" s="3"/>
      <c r="D538" s="4"/>
      <c r="E538" s="4"/>
      <c r="F538" s="3"/>
      <c r="G538" s="3"/>
      <c r="H538" s="3"/>
      <c r="I538" s="3"/>
      <c r="J538" s="3"/>
      <c r="K538" s="3"/>
      <c r="L538" s="4"/>
      <c r="M538" s="3"/>
      <c r="N538" s="4"/>
      <c r="O538" s="3"/>
      <c r="P538" s="4"/>
      <c r="Q538" s="8"/>
      <c r="R538"/>
      <c r="S538"/>
      <c r="T538"/>
      <c r="U538"/>
      <c r="V538"/>
    </row>
    <row r="539" spans="1:22" s="19" customFormat="1" ht="12.75">
      <c r="A539" s="1"/>
      <c r="B539" s="2"/>
      <c r="C539" s="3"/>
      <c r="D539" s="4"/>
      <c r="E539" s="4"/>
      <c r="F539" s="3"/>
      <c r="G539" s="3"/>
      <c r="H539" s="3"/>
      <c r="I539" s="3"/>
      <c r="J539" s="3"/>
      <c r="K539" s="3"/>
      <c r="L539" s="4"/>
      <c r="M539" s="3"/>
      <c r="N539" s="4"/>
      <c r="O539" s="3"/>
      <c r="P539" s="4"/>
      <c r="Q539" s="8"/>
      <c r="R539"/>
      <c r="S539"/>
      <c r="T539"/>
      <c r="U539"/>
      <c r="V539"/>
    </row>
    <row r="540" spans="1:22" s="19" customFormat="1" ht="12.75">
      <c r="A540" s="1"/>
      <c r="B540" s="2"/>
      <c r="C540" s="3"/>
      <c r="D540" s="4"/>
      <c r="E540" s="4"/>
      <c r="F540" s="3"/>
      <c r="G540" s="3"/>
      <c r="H540" s="3"/>
      <c r="I540" s="3"/>
      <c r="J540" s="3"/>
      <c r="K540" s="3"/>
      <c r="L540" s="4"/>
      <c r="M540" s="3"/>
      <c r="N540" s="4"/>
      <c r="O540" s="3"/>
      <c r="P540" s="4"/>
      <c r="Q540" s="8"/>
      <c r="R540"/>
      <c r="S540"/>
      <c r="T540"/>
      <c r="U540"/>
      <c r="V540"/>
    </row>
    <row r="541" spans="1:22" s="19" customFormat="1" ht="12.75">
      <c r="A541" s="1"/>
      <c r="B541" s="2"/>
      <c r="C541" s="3"/>
      <c r="D541" s="4"/>
      <c r="E541" s="4"/>
      <c r="F541" s="3"/>
      <c r="G541" s="3"/>
      <c r="H541" s="3"/>
      <c r="I541" s="3"/>
      <c r="J541" s="3"/>
      <c r="K541" s="3"/>
      <c r="L541" s="4"/>
      <c r="M541" s="3"/>
      <c r="N541" s="4"/>
      <c r="O541" s="3"/>
      <c r="P541" s="4"/>
      <c r="Q541" s="8"/>
      <c r="R541"/>
      <c r="S541"/>
      <c r="T541"/>
      <c r="U541"/>
      <c r="V541"/>
    </row>
    <row r="542" spans="1:22" s="19" customFormat="1" ht="12.75">
      <c r="A542" s="1"/>
      <c r="B542" s="2"/>
      <c r="C542" s="3"/>
      <c r="D542" s="4"/>
      <c r="E542" s="4"/>
      <c r="F542" s="3"/>
      <c r="G542" s="3"/>
      <c r="H542" s="3"/>
      <c r="I542" s="3"/>
      <c r="J542" s="3"/>
      <c r="K542" s="3"/>
      <c r="L542" s="4"/>
      <c r="M542" s="3"/>
      <c r="N542" s="4"/>
      <c r="O542" s="3"/>
      <c r="P542" s="4"/>
      <c r="Q542" s="8"/>
      <c r="R542"/>
      <c r="S542"/>
      <c r="T542"/>
      <c r="U542"/>
      <c r="V542"/>
    </row>
    <row r="543" spans="1:22" s="19" customFormat="1" ht="12.75">
      <c r="A543" s="1"/>
      <c r="B543" s="2"/>
      <c r="C543" s="3"/>
      <c r="D543" s="4"/>
      <c r="E543" s="4"/>
      <c r="F543" s="3"/>
      <c r="G543" s="3"/>
      <c r="H543" s="3"/>
      <c r="I543" s="3"/>
      <c r="J543" s="3"/>
      <c r="K543" s="3"/>
      <c r="L543" s="4"/>
      <c r="M543" s="3"/>
      <c r="N543" s="4"/>
      <c r="O543" s="3"/>
      <c r="P543" s="4"/>
      <c r="Q543" s="8"/>
      <c r="R543"/>
      <c r="S543"/>
      <c r="T543"/>
      <c r="U543"/>
      <c r="V543"/>
    </row>
    <row r="544" spans="1:22" s="19" customFormat="1" ht="12.75">
      <c r="A544" s="1"/>
      <c r="B544" s="2"/>
      <c r="C544" s="3"/>
      <c r="D544" s="4"/>
      <c r="E544" s="4"/>
      <c r="F544" s="3"/>
      <c r="G544" s="3"/>
      <c r="H544" s="3"/>
      <c r="I544" s="3"/>
      <c r="J544" s="3"/>
      <c r="K544" s="3"/>
      <c r="L544" s="4"/>
      <c r="M544" s="3"/>
      <c r="N544" s="4"/>
      <c r="O544" s="3"/>
      <c r="P544" s="4"/>
      <c r="Q544" s="8"/>
      <c r="R544"/>
      <c r="S544"/>
      <c r="T544"/>
      <c r="U544"/>
      <c r="V544"/>
    </row>
    <row r="545" spans="1:22" s="19" customFormat="1" ht="12.75">
      <c r="A545" s="1"/>
      <c r="B545" s="2"/>
      <c r="C545" s="3"/>
      <c r="D545" s="4"/>
      <c r="E545" s="4"/>
      <c r="F545" s="3"/>
      <c r="G545" s="3"/>
      <c r="H545" s="3"/>
      <c r="I545" s="3"/>
      <c r="J545" s="3"/>
      <c r="K545" s="3"/>
      <c r="L545" s="4"/>
      <c r="M545" s="3"/>
      <c r="N545" s="4"/>
      <c r="O545" s="3"/>
      <c r="P545" s="4"/>
      <c r="Q545" s="8"/>
      <c r="R545"/>
      <c r="S545"/>
      <c r="T545"/>
      <c r="U545"/>
      <c r="V545"/>
    </row>
    <row r="546" spans="1:22" s="19" customFormat="1" ht="12.75">
      <c r="A546" s="1"/>
      <c r="B546" s="2"/>
      <c r="C546" s="3"/>
      <c r="D546" s="4"/>
      <c r="E546" s="4"/>
      <c r="F546" s="3"/>
      <c r="G546" s="3"/>
      <c r="H546" s="3"/>
      <c r="I546" s="3"/>
      <c r="J546" s="3"/>
      <c r="K546" s="3"/>
      <c r="L546" s="4"/>
      <c r="M546" s="3"/>
      <c r="N546" s="4"/>
      <c r="O546" s="3"/>
      <c r="P546" s="4"/>
      <c r="Q546" s="8"/>
      <c r="R546"/>
      <c r="S546"/>
      <c r="T546"/>
      <c r="U546"/>
      <c r="V546"/>
    </row>
    <row r="547" spans="1:22" s="19" customFormat="1" ht="12.75">
      <c r="A547" s="1"/>
      <c r="B547" s="2"/>
      <c r="C547" s="3"/>
      <c r="D547" s="4"/>
      <c r="E547" s="4"/>
      <c r="F547" s="3"/>
      <c r="G547" s="3"/>
      <c r="H547" s="3"/>
      <c r="I547" s="3"/>
      <c r="J547" s="3"/>
      <c r="K547" s="3"/>
      <c r="L547" s="4"/>
      <c r="M547" s="3"/>
      <c r="N547" s="4"/>
      <c r="O547" s="3"/>
      <c r="P547" s="4"/>
      <c r="Q547" s="8"/>
      <c r="R547"/>
      <c r="S547"/>
      <c r="T547"/>
      <c r="U547"/>
      <c r="V547"/>
    </row>
    <row r="548" spans="1:22" s="19" customFormat="1" ht="12.75">
      <c r="A548" s="1"/>
      <c r="B548" s="2"/>
      <c r="C548" s="3"/>
      <c r="D548" s="4"/>
      <c r="E548" s="4"/>
      <c r="F548" s="3"/>
      <c r="G548" s="3"/>
      <c r="H548" s="3"/>
      <c r="I548" s="3"/>
      <c r="J548" s="3"/>
      <c r="K548" s="3"/>
      <c r="L548" s="4"/>
      <c r="M548" s="3"/>
      <c r="N548" s="4"/>
      <c r="O548" s="3"/>
      <c r="P548" s="4"/>
      <c r="Q548" s="8"/>
      <c r="R548"/>
      <c r="S548"/>
      <c r="T548"/>
      <c r="U548"/>
      <c r="V548"/>
    </row>
    <row r="549" spans="1:22" s="19" customFormat="1" ht="12.75">
      <c r="A549" s="1"/>
      <c r="B549" s="2"/>
      <c r="C549" s="3"/>
      <c r="D549" s="4"/>
      <c r="E549" s="4"/>
      <c r="F549" s="3"/>
      <c r="G549" s="3"/>
      <c r="H549" s="3"/>
      <c r="I549" s="3"/>
      <c r="J549" s="3"/>
      <c r="K549" s="3"/>
      <c r="L549" s="4"/>
      <c r="M549" s="3"/>
      <c r="N549" s="4"/>
      <c r="O549" s="3"/>
      <c r="P549" s="4"/>
      <c r="Q549" s="8"/>
      <c r="R549"/>
      <c r="S549"/>
      <c r="T549"/>
      <c r="U549"/>
      <c r="V549"/>
    </row>
    <row r="550" spans="1:22" s="19" customFormat="1" ht="12.75">
      <c r="A550" s="1"/>
      <c r="B550" s="2"/>
      <c r="C550" s="3"/>
      <c r="D550" s="4"/>
      <c r="E550" s="4"/>
      <c r="F550" s="3"/>
      <c r="G550" s="3"/>
      <c r="H550" s="3"/>
      <c r="I550" s="3"/>
      <c r="J550" s="3"/>
      <c r="K550" s="3"/>
      <c r="L550" s="4"/>
      <c r="M550" s="3"/>
      <c r="N550" s="4"/>
      <c r="O550" s="3"/>
      <c r="P550" s="4"/>
      <c r="Q550" s="8"/>
      <c r="R550"/>
      <c r="S550"/>
      <c r="T550"/>
      <c r="U550"/>
      <c r="V550"/>
    </row>
    <row r="551" spans="1:22" s="19" customFormat="1" ht="12.75">
      <c r="A551" s="1"/>
      <c r="B551" s="2"/>
      <c r="C551" s="3"/>
      <c r="D551" s="4"/>
      <c r="E551" s="4"/>
      <c r="F551" s="3"/>
      <c r="G551" s="3"/>
      <c r="H551" s="3"/>
      <c r="I551" s="3"/>
      <c r="J551" s="3"/>
      <c r="K551" s="3"/>
      <c r="L551" s="4"/>
      <c r="M551" s="3"/>
      <c r="N551" s="4"/>
      <c r="O551" s="3"/>
      <c r="P551" s="4"/>
      <c r="Q551" s="8"/>
      <c r="R551"/>
      <c r="S551"/>
      <c r="T551"/>
      <c r="U551"/>
      <c r="V551"/>
    </row>
    <row r="552" spans="1:22" s="19" customFormat="1" ht="12.75">
      <c r="A552" s="1"/>
      <c r="B552" s="2"/>
      <c r="C552" s="3"/>
      <c r="D552" s="4"/>
      <c r="E552" s="4"/>
      <c r="F552" s="3"/>
      <c r="G552" s="3"/>
      <c r="H552" s="3"/>
      <c r="I552" s="3"/>
      <c r="J552" s="3"/>
      <c r="K552" s="3"/>
      <c r="L552" s="4"/>
      <c r="M552" s="3"/>
      <c r="N552" s="4"/>
      <c r="O552" s="3"/>
      <c r="P552" s="4"/>
      <c r="Q552" s="8"/>
      <c r="R552"/>
      <c r="S552"/>
      <c r="T552"/>
      <c r="U552"/>
      <c r="V552"/>
    </row>
    <row r="553" spans="1:22" s="19" customFormat="1" ht="12.75">
      <c r="A553" s="1"/>
      <c r="B553" s="2"/>
      <c r="C553" s="3"/>
      <c r="D553" s="4"/>
      <c r="E553" s="4"/>
      <c r="F553" s="3"/>
      <c r="G553" s="3"/>
      <c r="H553" s="3"/>
      <c r="I553" s="3"/>
      <c r="J553" s="3"/>
      <c r="K553" s="3"/>
      <c r="L553" s="4"/>
      <c r="M553" s="3"/>
      <c r="N553" s="4"/>
      <c r="O553" s="3"/>
      <c r="P553" s="4"/>
      <c r="Q553" s="8"/>
      <c r="R553"/>
      <c r="S553"/>
      <c r="T553"/>
      <c r="U553"/>
      <c r="V553"/>
    </row>
    <row r="554" spans="1:22" s="19" customFormat="1" ht="12.75">
      <c r="A554" s="1"/>
      <c r="B554" s="2"/>
      <c r="C554" s="3"/>
      <c r="D554" s="4"/>
      <c r="E554" s="4"/>
      <c r="F554" s="3"/>
      <c r="G554" s="3"/>
      <c r="H554" s="3"/>
      <c r="I554" s="3"/>
      <c r="J554" s="3"/>
      <c r="K554" s="3"/>
      <c r="L554" s="4"/>
      <c r="M554" s="3"/>
      <c r="N554" s="4"/>
      <c r="O554" s="3"/>
      <c r="P554" s="4"/>
      <c r="Q554" s="8"/>
      <c r="R554"/>
      <c r="S554"/>
      <c r="T554"/>
      <c r="U554"/>
      <c r="V554"/>
    </row>
    <row r="555" spans="1:22" s="19" customFormat="1" ht="12.75">
      <c r="A555" s="1"/>
      <c r="B555" s="2"/>
      <c r="C555" s="3"/>
      <c r="D555" s="4"/>
      <c r="E555" s="4"/>
      <c r="F555" s="3"/>
      <c r="G555" s="3"/>
      <c r="H555" s="3"/>
      <c r="I555" s="3"/>
      <c r="J555" s="3"/>
      <c r="K555" s="3"/>
      <c r="L555" s="4"/>
      <c r="M555" s="3"/>
      <c r="N555" s="4"/>
      <c r="O555" s="3"/>
      <c r="P555" s="4"/>
      <c r="Q555" s="8"/>
      <c r="R555"/>
      <c r="S555"/>
      <c r="T555"/>
      <c r="U555"/>
      <c r="V555"/>
    </row>
    <row r="556" spans="1:22" s="19" customFormat="1" ht="12.75">
      <c r="A556" s="1"/>
      <c r="B556" s="2"/>
      <c r="C556" s="3"/>
      <c r="D556" s="4"/>
      <c r="E556" s="4"/>
      <c r="F556" s="3"/>
      <c r="G556" s="3"/>
      <c r="H556" s="3"/>
      <c r="I556" s="3"/>
      <c r="J556" s="3"/>
      <c r="K556" s="3"/>
      <c r="L556" s="4"/>
      <c r="M556" s="3"/>
      <c r="N556" s="4"/>
      <c r="O556" s="3"/>
      <c r="P556" s="4"/>
      <c r="Q556" s="8"/>
      <c r="R556"/>
      <c r="S556"/>
      <c r="T556"/>
      <c r="U556"/>
      <c r="V556"/>
    </row>
    <row r="557" spans="1:22" s="19" customFormat="1" ht="12.75">
      <c r="A557" s="1"/>
      <c r="B557" s="2"/>
      <c r="C557" s="3"/>
      <c r="D557" s="4"/>
      <c r="E557" s="4"/>
      <c r="F557" s="3"/>
      <c r="G557" s="3"/>
      <c r="H557" s="3"/>
      <c r="I557" s="3"/>
      <c r="J557" s="3"/>
      <c r="K557" s="3"/>
      <c r="L557" s="4"/>
      <c r="M557" s="3"/>
      <c r="N557" s="4"/>
      <c r="O557" s="3"/>
      <c r="P557" s="4"/>
      <c r="Q557" s="8"/>
      <c r="R557"/>
      <c r="S557"/>
      <c r="T557"/>
      <c r="U557"/>
      <c r="V557"/>
    </row>
    <row r="558" spans="1:22" s="19" customFormat="1" ht="12.75">
      <c r="A558" s="1"/>
      <c r="B558" s="2"/>
      <c r="C558" s="3"/>
      <c r="D558" s="4"/>
      <c r="E558" s="4"/>
      <c r="F558" s="3"/>
      <c r="G558" s="3"/>
      <c r="H558" s="3"/>
      <c r="I558" s="3"/>
      <c r="J558" s="3"/>
      <c r="K558" s="3"/>
      <c r="L558" s="4"/>
      <c r="M558" s="3"/>
      <c r="N558" s="4"/>
      <c r="O558" s="3"/>
      <c r="P558" s="4"/>
      <c r="Q558" s="8"/>
      <c r="R558"/>
      <c r="S558"/>
      <c r="T558"/>
      <c r="U558"/>
      <c r="V558"/>
    </row>
    <row r="559" spans="1:22" s="19" customFormat="1" ht="12.75">
      <c r="A559" s="1"/>
      <c r="B559" s="2"/>
      <c r="C559" s="3"/>
      <c r="D559" s="4"/>
      <c r="E559" s="4"/>
      <c r="F559" s="3"/>
      <c r="G559" s="3"/>
      <c r="H559" s="3"/>
      <c r="I559" s="3"/>
      <c r="J559" s="3"/>
      <c r="K559" s="3"/>
      <c r="L559" s="4"/>
      <c r="M559" s="3"/>
      <c r="N559" s="4"/>
      <c r="O559" s="3"/>
      <c r="P559" s="4"/>
      <c r="Q559" s="8"/>
      <c r="R559"/>
      <c r="S559"/>
      <c r="T559"/>
      <c r="U559"/>
      <c r="V559"/>
    </row>
    <row r="560" spans="1:22" s="19" customFormat="1" ht="12.75">
      <c r="A560" s="1"/>
      <c r="B560" s="2"/>
      <c r="C560" s="3"/>
      <c r="D560" s="4"/>
      <c r="E560" s="4"/>
      <c r="F560" s="3"/>
      <c r="G560" s="3"/>
      <c r="H560" s="3"/>
      <c r="I560" s="3"/>
      <c r="J560" s="3"/>
      <c r="K560" s="3"/>
      <c r="L560" s="4"/>
      <c r="M560" s="3"/>
      <c r="N560" s="4"/>
      <c r="O560" s="3"/>
      <c r="P560" s="4"/>
      <c r="Q560" s="8"/>
      <c r="R560"/>
      <c r="S560"/>
      <c r="T560"/>
      <c r="U560"/>
      <c r="V560"/>
    </row>
    <row r="561" spans="1:22" s="19" customFormat="1" ht="12.75">
      <c r="A561" s="1"/>
      <c r="B561" s="2"/>
      <c r="C561" s="3"/>
      <c r="D561" s="4"/>
      <c r="E561" s="4"/>
      <c r="F561" s="3"/>
      <c r="G561" s="3"/>
      <c r="H561" s="3"/>
      <c r="I561" s="3"/>
      <c r="J561" s="3"/>
      <c r="K561" s="3"/>
      <c r="L561" s="4"/>
      <c r="M561" s="3"/>
      <c r="N561" s="4"/>
      <c r="O561" s="3"/>
      <c r="P561" s="4"/>
      <c r="Q561" s="8"/>
      <c r="R561"/>
      <c r="S561"/>
      <c r="T561"/>
      <c r="U561"/>
      <c r="V561"/>
    </row>
    <row r="562" spans="1:22" s="19" customFormat="1" ht="12.75">
      <c r="A562" s="1"/>
      <c r="B562" s="2"/>
      <c r="C562" s="3"/>
      <c r="D562" s="4"/>
      <c r="E562" s="4"/>
      <c r="F562" s="3"/>
      <c r="G562" s="3"/>
      <c r="H562" s="3"/>
      <c r="I562" s="3"/>
      <c r="J562" s="3"/>
      <c r="K562" s="3"/>
      <c r="L562" s="4"/>
      <c r="M562" s="3"/>
      <c r="N562" s="4"/>
      <c r="O562" s="3"/>
      <c r="P562" s="4"/>
      <c r="Q562" s="8"/>
      <c r="R562"/>
      <c r="S562"/>
      <c r="T562"/>
      <c r="U562"/>
      <c r="V562"/>
    </row>
    <row r="563" spans="1:22" s="19" customFormat="1" ht="12.75">
      <c r="A563" s="1"/>
      <c r="B563" s="2"/>
      <c r="C563" s="3"/>
      <c r="D563" s="4"/>
      <c r="E563" s="4"/>
      <c r="F563" s="3"/>
      <c r="G563" s="3"/>
      <c r="H563" s="3"/>
      <c r="I563" s="3"/>
      <c r="J563" s="3"/>
      <c r="K563" s="3"/>
      <c r="L563" s="4"/>
      <c r="M563" s="3"/>
      <c r="N563" s="4"/>
      <c r="O563" s="3"/>
      <c r="P563" s="4"/>
      <c r="Q563" s="8"/>
      <c r="R563"/>
      <c r="S563"/>
      <c r="T563"/>
      <c r="U563"/>
      <c r="V563"/>
    </row>
    <row r="564" spans="1:22" s="19" customFormat="1" ht="12.75">
      <c r="A564" s="1"/>
      <c r="B564" s="2"/>
      <c r="C564" s="3"/>
      <c r="D564" s="4"/>
      <c r="E564" s="4"/>
      <c r="F564" s="3"/>
      <c r="G564" s="3"/>
      <c r="H564" s="3"/>
      <c r="I564" s="3"/>
      <c r="J564" s="3"/>
      <c r="K564" s="3"/>
      <c r="L564" s="4"/>
      <c r="M564" s="3"/>
      <c r="N564" s="4"/>
      <c r="O564" s="3"/>
      <c r="P564" s="4"/>
      <c r="Q564" s="8"/>
      <c r="R564"/>
      <c r="S564"/>
      <c r="T564"/>
      <c r="U564"/>
      <c r="V564"/>
    </row>
    <row r="565" spans="1:22" s="19" customFormat="1" ht="12.75">
      <c r="A565" s="1"/>
      <c r="B565" s="2"/>
      <c r="C565" s="3"/>
      <c r="D565" s="4"/>
      <c r="E565" s="4"/>
      <c r="F565" s="3"/>
      <c r="G565" s="3"/>
      <c r="H565" s="3"/>
      <c r="I565" s="3"/>
      <c r="J565" s="3"/>
      <c r="K565" s="3"/>
      <c r="L565" s="4"/>
      <c r="M565" s="3"/>
      <c r="N565" s="4"/>
      <c r="O565" s="3"/>
      <c r="P565" s="4"/>
      <c r="Q565" s="8"/>
      <c r="R565"/>
      <c r="S565"/>
      <c r="T565"/>
      <c r="U565"/>
      <c r="V565"/>
    </row>
    <row r="566" spans="1:22" s="19" customFormat="1" ht="12.75">
      <c r="A566" s="1"/>
      <c r="B566" s="2"/>
      <c r="C566" s="3"/>
      <c r="D566" s="4"/>
      <c r="E566" s="4"/>
      <c r="F566" s="3"/>
      <c r="G566" s="3"/>
      <c r="H566" s="3"/>
      <c r="I566" s="3"/>
      <c r="J566" s="3"/>
      <c r="K566" s="3"/>
      <c r="L566" s="4"/>
      <c r="M566" s="3"/>
      <c r="N566" s="4"/>
      <c r="O566" s="3"/>
      <c r="P566" s="4"/>
      <c r="Q566" s="8"/>
      <c r="R566"/>
      <c r="S566"/>
      <c r="T566"/>
      <c r="U566"/>
      <c r="V566"/>
    </row>
    <row r="567" spans="1:22" s="19" customFormat="1" ht="12.75">
      <c r="A567" s="1"/>
      <c r="B567" s="2"/>
      <c r="C567" s="3"/>
      <c r="D567" s="4"/>
      <c r="E567" s="4"/>
      <c r="F567" s="3"/>
      <c r="G567" s="3"/>
      <c r="H567" s="3"/>
      <c r="I567" s="3"/>
      <c r="J567" s="3"/>
      <c r="K567" s="3"/>
      <c r="L567" s="4"/>
      <c r="M567" s="3"/>
      <c r="N567" s="4"/>
      <c r="O567" s="3"/>
      <c r="P567" s="4"/>
      <c r="Q567" s="8"/>
      <c r="R567"/>
      <c r="S567"/>
      <c r="T567"/>
      <c r="U567"/>
      <c r="V567"/>
    </row>
    <row r="568" spans="1:22" s="19" customFormat="1" ht="12.75">
      <c r="A568" s="1"/>
      <c r="B568" s="2"/>
      <c r="C568" s="3"/>
      <c r="D568" s="4"/>
      <c r="E568" s="4"/>
      <c r="F568" s="3"/>
      <c r="G568" s="3"/>
      <c r="H568" s="3"/>
      <c r="I568" s="3"/>
      <c r="J568" s="3"/>
      <c r="K568" s="3"/>
      <c r="L568" s="4"/>
      <c r="M568" s="3"/>
      <c r="N568" s="4"/>
      <c r="O568" s="3"/>
      <c r="P568" s="4"/>
      <c r="Q568" s="8"/>
      <c r="R568"/>
      <c r="S568"/>
      <c r="T568"/>
      <c r="U568"/>
      <c r="V568"/>
    </row>
    <row r="569" spans="1:22" s="19" customFormat="1" ht="12.75">
      <c r="A569" s="1"/>
      <c r="B569" s="2"/>
      <c r="C569" s="3"/>
      <c r="D569" s="4"/>
      <c r="E569" s="4"/>
      <c r="F569" s="3"/>
      <c r="G569" s="3"/>
      <c r="H569" s="3"/>
      <c r="I569" s="3"/>
      <c r="J569" s="3"/>
      <c r="K569" s="3"/>
      <c r="L569" s="4"/>
      <c r="M569" s="3"/>
      <c r="N569" s="4"/>
      <c r="O569" s="3"/>
      <c r="P569" s="4"/>
      <c r="Q569" s="8"/>
      <c r="R569"/>
      <c r="S569"/>
      <c r="T569"/>
      <c r="U569"/>
      <c r="V569"/>
    </row>
    <row r="570" spans="1:22" s="19" customFormat="1" ht="12.75">
      <c r="A570" s="1"/>
      <c r="B570" s="2"/>
      <c r="C570" s="3"/>
      <c r="D570" s="4"/>
      <c r="E570" s="4"/>
      <c r="F570" s="3"/>
      <c r="G570" s="3"/>
      <c r="H570" s="3"/>
      <c r="I570" s="3"/>
      <c r="J570" s="3"/>
      <c r="K570" s="3"/>
      <c r="L570" s="4"/>
      <c r="M570" s="3"/>
      <c r="N570" s="4"/>
      <c r="O570" s="3"/>
      <c r="P570" s="4"/>
      <c r="Q570" s="8"/>
      <c r="R570"/>
      <c r="S570"/>
      <c r="T570"/>
      <c r="U570"/>
      <c r="V570"/>
    </row>
    <row r="571" spans="1:22" s="19" customFormat="1" ht="12.75">
      <c r="A571" s="1"/>
      <c r="B571" s="2"/>
      <c r="C571" s="3"/>
      <c r="D571" s="4"/>
      <c r="E571" s="4"/>
      <c r="F571" s="3"/>
      <c r="G571" s="3"/>
      <c r="H571" s="3"/>
      <c r="I571" s="3"/>
      <c r="J571" s="3"/>
      <c r="K571" s="3"/>
      <c r="L571" s="4"/>
      <c r="M571" s="3"/>
      <c r="N571" s="4"/>
      <c r="O571" s="3"/>
      <c r="P571" s="4"/>
      <c r="Q571" s="8"/>
      <c r="R571"/>
      <c r="S571"/>
      <c r="T571"/>
      <c r="U571"/>
      <c r="V571"/>
    </row>
    <row r="572" spans="1:22" s="19" customFormat="1" ht="12.75">
      <c r="A572" s="1"/>
      <c r="B572" s="2"/>
      <c r="C572" s="3"/>
      <c r="D572" s="4"/>
      <c r="E572" s="4"/>
      <c r="F572" s="3"/>
      <c r="G572" s="3"/>
      <c r="H572" s="3"/>
      <c r="I572" s="3"/>
      <c r="J572" s="3"/>
      <c r="K572" s="3"/>
      <c r="L572" s="4"/>
      <c r="M572" s="3"/>
      <c r="N572" s="4"/>
      <c r="O572" s="3"/>
      <c r="P572" s="4"/>
      <c r="Q572" s="8"/>
      <c r="R572"/>
      <c r="S572"/>
      <c r="T572"/>
      <c r="U572"/>
      <c r="V572"/>
    </row>
    <row r="573" spans="1:22" s="19" customFormat="1" ht="12.75">
      <c r="A573" s="1"/>
      <c r="B573" s="2"/>
      <c r="C573" s="3"/>
      <c r="D573" s="4"/>
      <c r="E573" s="4"/>
      <c r="F573" s="3"/>
      <c r="G573" s="3"/>
      <c r="H573" s="3"/>
      <c r="I573" s="3"/>
      <c r="J573" s="3"/>
      <c r="K573" s="3"/>
      <c r="L573" s="4"/>
      <c r="M573" s="3"/>
      <c r="N573" s="4"/>
      <c r="O573" s="3"/>
      <c r="P573" s="4"/>
      <c r="Q573" s="8"/>
      <c r="R573"/>
      <c r="S573"/>
      <c r="T573"/>
      <c r="U573"/>
      <c r="V573"/>
    </row>
    <row r="574" spans="1:22" s="19" customFormat="1" ht="12.75">
      <c r="A574" s="1"/>
      <c r="B574" s="2"/>
      <c r="C574" s="3"/>
      <c r="D574" s="4"/>
      <c r="E574" s="4"/>
      <c r="F574" s="3"/>
      <c r="G574" s="3"/>
      <c r="H574" s="3"/>
      <c r="I574" s="3"/>
      <c r="J574" s="3"/>
      <c r="K574" s="3"/>
      <c r="L574" s="4"/>
      <c r="M574" s="3"/>
      <c r="N574" s="4"/>
      <c r="O574" s="3"/>
      <c r="P574" s="4"/>
      <c r="Q574" s="8"/>
      <c r="R574"/>
      <c r="S574"/>
      <c r="T574"/>
      <c r="U574"/>
      <c r="V574"/>
    </row>
    <row r="575" spans="1:22" s="19" customFormat="1" ht="12.75">
      <c r="A575" s="1"/>
      <c r="B575" s="2"/>
      <c r="C575" s="3"/>
      <c r="D575" s="4"/>
      <c r="E575" s="1"/>
      <c r="F575" s="3"/>
      <c r="G575" s="3"/>
      <c r="H575" s="3"/>
      <c r="I575" s="3"/>
      <c r="J575" s="3"/>
      <c r="K575" s="1"/>
      <c r="L575" s="1"/>
      <c r="M575" s="1"/>
      <c r="N575" s="1"/>
      <c r="O575" s="1"/>
      <c r="P575" s="1"/>
      <c r="Q575" s="51"/>
      <c r="R575"/>
      <c r="S575"/>
      <c r="T575"/>
      <c r="U575"/>
      <c r="V575"/>
    </row>
    <row r="576" spans="6:10" ht="12.75">
      <c r="F576" s="3"/>
      <c r="G576" s="3"/>
      <c r="H576" s="3"/>
      <c r="I576" s="3"/>
      <c r="J576" s="3"/>
    </row>
    <row r="577" spans="6:10" ht="12.75">
      <c r="F577" s="3"/>
      <c r="G577" s="3"/>
      <c r="H577" s="3"/>
      <c r="I577" s="3"/>
      <c r="J577" s="3"/>
    </row>
    <row r="578" spans="6:10" ht="12.75">
      <c r="F578" s="3"/>
      <c r="G578" s="3"/>
      <c r="H578" s="3"/>
      <c r="I578" s="3"/>
      <c r="J578" s="3"/>
    </row>
    <row r="579" spans="6:10" ht="12.75">
      <c r="F579" s="3"/>
      <c r="G579" s="3"/>
      <c r="H579" s="3"/>
      <c r="I579" s="3"/>
      <c r="J579" s="3"/>
    </row>
    <row r="580" spans="6:10" ht="12.75">
      <c r="F580" s="3"/>
      <c r="G580" s="3"/>
      <c r="H580" s="3"/>
      <c r="I580" s="3"/>
      <c r="J580" s="3"/>
    </row>
    <row r="581" spans="6:10" ht="12.75">
      <c r="F581" s="3"/>
      <c r="G581" s="3"/>
      <c r="H581" s="3"/>
      <c r="I581" s="3"/>
      <c r="J581" s="3"/>
    </row>
    <row r="582" spans="6:10" ht="12.75">
      <c r="F582" s="3"/>
      <c r="G582" s="3"/>
      <c r="H582" s="3"/>
      <c r="I582" s="3"/>
      <c r="J582" s="3"/>
    </row>
    <row r="583" spans="6:10" ht="12.75">
      <c r="F583" s="3"/>
      <c r="G583" s="3"/>
      <c r="H583" s="3"/>
      <c r="I583" s="3"/>
      <c r="J583" s="3"/>
    </row>
    <row r="584" spans="6:10" ht="12.75">
      <c r="F584" s="3"/>
      <c r="G584" s="3"/>
      <c r="H584" s="3"/>
      <c r="I584" s="3"/>
      <c r="J584" s="3"/>
    </row>
    <row r="585" spans="6:10" ht="12.75">
      <c r="F585" s="3"/>
      <c r="G585" s="3"/>
      <c r="H585" s="3"/>
      <c r="I585" s="3"/>
      <c r="J585" s="3"/>
    </row>
    <row r="586" spans="6:10" ht="12.75">
      <c r="F586" s="3"/>
      <c r="G586" s="3"/>
      <c r="H586" s="3"/>
      <c r="I586" s="3"/>
      <c r="J586" s="3"/>
    </row>
    <row r="587" spans="6:10" ht="12.75">
      <c r="F587" s="3"/>
      <c r="G587" s="3"/>
      <c r="H587" s="3"/>
      <c r="I587" s="3"/>
      <c r="J587" s="3"/>
    </row>
    <row r="588" spans="6:10" ht="12.75">
      <c r="F588" s="3"/>
      <c r="G588" s="3"/>
      <c r="H588" s="3"/>
      <c r="I588" s="3"/>
      <c r="J588" s="3"/>
    </row>
    <row r="589" spans="1:256" s="4" customFormat="1" ht="12.75">
      <c r="A589" s="1"/>
      <c r="B589" s="2"/>
      <c r="C589" s="3"/>
      <c r="F589" s="3"/>
      <c r="G589" s="3"/>
      <c r="H589" s="3"/>
      <c r="I589" s="3"/>
      <c r="J589" s="3"/>
      <c r="Q589" s="8"/>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s="4" customFormat="1" ht="12.75">
      <c r="A590" s="1"/>
      <c r="B590" s="2"/>
      <c r="C590" s="3"/>
      <c r="F590" s="3"/>
      <c r="G590" s="3"/>
      <c r="H590" s="3"/>
      <c r="I590" s="3"/>
      <c r="J590" s="3"/>
      <c r="Q590" s="8"/>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s="4" customFormat="1" ht="12.75">
      <c r="A591" s="1"/>
      <c r="B591" s="2"/>
      <c r="C591" s="3"/>
      <c r="F591" s="3"/>
      <c r="G591" s="3"/>
      <c r="H591" s="3"/>
      <c r="I591" s="3"/>
      <c r="J591" s="3"/>
      <c r="Q591" s="8"/>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s="4" customFormat="1" ht="12.75">
      <c r="A592" s="1"/>
      <c r="B592" s="2"/>
      <c r="C592" s="3"/>
      <c r="F592" s="3"/>
      <c r="G592" s="3"/>
      <c r="H592" s="3"/>
      <c r="I592" s="3"/>
      <c r="J592" s="3"/>
      <c r="Q592" s="8"/>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s="4" customFormat="1" ht="12.75">
      <c r="A593" s="1"/>
      <c r="B593" s="2"/>
      <c r="C593" s="3"/>
      <c r="F593" s="3"/>
      <c r="G593" s="3"/>
      <c r="H593" s="3"/>
      <c r="I593" s="3"/>
      <c r="J593" s="3"/>
      <c r="Q593" s="8"/>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s="4" customFormat="1" ht="12.75">
      <c r="A594" s="1"/>
      <c r="B594" s="2"/>
      <c r="C594" s="3"/>
      <c r="F594" s="3"/>
      <c r="G594" s="3"/>
      <c r="H594" s="3"/>
      <c r="I594" s="3"/>
      <c r="J594" s="3"/>
      <c r="Q594" s="8"/>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s="4" customFormat="1" ht="12.75">
      <c r="A595" s="1"/>
      <c r="B595" s="2"/>
      <c r="C595" s="3"/>
      <c r="F595" s="3"/>
      <c r="G595" s="3"/>
      <c r="H595" s="3"/>
      <c r="I595" s="3"/>
      <c r="J595" s="3"/>
      <c r="Q595" s="8"/>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s="4" customFormat="1" ht="12.75">
      <c r="A596" s="1"/>
      <c r="B596" s="2"/>
      <c r="C596" s="3"/>
      <c r="F596" s="3"/>
      <c r="G596" s="3"/>
      <c r="H596" s="3"/>
      <c r="I596" s="3"/>
      <c r="J596" s="3"/>
      <c r="Q596" s="8"/>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s="4" customFormat="1" ht="12.75">
      <c r="A597" s="1"/>
      <c r="B597" s="2"/>
      <c r="C597" s="3"/>
      <c r="F597" s="3"/>
      <c r="G597" s="3"/>
      <c r="H597" s="3"/>
      <c r="I597" s="3"/>
      <c r="J597" s="3"/>
      <c r="Q597" s="8"/>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s="4" customFormat="1" ht="12.75">
      <c r="A598" s="1"/>
      <c r="B598" s="2"/>
      <c r="C598" s="3"/>
      <c r="F598" s="3"/>
      <c r="G598" s="3"/>
      <c r="H598" s="3"/>
      <c r="I598" s="3"/>
      <c r="J598" s="3"/>
      <c r="Q598" s="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s="4" customFormat="1" ht="12.75">
      <c r="A599" s="1"/>
      <c r="B599" s="2"/>
      <c r="C599" s="3"/>
      <c r="F599" s="3"/>
      <c r="G599" s="3"/>
      <c r="H599" s="3"/>
      <c r="I599" s="3"/>
      <c r="J599" s="3"/>
      <c r="Q599" s="8"/>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s="4" customFormat="1" ht="12.75">
      <c r="A600" s="1"/>
      <c r="B600" s="2"/>
      <c r="C600" s="3"/>
      <c r="F600" s="3"/>
      <c r="G600" s="3"/>
      <c r="H600" s="3"/>
      <c r="I600" s="3"/>
      <c r="J600" s="3"/>
      <c r="Q600" s="8"/>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s="4" customFormat="1" ht="12.75">
      <c r="A601" s="1"/>
      <c r="B601" s="2"/>
      <c r="C601" s="3"/>
      <c r="F601" s="3"/>
      <c r="G601" s="3"/>
      <c r="H601" s="3"/>
      <c r="I601" s="3"/>
      <c r="J601" s="3"/>
      <c r="Q601" s="8"/>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s="4" customFormat="1" ht="12.75">
      <c r="A602" s="1"/>
      <c r="B602" s="2"/>
      <c r="C602" s="3"/>
      <c r="F602" s="3"/>
      <c r="G602" s="3"/>
      <c r="H602" s="3"/>
      <c r="I602" s="3"/>
      <c r="J602" s="3"/>
      <c r="Q602" s="8"/>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s="4" customFormat="1" ht="12.75">
      <c r="A603" s="1"/>
      <c r="B603" s="2"/>
      <c r="C603" s="3"/>
      <c r="F603" s="3"/>
      <c r="G603" s="3"/>
      <c r="H603" s="3"/>
      <c r="I603" s="3"/>
      <c r="J603" s="3"/>
      <c r="Q603" s="8"/>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s="4" customFormat="1" ht="12.75">
      <c r="A604" s="1"/>
      <c r="B604" s="2"/>
      <c r="C604" s="3"/>
      <c r="F604" s="3"/>
      <c r="G604" s="3"/>
      <c r="H604" s="3"/>
      <c r="I604" s="3"/>
      <c r="J604" s="3"/>
      <c r="Q604" s="8"/>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56" s="4" customFormat="1" ht="12.75">
      <c r="A605" s="1"/>
      <c r="B605" s="2"/>
      <c r="C605" s="3"/>
      <c r="F605" s="3"/>
      <c r="G605" s="3"/>
      <c r="H605" s="3"/>
      <c r="I605" s="3"/>
      <c r="J605" s="3"/>
      <c r="Q605" s="8"/>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row>
    <row r="606" spans="1:256" s="4" customFormat="1" ht="12.75">
      <c r="A606" s="1"/>
      <c r="B606" s="2"/>
      <c r="C606" s="3"/>
      <c r="F606" s="3"/>
      <c r="G606" s="3"/>
      <c r="H606" s="3"/>
      <c r="I606" s="3"/>
      <c r="J606" s="3"/>
      <c r="Q606" s="8"/>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row>
    <row r="607" spans="1:256" s="4" customFormat="1" ht="12.75">
      <c r="A607" s="1"/>
      <c r="B607" s="2"/>
      <c r="C607" s="3"/>
      <c r="F607" s="3"/>
      <c r="G607" s="3"/>
      <c r="H607" s="3"/>
      <c r="I607" s="3"/>
      <c r="J607" s="3"/>
      <c r="Q607" s="8"/>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row>
    <row r="608" spans="1:256" s="4" customFormat="1" ht="12.75">
      <c r="A608" s="1"/>
      <c r="B608" s="2"/>
      <c r="C608" s="3"/>
      <c r="F608" s="3"/>
      <c r="G608" s="3"/>
      <c r="H608" s="3"/>
      <c r="I608" s="3"/>
      <c r="J608" s="3"/>
      <c r="Q608" s="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row>
    <row r="609" spans="1:256" s="4" customFormat="1" ht="12.75">
      <c r="A609" s="1"/>
      <c r="B609" s="2"/>
      <c r="C609" s="3"/>
      <c r="F609" s="3"/>
      <c r="G609" s="3"/>
      <c r="H609" s="3"/>
      <c r="I609" s="3"/>
      <c r="J609" s="3"/>
      <c r="Q609" s="8"/>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row>
    <row r="610" spans="1:256" s="4" customFormat="1" ht="12.75">
      <c r="A610" s="1"/>
      <c r="B610" s="2"/>
      <c r="C610" s="3"/>
      <c r="F610" s="3"/>
      <c r="G610" s="3"/>
      <c r="H610" s="3"/>
      <c r="I610" s="3"/>
      <c r="J610" s="3"/>
      <c r="Q610" s="8"/>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row>
    <row r="611" spans="1:256" s="4" customFormat="1" ht="12.75">
      <c r="A611" s="1"/>
      <c r="B611" s="2"/>
      <c r="C611" s="3"/>
      <c r="F611" s="3"/>
      <c r="G611" s="3"/>
      <c r="H611" s="3"/>
      <c r="I611" s="3"/>
      <c r="J611" s="3"/>
      <c r="Q611" s="8"/>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s="4" customFormat="1" ht="12.75">
      <c r="A612" s="1"/>
      <c r="B612" s="2"/>
      <c r="C612" s="3"/>
      <c r="F612" s="3"/>
      <c r="G612" s="3"/>
      <c r="H612" s="3"/>
      <c r="I612" s="3"/>
      <c r="J612" s="3"/>
      <c r="Q612" s="8"/>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s="4" customFormat="1" ht="12.75">
      <c r="A613" s="1"/>
      <c r="B613" s="2"/>
      <c r="C613" s="3"/>
      <c r="F613" s="3"/>
      <c r="G613" s="3"/>
      <c r="H613" s="3"/>
      <c r="I613" s="3"/>
      <c r="J613" s="3"/>
      <c r="Q613" s="8"/>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s="4" customFormat="1" ht="12.75">
      <c r="A614" s="1"/>
      <c r="B614" s="2"/>
      <c r="C614" s="3"/>
      <c r="F614" s="3"/>
      <c r="G614" s="3"/>
      <c r="H614" s="3"/>
      <c r="I614" s="3"/>
      <c r="J614" s="3"/>
      <c r="Q614" s="8"/>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4" customFormat="1" ht="12.75">
      <c r="A615" s="1"/>
      <c r="B615" s="2"/>
      <c r="C615" s="3"/>
      <c r="F615" s="3"/>
      <c r="G615" s="3"/>
      <c r="H615" s="3"/>
      <c r="I615" s="3"/>
      <c r="J615" s="3"/>
      <c r="Q615" s="8"/>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s="4" customFormat="1" ht="12.75">
      <c r="A616" s="1"/>
      <c r="B616" s="2"/>
      <c r="C616" s="3"/>
      <c r="F616" s="3"/>
      <c r="G616" s="3"/>
      <c r="H616" s="3"/>
      <c r="I616" s="3"/>
      <c r="J616" s="3"/>
      <c r="Q616" s="8"/>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s="4" customFormat="1" ht="12.75">
      <c r="A617" s="1"/>
      <c r="B617" s="2"/>
      <c r="C617" s="3"/>
      <c r="F617" s="3"/>
      <c r="G617" s="3"/>
      <c r="H617" s="3"/>
      <c r="I617" s="3"/>
      <c r="J617" s="3"/>
      <c r="Q617" s="8"/>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s="4" customFormat="1" ht="12.75">
      <c r="A618" s="1"/>
      <c r="B618" s="2"/>
      <c r="C618" s="3"/>
      <c r="F618" s="3"/>
      <c r="G618" s="3"/>
      <c r="H618" s="3"/>
      <c r="I618" s="3"/>
      <c r="J618" s="3"/>
      <c r="Q618" s="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s="4" customFormat="1" ht="12.75">
      <c r="A619" s="1"/>
      <c r="B619" s="2"/>
      <c r="C619" s="3"/>
      <c r="F619" s="3"/>
      <c r="G619" s="3"/>
      <c r="H619" s="3"/>
      <c r="I619" s="3"/>
      <c r="J619" s="3"/>
      <c r="Q619" s="8"/>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4" customFormat="1" ht="12.75">
      <c r="A620" s="1"/>
      <c r="B620" s="2"/>
      <c r="C620" s="3"/>
      <c r="F620" s="3"/>
      <c r="G620" s="3"/>
      <c r="H620" s="3"/>
      <c r="I620" s="3"/>
      <c r="J620" s="3"/>
      <c r="Q620" s="8"/>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s="4" customFormat="1" ht="12.75">
      <c r="A621" s="1"/>
      <c r="B621" s="2"/>
      <c r="C621" s="3"/>
      <c r="F621" s="3"/>
      <c r="G621" s="3"/>
      <c r="H621" s="3"/>
      <c r="I621" s="3"/>
      <c r="J621" s="3"/>
      <c r="Q621" s="8"/>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4" customFormat="1" ht="12.75">
      <c r="A622" s="1"/>
      <c r="B622" s="2"/>
      <c r="C622" s="3"/>
      <c r="F622" s="3"/>
      <c r="G622" s="3"/>
      <c r="H622" s="3"/>
      <c r="I622" s="3"/>
      <c r="J622" s="3"/>
      <c r="Q622" s="8"/>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s="4" customFormat="1" ht="12.75">
      <c r="A623" s="1"/>
      <c r="B623" s="2"/>
      <c r="C623" s="3"/>
      <c r="F623" s="3"/>
      <c r="G623" s="3"/>
      <c r="H623" s="3"/>
      <c r="I623" s="3"/>
      <c r="J623" s="3"/>
      <c r="Q623" s="8"/>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s="4" customFormat="1" ht="12.75">
      <c r="A624" s="1"/>
      <c r="B624" s="2"/>
      <c r="C624" s="3"/>
      <c r="F624" s="3"/>
      <c r="G624" s="3"/>
      <c r="H624" s="3"/>
      <c r="I624" s="3"/>
      <c r="J624" s="3"/>
      <c r="Q624" s="8"/>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s="4" customFormat="1" ht="12.75">
      <c r="A625" s="1"/>
      <c r="B625" s="2"/>
      <c r="C625" s="3"/>
      <c r="F625" s="3"/>
      <c r="G625" s="3"/>
      <c r="H625" s="3"/>
      <c r="I625" s="3"/>
      <c r="J625" s="3"/>
      <c r="Q625" s="8"/>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4" customFormat="1" ht="12.75">
      <c r="A626" s="1"/>
      <c r="B626" s="2"/>
      <c r="C626" s="3"/>
      <c r="F626" s="3"/>
      <c r="G626" s="3"/>
      <c r="H626" s="3"/>
      <c r="I626" s="3"/>
      <c r="J626" s="3"/>
      <c r="Q626" s="8"/>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s="4" customFormat="1" ht="12.75">
      <c r="A627" s="1"/>
      <c r="B627" s="2"/>
      <c r="C627" s="3"/>
      <c r="F627" s="3"/>
      <c r="G627" s="3"/>
      <c r="H627" s="3"/>
      <c r="I627" s="3"/>
      <c r="J627" s="3"/>
      <c r="Q627" s="8"/>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s="4" customFormat="1" ht="12.75">
      <c r="A628" s="1"/>
      <c r="B628" s="2"/>
      <c r="C628" s="3"/>
      <c r="F628" s="3"/>
      <c r="G628" s="3"/>
      <c r="H628" s="3"/>
      <c r="I628" s="3"/>
      <c r="J628" s="3"/>
      <c r="Q628" s="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s="4" customFormat="1" ht="12.75">
      <c r="A629" s="1"/>
      <c r="B629" s="2"/>
      <c r="C629" s="3"/>
      <c r="F629" s="3"/>
      <c r="G629" s="3"/>
      <c r="H629" s="3"/>
      <c r="I629" s="3"/>
      <c r="J629" s="3"/>
      <c r="Q629" s="8"/>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4" customFormat="1" ht="12.75">
      <c r="A630" s="1"/>
      <c r="B630" s="2"/>
      <c r="C630" s="3"/>
      <c r="F630" s="3"/>
      <c r="G630" s="3"/>
      <c r="H630" s="3"/>
      <c r="I630" s="3"/>
      <c r="J630" s="3"/>
      <c r="Q630" s="8"/>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4" customFormat="1" ht="12.75">
      <c r="A631" s="1"/>
      <c r="B631" s="2"/>
      <c r="C631" s="3"/>
      <c r="F631" s="3"/>
      <c r="G631" s="3"/>
      <c r="H631" s="3"/>
      <c r="I631" s="3"/>
      <c r="J631" s="3"/>
      <c r="Q631" s="8"/>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4" customFormat="1" ht="12.75">
      <c r="A632" s="1"/>
      <c r="B632" s="2"/>
      <c r="C632" s="3"/>
      <c r="F632" s="3"/>
      <c r="G632" s="3"/>
      <c r="H632" s="3"/>
      <c r="I632" s="3"/>
      <c r="J632" s="3"/>
      <c r="Q632" s="8"/>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4" customFormat="1" ht="12.75">
      <c r="A633" s="1"/>
      <c r="B633" s="2"/>
      <c r="C633" s="3"/>
      <c r="F633" s="3"/>
      <c r="G633" s="3"/>
      <c r="H633" s="3"/>
      <c r="I633" s="3"/>
      <c r="J633" s="3"/>
      <c r="Q633" s="8"/>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4" customFormat="1" ht="12.75">
      <c r="A634" s="1"/>
      <c r="B634" s="2"/>
      <c r="C634" s="3"/>
      <c r="F634" s="3"/>
      <c r="G634" s="3"/>
      <c r="H634" s="3"/>
      <c r="I634" s="3"/>
      <c r="J634" s="3"/>
      <c r="Q634" s="8"/>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4" customFormat="1" ht="12.75">
      <c r="A635" s="1"/>
      <c r="B635" s="2"/>
      <c r="C635" s="3"/>
      <c r="F635" s="3"/>
      <c r="G635" s="3"/>
      <c r="H635" s="3"/>
      <c r="I635" s="3"/>
      <c r="J635" s="3"/>
      <c r="Q635" s="8"/>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4" customFormat="1" ht="12.75">
      <c r="A636" s="1"/>
      <c r="B636" s="2"/>
      <c r="C636" s="3"/>
      <c r="F636" s="3"/>
      <c r="G636" s="3"/>
      <c r="H636" s="3"/>
      <c r="I636" s="3"/>
      <c r="J636" s="3"/>
      <c r="Q636" s="8"/>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4" customFormat="1" ht="12.75">
      <c r="A637" s="1"/>
      <c r="B637" s="2"/>
      <c r="C637" s="3"/>
      <c r="F637" s="3"/>
      <c r="G637" s="3"/>
      <c r="H637" s="3"/>
      <c r="I637" s="3"/>
      <c r="J637" s="3"/>
      <c r="Q637" s="8"/>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s="4" customFormat="1" ht="12.75">
      <c r="A638" s="1"/>
      <c r="B638" s="2"/>
      <c r="C638" s="3"/>
      <c r="F638" s="3"/>
      <c r="G638" s="3"/>
      <c r="H638" s="3"/>
      <c r="I638" s="3"/>
      <c r="J638" s="3"/>
      <c r="Q638" s="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s="4" customFormat="1" ht="12.75">
      <c r="A639" s="1"/>
      <c r="B639" s="2"/>
      <c r="C639" s="3"/>
      <c r="F639" s="3"/>
      <c r="G639" s="3"/>
      <c r="H639" s="3"/>
      <c r="I639" s="3"/>
      <c r="J639" s="3"/>
      <c r="Q639" s="8"/>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s="4" customFormat="1" ht="12.75">
      <c r="A640" s="1"/>
      <c r="B640" s="2"/>
      <c r="C640" s="3"/>
      <c r="F640" s="3"/>
      <c r="G640" s="3"/>
      <c r="H640" s="3"/>
      <c r="I640" s="3"/>
      <c r="J640" s="3"/>
      <c r="Q640" s="8"/>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s="4" customFormat="1" ht="12.75">
      <c r="A641" s="1"/>
      <c r="B641" s="2"/>
      <c r="C641" s="3"/>
      <c r="F641" s="3"/>
      <c r="G641" s="3"/>
      <c r="H641" s="3"/>
      <c r="I641" s="3"/>
      <c r="J641" s="3"/>
      <c r="Q641" s="8"/>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s="4" customFormat="1" ht="12.75">
      <c r="A642" s="1"/>
      <c r="B642" s="2"/>
      <c r="C642" s="3"/>
      <c r="F642" s="3"/>
      <c r="G642" s="3"/>
      <c r="H642" s="3"/>
      <c r="I642" s="3"/>
      <c r="J642" s="3"/>
      <c r="Q642" s="8"/>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s="4" customFormat="1" ht="12.75">
      <c r="A643" s="1"/>
      <c r="B643" s="2"/>
      <c r="C643" s="3"/>
      <c r="F643" s="3"/>
      <c r="G643" s="3"/>
      <c r="H643" s="3"/>
      <c r="I643" s="3"/>
      <c r="J643" s="3"/>
      <c r="Q643" s="8"/>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s="4" customFormat="1" ht="12.75">
      <c r="A644" s="1"/>
      <c r="B644" s="2"/>
      <c r="C644" s="3"/>
      <c r="F644" s="3"/>
      <c r="G644" s="3"/>
      <c r="H644" s="3"/>
      <c r="I644" s="3"/>
      <c r="J644" s="3"/>
      <c r="Q644" s="8"/>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s="4" customFormat="1" ht="12.75">
      <c r="A645" s="1"/>
      <c r="B645" s="2"/>
      <c r="C645" s="3"/>
      <c r="F645" s="3"/>
      <c r="G645" s="3"/>
      <c r="H645" s="3"/>
      <c r="I645" s="3"/>
      <c r="J645" s="3"/>
      <c r="Q645" s="8"/>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s="4" customFormat="1" ht="12.75">
      <c r="A646" s="1"/>
      <c r="B646" s="2"/>
      <c r="C646" s="3"/>
      <c r="F646" s="3"/>
      <c r="G646" s="3"/>
      <c r="H646" s="3"/>
      <c r="I646" s="3"/>
      <c r="J646" s="3"/>
      <c r="Q646" s="8"/>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s="4" customFormat="1" ht="12.75">
      <c r="A647" s="1"/>
      <c r="B647" s="2"/>
      <c r="C647" s="3"/>
      <c r="F647" s="3"/>
      <c r="G647" s="3"/>
      <c r="H647" s="3"/>
      <c r="I647" s="3"/>
      <c r="J647" s="3"/>
      <c r="Q647" s="8"/>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s="4" customFormat="1" ht="12.75">
      <c r="A648" s="1"/>
      <c r="B648" s="2"/>
      <c r="C648" s="3"/>
      <c r="F648" s="3"/>
      <c r="G648" s="3"/>
      <c r="H648" s="3"/>
      <c r="I648" s="3"/>
      <c r="J648" s="3"/>
      <c r="Q648" s="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s="4" customFormat="1" ht="12.75">
      <c r="A649" s="1"/>
      <c r="B649" s="2"/>
      <c r="C649" s="3"/>
      <c r="F649" s="3"/>
      <c r="G649" s="3"/>
      <c r="H649" s="3"/>
      <c r="I649" s="3"/>
      <c r="J649" s="3"/>
      <c r="Q649" s="8"/>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s="4" customFormat="1" ht="12.75">
      <c r="A650" s="1"/>
      <c r="B650" s="2"/>
      <c r="C650" s="3"/>
      <c r="F650" s="3"/>
      <c r="G650" s="3"/>
      <c r="H650" s="3"/>
      <c r="I650" s="3"/>
      <c r="J650" s="3"/>
      <c r="Q650" s="8"/>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s="4" customFormat="1" ht="12.75">
      <c r="A651" s="1"/>
      <c r="B651" s="2"/>
      <c r="C651" s="3"/>
      <c r="F651" s="3"/>
      <c r="G651" s="3"/>
      <c r="H651" s="3"/>
      <c r="I651" s="3"/>
      <c r="J651" s="3"/>
      <c r="Q651" s="8"/>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s="4" customFormat="1" ht="12.75">
      <c r="A652" s="1"/>
      <c r="B652" s="2"/>
      <c r="C652" s="3"/>
      <c r="F652" s="3"/>
      <c r="G652" s="3"/>
      <c r="H652" s="3"/>
      <c r="I652" s="3"/>
      <c r="J652" s="3"/>
      <c r="Q652" s="8"/>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4" customFormat="1" ht="12.75">
      <c r="A653" s="1"/>
      <c r="B653" s="2"/>
      <c r="C653" s="3"/>
      <c r="F653" s="3"/>
      <c r="G653" s="3"/>
      <c r="H653" s="3"/>
      <c r="I653" s="3"/>
      <c r="J653" s="3"/>
      <c r="Q653" s="8"/>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s="4" customFormat="1" ht="12.75">
      <c r="A654" s="1"/>
      <c r="B654" s="2"/>
      <c r="C654" s="3"/>
      <c r="F654" s="3"/>
      <c r="G654" s="3"/>
      <c r="H654" s="3"/>
      <c r="I654" s="3"/>
      <c r="J654" s="3"/>
      <c r="Q654" s="8"/>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s="4" customFormat="1" ht="12.75">
      <c r="A655" s="1"/>
      <c r="B655" s="2"/>
      <c r="C655" s="3"/>
      <c r="F655" s="3"/>
      <c r="G655" s="3"/>
      <c r="H655" s="3"/>
      <c r="I655" s="3"/>
      <c r="J655" s="3"/>
      <c r="Q655" s="8"/>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s="4" customFormat="1" ht="12.75">
      <c r="A656" s="1"/>
      <c r="B656" s="2"/>
      <c r="C656" s="3"/>
      <c r="F656" s="3"/>
      <c r="G656" s="3"/>
      <c r="H656" s="3"/>
      <c r="I656" s="3"/>
      <c r="J656" s="3"/>
      <c r="Q656" s="8"/>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s="4" customFormat="1" ht="12.75">
      <c r="A657" s="1"/>
      <c r="B657" s="2"/>
      <c r="C657" s="3"/>
      <c r="F657" s="3"/>
      <c r="G657" s="3"/>
      <c r="H657" s="3"/>
      <c r="I657" s="3"/>
      <c r="J657" s="3"/>
      <c r="Q657" s="8"/>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s="4" customFormat="1" ht="12.75">
      <c r="A658" s="1"/>
      <c r="B658" s="2"/>
      <c r="C658" s="3"/>
      <c r="F658" s="3"/>
      <c r="G658" s="3"/>
      <c r="H658" s="3"/>
      <c r="I658" s="3"/>
      <c r="J658" s="3"/>
      <c r="Q658" s="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4" customFormat="1" ht="12.75">
      <c r="A659" s="1"/>
      <c r="B659" s="2"/>
      <c r="C659" s="3"/>
      <c r="F659" s="3"/>
      <c r="G659" s="3"/>
      <c r="H659" s="3"/>
      <c r="I659" s="3"/>
      <c r="J659" s="3"/>
      <c r="Q659" s="8"/>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s="4" customFormat="1" ht="12.75">
      <c r="A660" s="1"/>
      <c r="B660" s="2"/>
      <c r="C660" s="3"/>
      <c r="F660" s="3"/>
      <c r="G660" s="3"/>
      <c r="H660" s="3"/>
      <c r="I660" s="3"/>
      <c r="J660" s="3"/>
      <c r="Q660" s="8"/>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s="4" customFormat="1" ht="12.75">
      <c r="A661" s="1"/>
      <c r="B661" s="2"/>
      <c r="C661" s="3"/>
      <c r="F661" s="3"/>
      <c r="G661" s="3"/>
      <c r="H661" s="3"/>
      <c r="I661" s="3"/>
      <c r="J661" s="3"/>
      <c r="Q661" s="8"/>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s="4" customFormat="1" ht="12.75">
      <c r="A662" s="1"/>
      <c r="B662" s="2"/>
      <c r="C662" s="3"/>
      <c r="F662" s="3"/>
      <c r="G662" s="3"/>
      <c r="H662" s="3"/>
      <c r="I662" s="3"/>
      <c r="J662" s="3"/>
      <c r="Q662" s="8"/>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s="4" customFormat="1" ht="12.75">
      <c r="A663" s="1"/>
      <c r="B663" s="2"/>
      <c r="C663" s="3"/>
      <c r="F663" s="3"/>
      <c r="G663" s="3"/>
      <c r="H663" s="3"/>
      <c r="I663" s="3"/>
      <c r="J663" s="3"/>
      <c r="Q663" s="8"/>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s="4" customFormat="1" ht="12.75">
      <c r="A664" s="1"/>
      <c r="B664" s="2"/>
      <c r="C664" s="3"/>
      <c r="F664" s="3"/>
      <c r="G664" s="3"/>
      <c r="H664" s="3"/>
      <c r="I664" s="3"/>
      <c r="J664" s="3"/>
      <c r="Q664" s="8"/>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4" customFormat="1" ht="12.75">
      <c r="A665" s="1"/>
      <c r="B665" s="2"/>
      <c r="C665" s="3"/>
      <c r="F665" s="3"/>
      <c r="G665" s="3"/>
      <c r="H665" s="3"/>
      <c r="I665" s="3"/>
      <c r="J665" s="3"/>
      <c r="Q665" s="8"/>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s="4" customFormat="1" ht="12.75">
      <c r="A666" s="1"/>
      <c r="B666" s="2"/>
      <c r="C666" s="3"/>
      <c r="F666" s="3"/>
      <c r="G666" s="3"/>
      <c r="H666" s="3"/>
      <c r="I666" s="3"/>
      <c r="J666" s="3"/>
      <c r="Q666" s="8"/>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s="4" customFormat="1" ht="12.75">
      <c r="A667" s="1"/>
      <c r="B667" s="2"/>
      <c r="C667" s="3"/>
      <c r="F667" s="3"/>
      <c r="G667" s="3"/>
      <c r="H667" s="3"/>
      <c r="I667" s="3"/>
      <c r="J667" s="3"/>
      <c r="Q667" s="8"/>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s="4" customFormat="1" ht="12.75">
      <c r="A668" s="1"/>
      <c r="B668" s="2"/>
      <c r="C668" s="3"/>
      <c r="F668" s="3"/>
      <c r="G668" s="3"/>
      <c r="H668" s="3"/>
      <c r="I668" s="3"/>
      <c r="J668" s="3"/>
      <c r="Q668" s="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s="4" customFormat="1" ht="12.75">
      <c r="A669" s="1"/>
      <c r="B669" s="2"/>
      <c r="C669" s="3"/>
      <c r="F669" s="3"/>
      <c r="G669" s="3"/>
      <c r="H669" s="3"/>
      <c r="I669" s="3"/>
      <c r="J669" s="3"/>
      <c r="Q669" s="8"/>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s="4" customFormat="1" ht="12.75">
      <c r="A670" s="1"/>
      <c r="B670" s="2"/>
      <c r="C670" s="3"/>
      <c r="F670" s="3"/>
      <c r="G670" s="3"/>
      <c r="H670" s="3"/>
      <c r="I670" s="3"/>
      <c r="J670" s="3"/>
      <c r="Q670" s="8"/>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s="4" customFormat="1" ht="12.75">
      <c r="A671" s="1"/>
      <c r="B671" s="2"/>
      <c r="C671" s="3"/>
      <c r="F671" s="3"/>
      <c r="G671" s="3"/>
      <c r="H671" s="3"/>
      <c r="I671" s="3"/>
      <c r="J671" s="3"/>
      <c r="Q671" s="8"/>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s="4" customFormat="1" ht="12.75">
      <c r="A672" s="1"/>
      <c r="B672" s="2"/>
      <c r="C672" s="3"/>
      <c r="F672" s="3"/>
      <c r="G672" s="3"/>
      <c r="H672" s="3"/>
      <c r="I672" s="3"/>
      <c r="J672" s="3"/>
      <c r="Q672" s="8"/>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s="4" customFormat="1" ht="12.75">
      <c r="A673" s="1"/>
      <c r="B673" s="2"/>
      <c r="C673" s="3"/>
      <c r="F673" s="3"/>
      <c r="G673" s="3"/>
      <c r="H673" s="3"/>
      <c r="I673" s="3"/>
      <c r="J673" s="3"/>
      <c r="Q673" s="8"/>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s="4" customFormat="1" ht="12.75">
      <c r="A674" s="1"/>
      <c r="B674" s="2"/>
      <c r="C674" s="3"/>
      <c r="F674" s="3"/>
      <c r="G674" s="3"/>
      <c r="H674" s="3"/>
      <c r="I674" s="3"/>
      <c r="J674" s="3"/>
      <c r="Q674" s="8"/>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s="4" customFormat="1" ht="12.75">
      <c r="A675" s="1"/>
      <c r="B675" s="2"/>
      <c r="C675" s="3"/>
      <c r="F675" s="3"/>
      <c r="G675" s="3"/>
      <c r="H675" s="3"/>
      <c r="I675" s="3"/>
      <c r="J675" s="3"/>
      <c r="Q675" s="8"/>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s="4" customFormat="1" ht="12.75">
      <c r="A676" s="1"/>
      <c r="B676" s="2"/>
      <c r="C676" s="3"/>
      <c r="F676" s="3"/>
      <c r="G676" s="3"/>
      <c r="H676" s="3"/>
      <c r="I676" s="3"/>
      <c r="J676" s="3"/>
      <c r="Q676" s="8"/>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s="4" customFormat="1" ht="12.75">
      <c r="A677" s="1"/>
      <c r="B677" s="2"/>
      <c r="C677" s="3"/>
      <c r="F677" s="3"/>
      <c r="G677" s="3"/>
      <c r="H677" s="3"/>
      <c r="I677" s="3"/>
      <c r="J677" s="3"/>
      <c r="Q677" s="8"/>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s="4" customFormat="1" ht="12.75">
      <c r="A678" s="1"/>
      <c r="B678" s="2"/>
      <c r="C678" s="3"/>
      <c r="F678" s="3"/>
      <c r="G678" s="3"/>
      <c r="H678" s="3"/>
      <c r="I678" s="3"/>
      <c r="J678" s="3"/>
      <c r="Q678" s="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s="4" customFormat="1" ht="12.75">
      <c r="A679" s="1"/>
      <c r="B679" s="2"/>
      <c r="C679" s="3"/>
      <c r="F679" s="3"/>
      <c r="G679" s="3"/>
      <c r="H679" s="3"/>
      <c r="I679" s="3"/>
      <c r="J679" s="3"/>
      <c r="Q679" s="8"/>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s="4" customFormat="1" ht="12.75">
      <c r="A680" s="1"/>
      <c r="B680" s="2"/>
      <c r="C680" s="3"/>
      <c r="F680" s="3"/>
      <c r="G680" s="3"/>
      <c r="H680" s="3"/>
      <c r="I680" s="3"/>
      <c r="J680" s="3"/>
      <c r="Q680" s="8"/>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s="4" customFormat="1" ht="12.75">
      <c r="A681" s="1"/>
      <c r="B681" s="2"/>
      <c r="C681" s="3"/>
      <c r="F681" s="3"/>
      <c r="G681" s="3"/>
      <c r="H681" s="3"/>
      <c r="I681" s="3"/>
      <c r="J681" s="3"/>
      <c r="Q681" s="8"/>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s="4" customFormat="1" ht="12.75">
      <c r="A682" s="1"/>
      <c r="B682" s="2"/>
      <c r="C682" s="3"/>
      <c r="F682" s="3"/>
      <c r="G682" s="3"/>
      <c r="H682" s="3"/>
      <c r="I682" s="3"/>
      <c r="J682" s="3"/>
      <c r="Q682" s="8"/>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s="4" customFormat="1" ht="12.75">
      <c r="A683" s="1"/>
      <c r="B683" s="2"/>
      <c r="C683" s="3"/>
      <c r="F683" s="3"/>
      <c r="G683" s="3"/>
      <c r="H683" s="3"/>
      <c r="I683" s="3"/>
      <c r="J683" s="3"/>
      <c r="Q683" s="8"/>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s="4" customFormat="1" ht="12.75">
      <c r="A684" s="1"/>
      <c r="B684" s="2"/>
      <c r="C684" s="3"/>
      <c r="F684" s="3"/>
      <c r="G684" s="3"/>
      <c r="H684" s="3"/>
      <c r="I684" s="3"/>
      <c r="J684" s="3"/>
      <c r="Q684" s="8"/>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s="4" customFormat="1" ht="12.75">
      <c r="A685" s="1"/>
      <c r="B685" s="2"/>
      <c r="C685" s="3"/>
      <c r="F685" s="3"/>
      <c r="G685" s="3"/>
      <c r="H685" s="3"/>
      <c r="I685" s="3"/>
      <c r="J685" s="3"/>
      <c r="Q685" s="8"/>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s="4" customFormat="1" ht="12.75">
      <c r="A686" s="1"/>
      <c r="B686" s="2"/>
      <c r="C686" s="3"/>
      <c r="F686" s="3"/>
      <c r="G686" s="3"/>
      <c r="H686" s="3"/>
      <c r="I686" s="3"/>
      <c r="J686" s="3"/>
      <c r="Q686" s="8"/>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s="4" customFormat="1" ht="12.75">
      <c r="A687" s="1"/>
      <c r="B687" s="2"/>
      <c r="C687" s="3"/>
      <c r="F687" s="3"/>
      <c r="G687" s="3"/>
      <c r="H687" s="3"/>
      <c r="I687" s="3"/>
      <c r="J687" s="3"/>
      <c r="Q687" s="8"/>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s="4" customFormat="1" ht="12.75">
      <c r="A688" s="1"/>
      <c r="B688" s="2"/>
      <c r="C688" s="3"/>
      <c r="F688" s="3"/>
      <c r="G688" s="3"/>
      <c r="H688" s="3"/>
      <c r="I688" s="3"/>
      <c r="J688" s="3"/>
      <c r="Q688" s="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row r="689" spans="1:256" s="4" customFormat="1" ht="12.75">
      <c r="A689" s="1"/>
      <c r="B689" s="2"/>
      <c r="C689" s="3"/>
      <c r="F689" s="3"/>
      <c r="G689" s="3"/>
      <c r="H689" s="3"/>
      <c r="I689" s="3"/>
      <c r="J689" s="3"/>
      <c r="Q689" s="8"/>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row>
    <row r="690" spans="1:256" s="4" customFormat="1" ht="12.75">
      <c r="A690" s="1"/>
      <c r="B690" s="2"/>
      <c r="C690" s="3"/>
      <c r="F690" s="3"/>
      <c r="G690" s="3"/>
      <c r="H690" s="3"/>
      <c r="I690" s="3"/>
      <c r="J690" s="3"/>
      <c r="Q690" s="8"/>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row>
    <row r="691" spans="1:256" s="4" customFormat="1" ht="12.75">
      <c r="A691" s="1"/>
      <c r="B691" s="2"/>
      <c r="C691" s="3"/>
      <c r="F691" s="3"/>
      <c r="G691" s="3"/>
      <c r="H691" s="3"/>
      <c r="I691" s="3"/>
      <c r="J691" s="3"/>
      <c r="Q691" s="8"/>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row>
    <row r="692" spans="1:256" s="4" customFormat="1" ht="12.75">
      <c r="A692" s="1"/>
      <c r="B692" s="2"/>
      <c r="C692" s="3"/>
      <c r="F692" s="3"/>
      <c r="G692" s="3"/>
      <c r="H692" s="3"/>
      <c r="I692" s="3"/>
      <c r="J692" s="3"/>
      <c r="Q692" s="8"/>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row>
    <row r="693" spans="1:256" s="4" customFormat="1" ht="12.75">
      <c r="A693" s="1"/>
      <c r="B693" s="2"/>
      <c r="C693" s="3"/>
      <c r="F693" s="3"/>
      <c r="G693" s="3"/>
      <c r="H693" s="3"/>
      <c r="I693" s="3"/>
      <c r="J693" s="3"/>
      <c r="Q693" s="8"/>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row>
    <row r="694" spans="1:256" s="4" customFormat="1" ht="12.75">
      <c r="A694" s="1"/>
      <c r="B694" s="2"/>
      <c r="C694" s="3"/>
      <c r="F694" s="3"/>
      <c r="G694" s="3"/>
      <c r="H694" s="3"/>
      <c r="I694" s="3"/>
      <c r="J694" s="3"/>
      <c r="Q694" s="8"/>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row>
    <row r="695" spans="1:256" s="4" customFormat="1" ht="12.75">
      <c r="A695" s="1"/>
      <c r="B695" s="2"/>
      <c r="C695" s="3"/>
      <c r="F695" s="3"/>
      <c r="G695" s="3"/>
      <c r="H695" s="3"/>
      <c r="I695" s="3"/>
      <c r="J695" s="3"/>
      <c r="Q695" s="8"/>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row>
    <row r="696" spans="1:256" s="4" customFormat="1" ht="12.75">
      <c r="A696" s="1"/>
      <c r="B696" s="2"/>
      <c r="C696" s="3"/>
      <c r="F696" s="3"/>
      <c r="G696" s="3"/>
      <c r="H696" s="3"/>
      <c r="I696" s="3"/>
      <c r="J696" s="3"/>
      <c r="Q696" s="8"/>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row>
    <row r="697" spans="1:256" s="4" customFormat="1" ht="12.75">
      <c r="A697" s="1"/>
      <c r="B697" s="2"/>
      <c r="C697" s="3"/>
      <c r="F697" s="3"/>
      <c r="G697" s="3"/>
      <c r="H697" s="3"/>
      <c r="I697" s="3"/>
      <c r="J697" s="3"/>
      <c r="Q697" s="8"/>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row>
    <row r="698" spans="1:256" s="4" customFormat="1" ht="12.75">
      <c r="A698" s="1"/>
      <c r="B698" s="2"/>
      <c r="C698" s="3"/>
      <c r="F698" s="3"/>
      <c r="G698" s="3"/>
      <c r="H698" s="3"/>
      <c r="I698" s="3"/>
      <c r="J698" s="3"/>
      <c r="Q698" s="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row>
    <row r="699" spans="1:256" s="4" customFormat="1" ht="12.75">
      <c r="A699" s="1"/>
      <c r="B699" s="2"/>
      <c r="C699" s="3"/>
      <c r="F699" s="3"/>
      <c r="G699" s="3"/>
      <c r="H699" s="3"/>
      <c r="I699" s="3"/>
      <c r="J699" s="3"/>
      <c r="Q699" s="8"/>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row>
    <row r="700" spans="1:256" s="4" customFormat="1" ht="12.75">
      <c r="A700" s="1"/>
      <c r="B700" s="2"/>
      <c r="C700" s="3"/>
      <c r="F700" s="3"/>
      <c r="G700" s="3"/>
      <c r="H700" s="3"/>
      <c r="I700" s="3"/>
      <c r="J700" s="3"/>
      <c r="Q700" s="8"/>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row>
    <row r="701" spans="1:256" s="4" customFormat="1" ht="12.75">
      <c r="A701" s="1"/>
      <c r="B701" s="2"/>
      <c r="C701" s="3"/>
      <c r="F701" s="3"/>
      <c r="G701" s="3"/>
      <c r="H701" s="3"/>
      <c r="I701" s="3"/>
      <c r="J701" s="3"/>
      <c r="Q701" s="8"/>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row>
    <row r="702" spans="1:256" s="4" customFormat="1" ht="12.75">
      <c r="A702" s="1"/>
      <c r="B702" s="2"/>
      <c r="C702" s="3"/>
      <c r="F702" s="3"/>
      <c r="G702" s="3"/>
      <c r="H702" s="3"/>
      <c r="I702" s="3"/>
      <c r="J702" s="3"/>
      <c r="Q702" s="8"/>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row>
    <row r="703" spans="1:256" s="4" customFormat="1" ht="12.75">
      <c r="A703" s="1"/>
      <c r="B703" s="2"/>
      <c r="C703" s="3"/>
      <c r="F703" s="3"/>
      <c r="G703" s="3"/>
      <c r="H703" s="3"/>
      <c r="I703" s="3"/>
      <c r="J703" s="3"/>
      <c r="Q703" s="8"/>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row>
    <row r="704" spans="1:256" s="4" customFormat="1" ht="12.75">
      <c r="A704" s="1"/>
      <c r="B704" s="2"/>
      <c r="C704" s="3"/>
      <c r="F704" s="3"/>
      <c r="G704" s="3"/>
      <c r="H704" s="3"/>
      <c r="I704" s="3"/>
      <c r="J704" s="3"/>
      <c r="Q704" s="8"/>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row>
    <row r="705" spans="1:256" s="4" customFormat="1" ht="12.75">
      <c r="A705" s="1"/>
      <c r="B705" s="2"/>
      <c r="C705" s="3"/>
      <c r="F705" s="3"/>
      <c r="G705" s="3"/>
      <c r="H705" s="3"/>
      <c r="I705" s="3"/>
      <c r="J705" s="3"/>
      <c r="Q705" s="8"/>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row>
    <row r="706" spans="1:256" s="4" customFormat="1" ht="12.75">
      <c r="A706" s="1"/>
      <c r="B706" s="2"/>
      <c r="C706" s="3"/>
      <c r="F706" s="3"/>
      <c r="G706" s="3"/>
      <c r="H706" s="3"/>
      <c r="I706" s="3"/>
      <c r="J706" s="3"/>
      <c r="Q706" s="8"/>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row>
    <row r="707" spans="1:256" s="4" customFormat="1" ht="12.75">
      <c r="A707" s="1"/>
      <c r="B707" s="2"/>
      <c r="C707" s="3"/>
      <c r="F707" s="3"/>
      <c r="G707" s="3"/>
      <c r="H707" s="3"/>
      <c r="I707" s="3"/>
      <c r="J707" s="3"/>
      <c r="Q707" s="8"/>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row>
    <row r="708" spans="1:256" s="4" customFormat="1" ht="12.75">
      <c r="A708" s="1"/>
      <c r="B708" s="2"/>
      <c r="C708" s="3"/>
      <c r="F708" s="3"/>
      <c r="G708" s="3"/>
      <c r="H708" s="3"/>
      <c r="I708" s="3"/>
      <c r="J708" s="3"/>
      <c r="Q708" s="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row>
    <row r="709" spans="1:256" s="4" customFormat="1" ht="12.75">
      <c r="A709" s="1"/>
      <c r="B709" s="2"/>
      <c r="C709" s="3"/>
      <c r="F709" s="3"/>
      <c r="G709" s="3"/>
      <c r="H709" s="3"/>
      <c r="I709" s="3"/>
      <c r="J709" s="3"/>
      <c r="Q709" s="8"/>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row>
    <row r="710" spans="1:256" s="4" customFormat="1" ht="12.75">
      <c r="A710" s="1"/>
      <c r="B710" s="2"/>
      <c r="C710" s="3"/>
      <c r="F710" s="3"/>
      <c r="G710" s="3"/>
      <c r="H710" s="3"/>
      <c r="I710" s="3"/>
      <c r="J710" s="3"/>
      <c r="Q710" s="8"/>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row>
    <row r="711" spans="1:256" s="4" customFormat="1" ht="12.75">
      <c r="A711" s="1"/>
      <c r="B711" s="2"/>
      <c r="C711" s="3"/>
      <c r="F711" s="3"/>
      <c r="G711" s="3"/>
      <c r="H711" s="3"/>
      <c r="I711" s="3"/>
      <c r="J711" s="3"/>
      <c r="Q711" s="8"/>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1:256" s="4" customFormat="1" ht="12.75">
      <c r="A712" s="1"/>
      <c r="B712" s="2"/>
      <c r="C712" s="3"/>
      <c r="F712" s="3"/>
      <c r="G712" s="3"/>
      <c r="H712" s="3"/>
      <c r="I712" s="3"/>
      <c r="J712" s="3"/>
      <c r="Q712" s="8"/>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row>
    <row r="713" spans="1:256" s="4" customFormat="1" ht="12.75">
      <c r="A713" s="1"/>
      <c r="B713" s="2"/>
      <c r="C713" s="3"/>
      <c r="F713" s="3"/>
      <c r="G713" s="3"/>
      <c r="H713" s="3"/>
      <c r="I713" s="3"/>
      <c r="J713" s="3"/>
      <c r="Q713" s="8"/>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s="4" customFormat="1" ht="12.75">
      <c r="A714" s="1"/>
      <c r="B714" s="2"/>
      <c r="C714" s="3"/>
      <c r="F714" s="3"/>
      <c r="G714" s="3"/>
      <c r="H714" s="3"/>
      <c r="I714" s="3"/>
      <c r="J714" s="3"/>
      <c r="Q714" s="8"/>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s="4" customFormat="1" ht="12.75">
      <c r="A715" s="1"/>
      <c r="B715" s="2"/>
      <c r="C715" s="3"/>
      <c r="F715" s="3"/>
      <c r="G715" s="3"/>
      <c r="H715" s="3"/>
      <c r="I715" s="3"/>
      <c r="J715" s="3"/>
      <c r="Q715" s="8"/>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s="4" customFormat="1" ht="12.75">
      <c r="A716" s="1"/>
      <c r="B716" s="2"/>
      <c r="C716" s="3"/>
      <c r="F716" s="3"/>
      <c r="G716" s="3"/>
      <c r="H716" s="3"/>
      <c r="I716" s="3"/>
      <c r="J716" s="3"/>
      <c r="Q716" s="8"/>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s="4" customFormat="1" ht="12.75">
      <c r="A717" s="1"/>
      <c r="B717" s="2"/>
      <c r="C717" s="3"/>
      <c r="F717" s="3"/>
      <c r="G717" s="3"/>
      <c r="H717" s="3"/>
      <c r="I717" s="3"/>
      <c r="J717" s="3"/>
      <c r="Q717" s="8"/>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s="4" customFormat="1" ht="12.75">
      <c r="A718" s="1"/>
      <c r="B718" s="2"/>
      <c r="C718" s="3"/>
      <c r="F718" s="3"/>
      <c r="G718" s="3"/>
      <c r="H718" s="3"/>
      <c r="I718" s="3"/>
      <c r="J718" s="3"/>
      <c r="Q718" s="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s="4" customFormat="1" ht="12.75">
      <c r="A719" s="1"/>
      <c r="B719" s="2"/>
      <c r="C719" s="3"/>
      <c r="F719" s="3"/>
      <c r="G719" s="3"/>
      <c r="H719" s="3"/>
      <c r="I719" s="3"/>
      <c r="J719" s="3"/>
      <c r="Q719" s="8"/>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4" customFormat="1" ht="12.75">
      <c r="A720" s="1"/>
      <c r="B720" s="2"/>
      <c r="C720" s="3"/>
      <c r="F720" s="3"/>
      <c r="G720" s="3"/>
      <c r="H720" s="3"/>
      <c r="I720" s="3"/>
      <c r="J720" s="3"/>
      <c r="Q720" s="8"/>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row>
    <row r="721" spans="1:256" s="4" customFormat="1" ht="12.75">
      <c r="A721" s="1"/>
      <c r="B721" s="2"/>
      <c r="C721" s="3"/>
      <c r="F721" s="3"/>
      <c r="G721" s="3"/>
      <c r="H721" s="3"/>
      <c r="I721" s="3"/>
      <c r="J721" s="3"/>
      <c r="Q721" s="8"/>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s="4" customFormat="1" ht="12.75">
      <c r="A722" s="1"/>
      <c r="B722" s="2"/>
      <c r="C722" s="3"/>
      <c r="F722" s="3"/>
      <c r="G722" s="3"/>
      <c r="H722" s="3"/>
      <c r="I722" s="3"/>
      <c r="J722" s="3"/>
      <c r="Q722" s="8"/>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s="4" customFormat="1" ht="12.75">
      <c r="A723" s="1"/>
      <c r="B723" s="2"/>
      <c r="C723" s="3"/>
      <c r="F723" s="3"/>
      <c r="G723" s="3"/>
      <c r="H723" s="3"/>
      <c r="I723" s="3"/>
      <c r="J723" s="3"/>
      <c r="Q723" s="8"/>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s="4" customFormat="1" ht="12.75">
      <c r="A724" s="1"/>
      <c r="B724" s="2"/>
      <c r="C724" s="3"/>
      <c r="F724" s="3"/>
      <c r="G724" s="3"/>
      <c r="H724" s="3"/>
      <c r="I724" s="3"/>
      <c r="J724" s="3"/>
      <c r="Q724" s="8"/>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s="4" customFormat="1" ht="12.75">
      <c r="A725" s="1"/>
      <c r="B725" s="2"/>
      <c r="C725" s="3"/>
      <c r="F725" s="3"/>
      <c r="G725" s="3"/>
      <c r="H725" s="3"/>
      <c r="I725" s="3"/>
      <c r="J725" s="3"/>
      <c r="Q725" s="8"/>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s="4" customFormat="1" ht="12.75">
      <c r="A726" s="1"/>
      <c r="B726" s="2"/>
      <c r="C726" s="3"/>
      <c r="F726" s="3"/>
      <c r="G726" s="3"/>
      <c r="H726" s="3"/>
      <c r="I726" s="3"/>
      <c r="J726" s="3"/>
      <c r="Q726" s="8"/>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s="4" customFormat="1" ht="12.75">
      <c r="A727" s="1"/>
      <c r="B727" s="2"/>
      <c r="C727" s="3"/>
      <c r="F727" s="3"/>
      <c r="G727" s="3"/>
      <c r="H727" s="3"/>
      <c r="I727" s="3"/>
      <c r="J727" s="3"/>
      <c r="Q727" s="8"/>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s="4" customFormat="1" ht="12.75">
      <c r="A728" s="1"/>
      <c r="B728" s="2"/>
      <c r="C728" s="3"/>
      <c r="F728" s="3"/>
      <c r="G728" s="3"/>
      <c r="H728" s="3"/>
      <c r="I728" s="3"/>
      <c r="J728" s="3"/>
      <c r="Q728" s="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s="4" customFormat="1" ht="12.75">
      <c r="A729" s="1"/>
      <c r="B729" s="2"/>
      <c r="C729" s="3"/>
      <c r="F729" s="3"/>
      <c r="G729" s="3"/>
      <c r="H729" s="3"/>
      <c r="I729" s="3"/>
      <c r="J729" s="3"/>
      <c r="Q729" s="8"/>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s="4" customFormat="1" ht="12.75">
      <c r="A730" s="1"/>
      <c r="B730" s="2"/>
      <c r="C730" s="3"/>
      <c r="F730" s="3"/>
      <c r="G730" s="3"/>
      <c r="H730" s="3"/>
      <c r="I730" s="3"/>
      <c r="J730" s="3"/>
      <c r="Q730" s="8"/>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s="4" customFormat="1" ht="12.75">
      <c r="A731" s="1"/>
      <c r="B731" s="2"/>
      <c r="C731" s="3"/>
      <c r="F731" s="3"/>
      <c r="G731" s="3"/>
      <c r="H731" s="3"/>
      <c r="I731" s="3"/>
      <c r="J731" s="3"/>
      <c r="Q731" s="8"/>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s="4" customFormat="1" ht="12.75">
      <c r="A732" s="1"/>
      <c r="B732" s="2"/>
      <c r="C732" s="3"/>
      <c r="F732" s="3"/>
      <c r="G732" s="3"/>
      <c r="H732" s="3"/>
      <c r="I732" s="3"/>
      <c r="J732" s="3"/>
      <c r="Q732" s="8"/>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s="4" customFormat="1" ht="12.75">
      <c r="A733" s="1"/>
      <c r="B733" s="2"/>
      <c r="C733" s="3"/>
      <c r="F733" s="3"/>
      <c r="G733" s="3"/>
      <c r="H733" s="3"/>
      <c r="I733" s="3"/>
      <c r="J733" s="3"/>
      <c r="Q733" s="8"/>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s="4" customFormat="1" ht="12.75">
      <c r="A734" s="1"/>
      <c r="B734" s="2"/>
      <c r="C734" s="3"/>
      <c r="F734" s="3"/>
      <c r="G734" s="3"/>
      <c r="H734" s="3"/>
      <c r="I734" s="3"/>
      <c r="J734" s="3"/>
      <c r="Q734" s="8"/>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s="4" customFormat="1" ht="12.75">
      <c r="A735" s="1"/>
      <c r="B735" s="2"/>
      <c r="C735" s="3"/>
      <c r="F735" s="3"/>
      <c r="G735" s="3"/>
      <c r="H735" s="3"/>
      <c r="I735" s="3"/>
      <c r="J735" s="3"/>
      <c r="Q735" s="8"/>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s="4" customFormat="1" ht="12.75">
      <c r="A736" s="1"/>
      <c r="B736" s="2"/>
      <c r="C736" s="3"/>
      <c r="F736" s="3"/>
      <c r="G736" s="3"/>
      <c r="H736" s="3"/>
      <c r="I736" s="3"/>
      <c r="J736" s="3"/>
      <c r="Q736" s="8"/>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s="4" customFormat="1" ht="12.75">
      <c r="A737" s="1"/>
      <c r="B737" s="2"/>
      <c r="C737" s="3"/>
      <c r="F737" s="3"/>
      <c r="G737" s="3"/>
      <c r="H737" s="3"/>
      <c r="I737" s="3"/>
      <c r="J737" s="3"/>
      <c r="Q737" s="8"/>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s="4" customFormat="1" ht="12.75">
      <c r="A738" s="1"/>
      <c r="B738" s="2"/>
      <c r="C738" s="3"/>
      <c r="F738" s="3"/>
      <c r="G738" s="3"/>
      <c r="H738" s="3"/>
      <c r="I738" s="3"/>
      <c r="J738" s="3"/>
      <c r="Q738" s="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s="4" customFormat="1" ht="12.75">
      <c r="A739" s="1"/>
      <c r="B739" s="2"/>
      <c r="C739" s="3"/>
      <c r="F739" s="3"/>
      <c r="G739" s="3"/>
      <c r="H739" s="3"/>
      <c r="I739" s="3"/>
      <c r="J739" s="3"/>
      <c r="Q739" s="8"/>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s="4" customFormat="1" ht="12.75">
      <c r="A740" s="1"/>
      <c r="B740" s="2"/>
      <c r="C740" s="3"/>
      <c r="F740" s="3"/>
      <c r="G740" s="3"/>
      <c r="H740" s="3"/>
      <c r="I740" s="3"/>
      <c r="J740" s="3"/>
      <c r="Q740" s="8"/>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s="4" customFormat="1" ht="12.75">
      <c r="A741" s="1"/>
      <c r="B741" s="2"/>
      <c r="C741" s="3"/>
      <c r="F741" s="3"/>
      <c r="G741" s="3"/>
      <c r="H741" s="3"/>
      <c r="I741" s="3"/>
      <c r="J741" s="3"/>
      <c r="Q741" s="8"/>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s="4" customFormat="1" ht="12.75">
      <c r="A742" s="1"/>
      <c r="B742" s="2"/>
      <c r="C742" s="3"/>
      <c r="F742" s="3"/>
      <c r="G742" s="3"/>
      <c r="H742" s="3"/>
      <c r="I742" s="3"/>
      <c r="J742" s="3"/>
      <c r="Q742" s="8"/>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s="4" customFormat="1" ht="12.75">
      <c r="A743" s="1"/>
      <c r="B743" s="2"/>
      <c r="C743" s="3"/>
      <c r="F743" s="3"/>
      <c r="G743" s="3"/>
      <c r="H743" s="3"/>
      <c r="I743" s="3"/>
      <c r="J743" s="3"/>
      <c r="Q743" s="8"/>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s="4" customFormat="1" ht="12.75">
      <c r="A744" s="1"/>
      <c r="B744" s="2"/>
      <c r="C744" s="3"/>
      <c r="F744" s="3"/>
      <c r="G744" s="3"/>
      <c r="H744" s="3"/>
      <c r="I744" s="3"/>
      <c r="J744" s="3"/>
      <c r="Q744" s="8"/>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s="4" customFormat="1" ht="12.75">
      <c r="A745" s="1"/>
      <c r="B745" s="2"/>
      <c r="C745" s="3"/>
      <c r="F745" s="3"/>
      <c r="G745" s="3"/>
      <c r="H745" s="3"/>
      <c r="I745" s="3"/>
      <c r="J745" s="3"/>
      <c r="Q745" s="8"/>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s="4" customFormat="1" ht="12.75">
      <c r="A746" s="1"/>
      <c r="B746" s="2"/>
      <c r="C746" s="3"/>
      <c r="F746" s="3"/>
      <c r="G746" s="3"/>
      <c r="H746" s="3"/>
      <c r="I746" s="3"/>
      <c r="J746" s="3"/>
      <c r="Q746" s="8"/>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4" customFormat="1" ht="12.75">
      <c r="A747" s="1"/>
      <c r="B747" s="2"/>
      <c r="C747" s="3"/>
      <c r="F747" s="3"/>
      <c r="G747" s="3"/>
      <c r="H747" s="3"/>
      <c r="I747" s="3"/>
      <c r="J747" s="3"/>
      <c r="Q747" s="8"/>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row>
    <row r="748" spans="1:256" s="4" customFormat="1" ht="12.75">
      <c r="A748" s="1"/>
      <c r="B748" s="2"/>
      <c r="C748" s="3"/>
      <c r="F748" s="3"/>
      <c r="G748" s="3"/>
      <c r="H748" s="3"/>
      <c r="I748" s="3"/>
      <c r="J748" s="3"/>
      <c r="Q748" s="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row>
    <row r="749" spans="1:256" s="4" customFormat="1" ht="12.75">
      <c r="A749" s="1"/>
      <c r="B749" s="2"/>
      <c r="C749" s="3"/>
      <c r="F749" s="3"/>
      <c r="G749" s="3"/>
      <c r="H749" s="3"/>
      <c r="I749" s="3"/>
      <c r="J749" s="3"/>
      <c r="Q749" s="8"/>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s="4" customFormat="1" ht="12.75">
      <c r="A750" s="1"/>
      <c r="B750" s="2"/>
      <c r="C750" s="3"/>
      <c r="F750" s="3"/>
      <c r="G750" s="3"/>
      <c r="H750" s="3"/>
      <c r="I750" s="3"/>
      <c r="J750" s="3"/>
      <c r="Q750" s="8"/>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s="4" customFormat="1" ht="12.75">
      <c r="A751" s="1"/>
      <c r="B751" s="2"/>
      <c r="C751" s="3"/>
      <c r="F751" s="3"/>
      <c r="G751" s="3"/>
      <c r="H751" s="3"/>
      <c r="I751" s="3"/>
      <c r="J751" s="3"/>
      <c r="Q751" s="8"/>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s="4" customFormat="1" ht="12.75">
      <c r="A752" s="1"/>
      <c r="B752" s="2"/>
      <c r="C752" s="3"/>
      <c r="F752" s="3"/>
      <c r="G752" s="3"/>
      <c r="H752" s="3"/>
      <c r="I752" s="3"/>
      <c r="J752" s="3"/>
      <c r="Q752" s="8"/>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s="4" customFormat="1" ht="12.75">
      <c r="A753" s="1"/>
      <c r="B753" s="2"/>
      <c r="C753" s="3"/>
      <c r="F753" s="3"/>
      <c r="G753" s="3"/>
      <c r="H753" s="3"/>
      <c r="I753" s="3"/>
      <c r="J753" s="3"/>
      <c r="Q753" s="8"/>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s="4" customFormat="1" ht="12.75">
      <c r="A754" s="1"/>
      <c r="B754" s="2"/>
      <c r="C754" s="3"/>
      <c r="F754" s="3"/>
      <c r="G754" s="3"/>
      <c r="H754" s="3"/>
      <c r="I754" s="3"/>
      <c r="J754" s="3"/>
      <c r="Q754" s="8"/>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4" customFormat="1" ht="12.75">
      <c r="A755" s="1"/>
      <c r="B755" s="2"/>
      <c r="C755" s="3"/>
      <c r="F755" s="3"/>
      <c r="G755" s="3"/>
      <c r="H755" s="3"/>
      <c r="I755" s="3"/>
      <c r="J755" s="3"/>
      <c r="Q755" s="8"/>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row>
    <row r="756" spans="1:256" s="4" customFormat="1" ht="12.75">
      <c r="A756" s="1"/>
      <c r="B756" s="2"/>
      <c r="C756" s="3"/>
      <c r="F756" s="3"/>
      <c r="G756" s="3"/>
      <c r="H756" s="3"/>
      <c r="I756" s="3"/>
      <c r="J756" s="3"/>
      <c r="Q756" s="8"/>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row>
    <row r="757" spans="1:256" s="4" customFormat="1" ht="12.75">
      <c r="A757" s="1"/>
      <c r="B757" s="2"/>
      <c r="C757" s="3"/>
      <c r="F757" s="3"/>
      <c r="G757" s="3"/>
      <c r="H757" s="3"/>
      <c r="I757" s="3"/>
      <c r="J757" s="3"/>
      <c r="Q757" s="8"/>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row>
    <row r="758" spans="1:256" s="4" customFormat="1" ht="12.75">
      <c r="A758" s="1"/>
      <c r="B758" s="2"/>
      <c r="C758" s="3"/>
      <c r="F758" s="3"/>
      <c r="G758" s="3"/>
      <c r="H758" s="3"/>
      <c r="I758" s="3"/>
      <c r="J758" s="3"/>
      <c r="Q758" s="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row>
    <row r="759" spans="1:256" s="4" customFormat="1" ht="12.75">
      <c r="A759" s="1"/>
      <c r="B759" s="2"/>
      <c r="C759" s="3"/>
      <c r="F759" s="3"/>
      <c r="G759" s="3"/>
      <c r="H759" s="3"/>
      <c r="I759" s="3"/>
      <c r="J759" s="3"/>
      <c r="Q759" s="8"/>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row>
    <row r="760" spans="1:256" s="4" customFormat="1" ht="12.75">
      <c r="A760" s="1"/>
      <c r="B760" s="2"/>
      <c r="C760" s="3"/>
      <c r="F760" s="3"/>
      <c r="G760" s="3"/>
      <c r="H760" s="3"/>
      <c r="I760" s="3"/>
      <c r="J760" s="3"/>
      <c r="Q760" s="8"/>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row>
    <row r="761" spans="1:256" s="4" customFormat="1" ht="12.75">
      <c r="A761" s="1"/>
      <c r="B761" s="2"/>
      <c r="C761" s="3"/>
      <c r="F761" s="3"/>
      <c r="G761" s="3"/>
      <c r="H761" s="3"/>
      <c r="I761" s="3"/>
      <c r="J761" s="3"/>
      <c r="Q761" s="8"/>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row>
    <row r="762" spans="1:256" s="4" customFormat="1" ht="12.75">
      <c r="A762" s="1"/>
      <c r="B762" s="2"/>
      <c r="C762" s="3"/>
      <c r="F762" s="3"/>
      <c r="G762" s="3"/>
      <c r="H762" s="3"/>
      <c r="I762" s="3"/>
      <c r="J762" s="3"/>
      <c r="Q762" s="8"/>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row>
    <row r="763" spans="1:256" s="4" customFormat="1" ht="12.75">
      <c r="A763" s="1"/>
      <c r="B763" s="2"/>
      <c r="C763" s="3"/>
      <c r="F763" s="3"/>
      <c r="G763" s="3"/>
      <c r="H763" s="3"/>
      <c r="I763" s="3"/>
      <c r="J763" s="3"/>
      <c r="Q763" s="8"/>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row>
    <row r="764" spans="1:256" s="4" customFormat="1" ht="12.75">
      <c r="A764" s="1"/>
      <c r="B764" s="2"/>
      <c r="C764" s="3"/>
      <c r="F764" s="3"/>
      <c r="G764" s="3"/>
      <c r="H764" s="3"/>
      <c r="I764" s="3"/>
      <c r="J764" s="3"/>
      <c r="Q764" s="8"/>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row>
    <row r="765" spans="1:256" s="4" customFormat="1" ht="12.75">
      <c r="A765" s="1"/>
      <c r="B765" s="2"/>
      <c r="C765" s="3"/>
      <c r="F765" s="3"/>
      <c r="G765" s="3"/>
      <c r="H765" s="3"/>
      <c r="I765" s="3"/>
      <c r="J765" s="3"/>
      <c r="Q765" s="8"/>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row>
    <row r="766" spans="1:256" s="4" customFormat="1" ht="12.75">
      <c r="A766" s="1"/>
      <c r="B766" s="2"/>
      <c r="C766" s="3"/>
      <c r="F766" s="3"/>
      <c r="G766" s="3"/>
      <c r="H766" s="3"/>
      <c r="I766" s="3"/>
      <c r="J766" s="3"/>
      <c r="Q766" s="8"/>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row>
    <row r="767" spans="1:256" s="4" customFormat="1" ht="12.75">
      <c r="A767" s="1"/>
      <c r="B767" s="2"/>
      <c r="C767" s="3"/>
      <c r="F767" s="3"/>
      <c r="G767" s="3"/>
      <c r="H767" s="3"/>
      <c r="I767" s="3"/>
      <c r="J767" s="3"/>
      <c r="Q767" s="8"/>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row>
    <row r="768" spans="1:256" s="4" customFormat="1" ht="12.75">
      <c r="A768" s="1"/>
      <c r="B768" s="2"/>
      <c r="C768" s="3"/>
      <c r="F768" s="3"/>
      <c r="G768" s="3"/>
      <c r="H768" s="3"/>
      <c r="I768" s="3"/>
      <c r="J768" s="3"/>
      <c r="Q768" s="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row>
    <row r="769" spans="1:256" s="4" customFormat="1" ht="12.75">
      <c r="A769" s="1"/>
      <c r="B769" s="2"/>
      <c r="C769" s="3"/>
      <c r="F769" s="3"/>
      <c r="G769" s="3"/>
      <c r="H769" s="3"/>
      <c r="I769" s="3"/>
      <c r="J769" s="3"/>
      <c r="Q769" s="8"/>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row>
    <row r="770" spans="1:256" s="4" customFormat="1" ht="12.75">
      <c r="A770" s="1"/>
      <c r="B770" s="2"/>
      <c r="C770" s="3"/>
      <c r="F770" s="3"/>
      <c r="G770" s="3"/>
      <c r="H770" s="3"/>
      <c r="I770" s="3"/>
      <c r="J770" s="3"/>
      <c r="Q770" s="8"/>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row>
    <row r="771" spans="1:256" s="4" customFormat="1" ht="12.75">
      <c r="A771" s="1"/>
      <c r="B771" s="2"/>
      <c r="C771" s="3"/>
      <c r="F771" s="3"/>
      <c r="G771" s="3"/>
      <c r="H771" s="3"/>
      <c r="I771" s="3"/>
      <c r="J771" s="3"/>
      <c r="Q771" s="8"/>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row>
    <row r="772" spans="1:256" s="4" customFormat="1" ht="12.75">
      <c r="A772" s="1"/>
      <c r="B772" s="2"/>
      <c r="C772" s="3"/>
      <c r="F772" s="3"/>
      <c r="G772" s="3"/>
      <c r="H772" s="3"/>
      <c r="I772" s="3"/>
      <c r="J772" s="3"/>
      <c r="Q772" s="8"/>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row>
    <row r="773" spans="1:256" s="4" customFormat="1" ht="12.75">
      <c r="A773" s="1"/>
      <c r="B773" s="2"/>
      <c r="C773" s="3"/>
      <c r="F773" s="3"/>
      <c r="G773" s="3"/>
      <c r="H773" s="3"/>
      <c r="I773" s="3"/>
      <c r="J773" s="3"/>
      <c r="Q773" s="8"/>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s="4" customFormat="1" ht="12.75">
      <c r="A774" s="1"/>
      <c r="B774" s="2"/>
      <c r="C774" s="3"/>
      <c r="F774" s="3"/>
      <c r="G774" s="3"/>
      <c r="H774" s="3"/>
      <c r="I774" s="3"/>
      <c r="J774" s="3"/>
      <c r="Q774" s="8"/>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s="4" customFormat="1" ht="12.75">
      <c r="A775" s="1"/>
      <c r="B775" s="2"/>
      <c r="C775" s="3"/>
      <c r="F775" s="3"/>
      <c r="G775" s="3"/>
      <c r="H775" s="3"/>
      <c r="I775" s="3"/>
      <c r="J775" s="3"/>
      <c r="Q775" s="8"/>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s="4" customFormat="1" ht="12.75">
      <c r="A776" s="1"/>
      <c r="B776" s="2"/>
      <c r="C776" s="3"/>
      <c r="F776" s="3"/>
      <c r="G776" s="3"/>
      <c r="H776" s="3"/>
      <c r="I776" s="3"/>
      <c r="J776" s="3"/>
      <c r="Q776" s="8"/>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s="4" customFormat="1" ht="12.75">
      <c r="A777" s="1"/>
      <c r="B777" s="2"/>
      <c r="C777" s="3"/>
      <c r="F777" s="3"/>
      <c r="G777" s="3"/>
      <c r="H777" s="3"/>
      <c r="I777" s="3"/>
      <c r="J777" s="3"/>
      <c r="Q777" s="8"/>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s="4" customFormat="1" ht="12.75">
      <c r="A778" s="1"/>
      <c r="B778" s="2"/>
      <c r="C778" s="3"/>
      <c r="F778" s="3"/>
      <c r="G778" s="3"/>
      <c r="H778" s="3"/>
      <c r="I778" s="3"/>
      <c r="J778" s="3"/>
      <c r="Q778" s="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s="4" customFormat="1" ht="12.75">
      <c r="A779" s="1"/>
      <c r="B779" s="2"/>
      <c r="C779" s="3"/>
      <c r="F779" s="3"/>
      <c r="G779" s="3"/>
      <c r="H779" s="3"/>
      <c r="I779" s="3"/>
      <c r="J779" s="3"/>
      <c r="Q779" s="8"/>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s="4" customFormat="1" ht="12.75">
      <c r="A780" s="1"/>
      <c r="B780" s="2"/>
      <c r="C780" s="3"/>
      <c r="F780" s="3"/>
      <c r="G780" s="3"/>
      <c r="H780" s="3"/>
      <c r="I780" s="3"/>
      <c r="J780" s="3"/>
      <c r="Q780" s="8"/>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s="4" customFormat="1" ht="12.75">
      <c r="A781" s="1"/>
      <c r="B781" s="2"/>
      <c r="C781" s="3"/>
      <c r="F781" s="3"/>
      <c r="G781" s="3"/>
      <c r="H781" s="3"/>
      <c r="I781" s="3"/>
      <c r="J781" s="3"/>
      <c r="Q781" s="8"/>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s="4" customFormat="1" ht="12.75">
      <c r="A782" s="1"/>
      <c r="B782" s="2"/>
      <c r="C782" s="3"/>
      <c r="F782" s="3"/>
      <c r="G782" s="3"/>
      <c r="H782" s="3"/>
      <c r="I782" s="3"/>
      <c r="J782" s="3"/>
      <c r="Q782" s="8"/>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s="4" customFormat="1" ht="12.75">
      <c r="A783" s="1"/>
      <c r="B783" s="2"/>
      <c r="C783" s="3"/>
      <c r="F783" s="3"/>
      <c r="G783" s="3"/>
      <c r="H783" s="3"/>
      <c r="I783" s="3"/>
      <c r="J783" s="3"/>
      <c r="Q783" s="8"/>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s="4" customFormat="1" ht="12.75">
      <c r="A784" s="1"/>
      <c r="B784" s="2"/>
      <c r="C784" s="3"/>
      <c r="F784" s="3"/>
      <c r="G784" s="3"/>
      <c r="H784" s="3"/>
      <c r="I784" s="3"/>
      <c r="J784" s="3"/>
      <c r="Q784" s="8"/>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s="4" customFormat="1" ht="12.75">
      <c r="A785" s="1"/>
      <c r="B785" s="2"/>
      <c r="C785" s="3"/>
      <c r="F785" s="3"/>
      <c r="G785" s="3"/>
      <c r="H785" s="3"/>
      <c r="I785" s="3"/>
      <c r="J785" s="3"/>
      <c r="Q785" s="8"/>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s="4" customFormat="1" ht="12.75">
      <c r="A786" s="1"/>
      <c r="B786" s="2"/>
      <c r="C786" s="3"/>
      <c r="F786" s="3"/>
      <c r="G786" s="3"/>
      <c r="H786" s="3"/>
      <c r="I786" s="3"/>
      <c r="J786" s="3"/>
      <c r="Q786" s="8"/>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s="4" customFormat="1" ht="12.75">
      <c r="A787" s="1"/>
      <c r="B787" s="2"/>
      <c r="C787" s="3"/>
      <c r="F787" s="3"/>
      <c r="G787" s="3"/>
      <c r="H787" s="3"/>
      <c r="I787" s="3"/>
      <c r="J787" s="3"/>
      <c r="Q787" s="8"/>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4" customFormat="1" ht="12.75">
      <c r="A788" s="1"/>
      <c r="B788" s="2"/>
      <c r="C788" s="3"/>
      <c r="F788" s="3"/>
      <c r="G788" s="3"/>
      <c r="H788" s="3"/>
      <c r="I788" s="3"/>
      <c r="J788" s="3"/>
      <c r="Q788" s="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row>
    <row r="789" spans="1:256" s="4" customFormat="1" ht="12.75">
      <c r="A789" s="1"/>
      <c r="B789" s="2"/>
      <c r="C789" s="3"/>
      <c r="F789" s="3"/>
      <c r="G789" s="3"/>
      <c r="H789" s="3"/>
      <c r="I789" s="3"/>
      <c r="J789" s="3"/>
      <c r="Q789" s="8"/>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row>
    <row r="790" spans="1:256" s="4" customFormat="1" ht="12.75">
      <c r="A790" s="1"/>
      <c r="B790" s="2"/>
      <c r="C790" s="3"/>
      <c r="F790" s="3"/>
      <c r="G790" s="3"/>
      <c r="H790" s="3"/>
      <c r="I790" s="3"/>
      <c r="J790" s="3"/>
      <c r="Q790" s="8"/>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s="4" customFormat="1" ht="12.75">
      <c r="A791" s="1"/>
      <c r="B791" s="2"/>
      <c r="C791" s="3"/>
      <c r="F791" s="3"/>
      <c r="G791" s="3"/>
      <c r="H791" s="3"/>
      <c r="I791" s="3"/>
      <c r="J791" s="3"/>
      <c r="Q791" s="8"/>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row>
    <row r="792" spans="1:256" s="4" customFormat="1" ht="12.75">
      <c r="A792" s="1"/>
      <c r="B792" s="2"/>
      <c r="C792" s="3"/>
      <c r="F792" s="3"/>
      <c r="G792" s="3"/>
      <c r="H792" s="3"/>
      <c r="I792" s="3"/>
      <c r="J792" s="3"/>
      <c r="Q792" s="8"/>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row>
    <row r="793" spans="1:256" s="4" customFormat="1" ht="12.75">
      <c r="A793" s="1"/>
      <c r="B793" s="2"/>
      <c r="C793" s="3"/>
      <c r="F793" s="3"/>
      <c r="G793" s="3"/>
      <c r="H793" s="3"/>
      <c r="I793" s="3"/>
      <c r="J793" s="3"/>
      <c r="Q793" s="8"/>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row>
    <row r="794" spans="1:256" s="4" customFormat="1" ht="12.75">
      <c r="A794" s="1"/>
      <c r="B794" s="2"/>
      <c r="C794" s="3"/>
      <c r="F794" s="3"/>
      <c r="G794" s="3"/>
      <c r="H794" s="3"/>
      <c r="I794" s="3"/>
      <c r="J794" s="3"/>
      <c r="Q794" s="8"/>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row>
    <row r="795" spans="1:256" s="4" customFormat="1" ht="12.75">
      <c r="A795" s="1"/>
      <c r="B795" s="2"/>
      <c r="C795" s="3"/>
      <c r="F795" s="3"/>
      <c r="G795" s="3"/>
      <c r="H795" s="3"/>
      <c r="I795" s="3"/>
      <c r="J795" s="3"/>
      <c r="Q795" s="8"/>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row>
    <row r="796" spans="1:256" s="4" customFormat="1" ht="12.75">
      <c r="A796" s="1"/>
      <c r="B796" s="2"/>
      <c r="C796" s="3"/>
      <c r="F796" s="3"/>
      <c r="G796" s="3"/>
      <c r="H796" s="3"/>
      <c r="I796" s="3"/>
      <c r="J796" s="3"/>
      <c r="Q796" s="8"/>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row>
    <row r="797" spans="1:256" s="4" customFormat="1" ht="12.75">
      <c r="A797" s="1"/>
      <c r="B797" s="2"/>
      <c r="C797" s="3"/>
      <c r="F797" s="3"/>
      <c r="G797" s="3"/>
      <c r="H797" s="3"/>
      <c r="I797" s="3"/>
      <c r="J797" s="3"/>
      <c r="Q797" s="8"/>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row>
    <row r="798" spans="1:256" s="4" customFormat="1" ht="12.75">
      <c r="A798" s="1"/>
      <c r="B798" s="2"/>
      <c r="C798" s="3"/>
      <c r="F798" s="3"/>
      <c r="G798" s="3"/>
      <c r="H798" s="3"/>
      <c r="I798" s="3"/>
      <c r="J798" s="3"/>
      <c r="Q798" s="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row>
    <row r="799" spans="1:256" s="4" customFormat="1" ht="12.75">
      <c r="A799" s="1"/>
      <c r="B799" s="2"/>
      <c r="C799" s="3"/>
      <c r="F799" s="3"/>
      <c r="G799" s="3"/>
      <c r="H799" s="3"/>
      <c r="I799" s="3"/>
      <c r="J799" s="3"/>
      <c r="Q799" s="8"/>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row>
    <row r="800" spans="1:256" s="4" customFormat="1" ht="12.75">
      <c r="A800" s="1"/>
      <c r="B800" s="2"/>
      <c r="C800" s="3"/>
      <c r="F800" s="3"/>
      <c r="G800" s="3"/>
      <c r="H800" s="3"/>
      <c r="I800" s="3"/>
      <c r="J800" s="3"/>
      <c r="Q800" s="8"/>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row>
    <row r="801" spans="1:256" s="4" customFormat="1" ht="12.75">
      <c r="A801" s="1"/>
      <c r="B801" s="2"/>
      <c r="C801" s="3"/>
      <c r="F801" s="3"/>
      <c r="G801" s="3"/>
      <c r="H801" s="3"/>
      <c r="I801" s="3"/>
      <c r="J801" s="3"/>
      <c r="Q801" s="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s="4" customFormat="1" ht="12.75">
      <c r="A802" s="1"/>
      <c r="B802" s="2"/>
      <c r="C802" s="3"/>
      <c r="F802" s="3"/>
      <c r="G802" s="3"/>
      <c r="H802" s="3"/>
      <c r="I802" s="3"/>
      <c r="J802" s="3"/>
      <c r="Q802" s="8"/>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s="4" customFormat="1" ht="12.75">
      <c r="A803" s="1"/>
      <c r="B803" s="2"/>
      <c r="C803" s="3"/>
      <c r="F803" s="3"/>
      <c r="G803" s="3"/>
      <c r="H803" s="3"/>
      <c r="I803" s="3"/>
      <c r="J803" s="3"/>
      <c r="Q803" s="8"/>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s="4" customFormat="1" ht="12.75">
      <c r="A804" s="1"/>
      <c r="B804" s="2"/>
      <c r="C804" s="3"/>
      <c r="F804" s="3"/>
      <c r="G804" s="3"/>
      <c r="H804" s="3"/>
      <c r="I804" s="3"/>
      <c r="J804" s="3"/>
      <c r="Q804" s="8"/>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s="4" customFormat="1" ht="12.75">
      <c r="A805" s="1"/>
      <c r="B805" s="2"/>
      <c r="C805" s="3"/>
      <c r="F805" s="3"/>
      <c r="G805" s="3"/>
      <c r="H805" s="3"/>
      <c r="I805" s="3"/>
      <c r="J805" s="3"/>
      <c r="Q805" s="8"/>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s="4" customFormat="1" ht="12.75">
      <c r="A806" s="1"/>
      <c r="B806" s="2"/>
      <c r="C806" s="3"/>
      <c r="F806" s="3"/>
      <c r="G806" s="3"/>
      <c r="H806" s="3"/>
      <c r="I806" s="3"/>
      <c r="J806" s="3"/>
      <c r="Q806" s="8"/>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s="4" customFormat="1" ht="12.75">
      <c r="A807" s="1"/>
      <c r="B807" s="2"/>
      <c r="C807" s="3"/>
      <c r="F807" s="3"/>
      <c r="G807" s="3"/>
      <c r="H807" s="3"/>
      <c r="I807" s="3"/>
      <c r="J807" s="3"/>
      <c r="Q807" s="8"/>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s="4" customFormat="1" ht="12.75">
      <c r="A808" s="1"/>
      <c r="B808" s="2"/>
      <c r="C808" s="3"/>
      <c r="F808" s="3"/>
      <c r="G808" s="3"/>
      <c r="H808" s="3"/>
      <c r="I808" s="3"/>
      <c r="J808" s="3"/>
      <c r="Q808" s="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s="4" customFormat="1" ht="12.75">
      <c r="A809" s="1"/>
      <c r="B809" s="2"/>
      <c r="C809" s="3"/>
      <c r="F809" s="3"/>
      <c r="G809" s="3"/>
      <c r="H809" s="3"/>
      <c r="I809" s="3"/>
      <c r="J809" s="3"/>
      <c r="Q809" s="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s="4" customFormat="1" ht="12.75">
      <c r="A810" s="1"/>
      <c r="B810" s="2"/>
      <c r="C810" s="3"/>
      <c r="F810" s="3"/>
      <c r="G810" s="3"/>
      <c r="H810" s="3"/>
      <c r="I810" s="3"/>
      <c r="J810" s="3"/>
      <c r="Q810" s="8"/>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s="4" customFormat="1" ht="12.75">
      <c r="A811" s="1"/>
      <c r="B811" s="2"/>
      <c r="C811" s="3"/>
      <c r="F811" s="3"/>
      <c r="G811" s="3"/>
      <c r="H811" s="3"/>
      <c r="I811" s="3"/>
      <c r="J811" s="3"/>
      <c r="Q811" s="8"/>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s="4" customFormat="1" ht="12.75">
      <c r="A812" s="1"/>
      <c r="B812" s="2"/>
      <c r="C812" s="3"/>
      <c r="F812" s="3"/>
      <c r="G812" s="3"/>
      <c r="H812" s="3"/>
      <c r="I812" s="3"/>
      <c r="J812" s="3"/>
      <c r="Q812" s="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s="4" customFormat="1" ht="12.75">
      <c r="A813" s="1"/>
      <c r="B813" s="2"/>
      <c r="C813" s="3"/>
      <c r="F813" s="3"/>
      <c r="G813" s="3"/>
      <c r="H813" s="3"/>
      <c r="I813" s="3"/>
      <c r="J813" s="3"/>
      <c r="Q813" s="8"/>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s="4" customFormat="1" ht="12.75">
      <c r="A814" s="1"/>
      <c r="B814" s="2"/>
      <c r="C814" s="3"/>
      <c r="F814" s="3"/>
      <c r="G814" s="3"/>
      <c r="H814" s="3"/>
      <c r="I814" s="3"/>
      <c r="J814" s="3"/>
      <c r="Q814" s="8"/>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s="4" customFormat="1" ht="12.75">
      <c r="A815" s="1"/>
      <c r="B815" s="2"/>
      <c r="C815" s="3"/>
      <c r="F815" s="3"/>
      <c r="G815" s="3"/>
      <c r="H815" s="3"/>
      <c r="I815" s="3"/>
      <c r="J815" s="3"/>
      <c r="Q815" s="8"/>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s="4" customFormat="1" ht="12.75">
      <c r="A816" s="1"/>
      <c r="B816" s="2"/>
      <c r="C816" s="3"/>
      <c r="F816" s="3"/>
      <c r="G816" s="3"/>
      <c r="H816" s="3"/>
      <c r="I816" s="3"/>
      <c r="J816" s="3"/>
      <c r="Q816" s="8"/>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s="4" customFormat="1" ht="12.75">
      <c r="A817" s="1"/>
      <c r="B817" s="2"/>
      <c r="C817" s="3"/>
      <c r="F817" s="3"/>
      <c r="G817" s="3"/>
      <c r="H817" s="3"/>
      <c r="I817" s="3"/>
      <c r="J817" s="3"/>
      <c r="Q817" s="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s="4" customFormat="1" ht="12.75">
      <c r="A818" s="1"/>
      <c r="B818" s="2"/>
      <c r="C818" s="3"/>
      <c r="F818" s="3"/>
      <c r="G818" s="3"/>
      <c r="H818" s="3"/>
      <c r="I818" s="3"/>
      <c r="J818" s="3"/>
      <c r="Q818" s="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s="4" customFormat="1" ht="12.75">
      <c r="A819" s="1"/>
      <c r="B819" s="2"/>
      <c r="C819" s="3"/>
      <c r="F819" s="3"/>
      <c r="G819" s="3"/>
      <c r="H819" s="3"/>
      <c r="I819" s="3"/>
      <c r="J819" s="3"/>
      <c r="Q819" s="8"/>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s="4" customFormat="1" ht="12.75">
      <c r="A820" s="1"/>
      <c r="B820" s="2"/>
      <c r="C820" s="3"/>
      <c r="F820" s="3"/>
      <c r="G820" s="3"/>
      <c r="H820" s="3"/>
      <c r="I820" s="3"/>
      <c r="J820" s="3"/>
      <c r="Q820" s="8"/>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s="4" customFormat="1" ht="12.75">
      <c r="A821" s="1"/>
      <c r="B821" s="2"/>
      <c r="C821" s="3"/>
      <c r="F821" s="3"/>
      <c r="G821" s="3"/>
      <c r="H821" s="3"/>
      <c r="I821" s="3"/>
      <c r="J821" s="3"/>
      <c r="Q821" s="8"/>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s="4" customFormat="1" ht="12.75">
      <c r="A822" s="1"/>
      <c r="B822" s="2"/>
      <c r="C822" s="3"/>
      <c r="F822" s="3"/>
      <c r="G822" s="3"/>
      <c r="H822" s="3"/>
      <c r="I822" s="3"/>
      <c r="J822" s="3"/>
      <c r="Q822" s="8"/>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s="4" customFormat="1" ht="12.75">
      <c r="A823" s="1"/>
      <c r="B823" s="2"/>
      <c r="C823" s="3"/>
      <c r="F823" s="3"/>
      <c r="G823" s="3"/>
      <c r="H823" s="3"/>
      <c r="I823" s="3"/>
      <c r="J823" s="3"/>
      <c r="Q823" s="8"/>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s="4" customFormat="1" ht="12.75">
      <c r="A824" s="1"/>
      <c r="B824" s="2"/>
      <c r="C824" s="3"/>
      <c r="F824" s="3"/>
      <c r="G824" s="3"/>
      <c r="H824" s="3"/>
      <c r="I824" s="3"/>
      <c r="J824" s="3"/>
      <c r="Q824" s="8"/>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s="4" customFormat="1" ht="12.75">
      <c r="A825" s="1"/>
      <c r="B825" s="2"/>
      <c r="C825" s="3"/>
      <c r="F825" s="3"/>
      <c r="G825" s="3"/>
      <c r="H825" s="3"/>
      <c r="I825" s="3"/>
      <c r="J825" s="3"/>
      <c r="Q825" s="8"/>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s="4" customFormat="1" ht="12.75">
      <c r="A826" s="1"/>
      <c r="B826" s="2"/>
      <c r="C826" s="3"/>
      <c r="F826" s="3"/>
      <c r="G826" s="3"/>
      <c r="H826" s="3"/>
      <c r="I826" s="3"/>
      <c r="J826" s="3"/>
      <c r="Q826" s="8"/>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s="4" customFormat="1" ht="12.75">
      <c r="A827" s="1"/>
      <c r="B827" s="2"/>
      <c r="C827" s="3"/>
      <c r="F827" s="3"/>
      <c r="G827" s="3"/>
      <c r="H827" s="3"/>
      <c r="I827" s="3"/>
      <c r="J827" s="3"/>
      <c r="Q827" s="8"/>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s="4" customFormat="1" ht="12.75">
      <c r="A828" s="1"/>
      <c r="B828" s="2"/>
      <c r="C828" s="3"/>
      <c r="F828" s="3"/>
      <c r="G828" s="3"/>
      <c r="H828" s="3"/>
      <c r="I828" s="3"/>
      <c r="J828" s="3"/>
      <c r="Q828" s="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s="4" customFormat="1" ht="12.75">
      <c r="A829" s="1"/>
      <c r="B829" s="2"/>
      <c r="C829" s="3"/>
      <c r="F829" s="3"/>
      <c r="G829" s="3"/>
      <c r="H829" s="3"/>
      <c r="I829" s="3"/>
      <c r="J829" s="3"/>
      <c r="Q829" s="8"/>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s="4" customFormat="1" ht="12.75">
      <c r="A830" s="1"/>
      <c r="B830" s="2"/>
      <c r="C830" s="3"/>
      <c r="F830" s="3"/>
      <c r="G830" s="3"/>
      <c r="H830" s="3"/>
      <c r="I830" s="3"/>
      <c r="J830" s="3"/>
      <c r="Q830" s="8"/>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s="4" customFormat="1" ht="12.75">
      <c r="A831" s="1"/>
      <c r="B831" s="2"/>
      <c r="C831" s="3"/>
      <c r="F831" s="3"/>
      <c r="G831" s="3"/>
      <c r="H831" s="3"/>
      <c r="I831" s="3"/>
      <c r="J831" s="3"/>
      <c r="Q831" s="8"/>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s="4" customFormat="1" ht="12.75">
      <c r="A832" s="1"/>
      <c r="B832" s="2"/>
      <c r="C832" s="3"/>
      <c r="F832" s="3"/>
      <c r="G832" s="3"/>
      <c r="H832" s="3"/>
      <c r="I832" s="3"/>
      <c r="J832" s="3"/>
      <c r="Q832" s="8"/>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s="4" customFormat="1" ht="12.75">
      <c r="A833" s="1"/>
      <c r="B833" s="2"/>
      <c r="C833" s="3"/>
      <c r="F833" s="3"/>
      <c r="G833" s="3"/>
      <c r="H833" s="3"/>
      <c r="I833" s="3"/>
      <c r="J833" s="3"/>
      <c r="Q833" s="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s="4" customFormat="1" ht="12.75">
      <c r="A834" s="1"/>
      <c r="B834" s="2"/>
      <c r="C834" s="3"/>
      <c r="F834" s="3"/>
      <c r="G834" s="3"/>
      <c r="H834" s="3"/>
      <c r="I834" s="3"/>
      <c r="J834" s="3"/>
      <c r="Q834" s="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s="4" customFormat="1" ht="12.75">
      <c r="A835" s="1"/>
      <c r="B835" s="2"/>
      <c r="C835" s="3"/>
      <c r="F835" s="3"/>
      <c r="G835" s="3"/>
      <c r="H835" s="3"/>
      <c r="I835" s="3"/>
      <c r="J835" s="3"/>
      <c r="Q835" s="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s="4" customFormat="1" ht="12.75">
      <c r="A836" s="1"/>
      <c r="B836" s="2"/>
      <c r="C836" s="3"/>
      <c r="F836" s="3"/>
      <c r="G836" s="3"/>
      <c r="H836" s="3"/>
      <c r="I836" s="3"/>
      <c r="J836" s="3"/>
      <c r="Q836" s="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4" customFormat="1" ht="12.75">
      <c r="A837" s="1"/>
      <c r="B837" s="2"/>
      <c r="C837" s="3"/>
      <c r="F837" s="3"/>
      <c r="G837" s="3"/>
      <c r="H837" s="3"/>
      <c r="I837" s="3"/>
      <c r="J837" s="3"/>
      <c r="Q837" s="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row>
    <row r="838" spans="1:256" s="4" customFormat="1" ht="12.75">
      <c r="A838" s="1"/>
      <c r="B838" s="2"/>
      <c r="C838" s="3"/>
      <c r="F838" s="3"/>
      <c r="G838" s="3"/>
      <c r="H838" s="3"/>
      <c r="I838" s="3"/>
      <c r="J838" s="3"/>
      <c r="Q838" s="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row>
    <row r="839" spans="1:256" s="4" customFormat="1" ht="12.75">
      <c r="A839" s="1"/>
      <c r="B839" s="2"/>
      <c r="C839" s="3"/>
      <c r="F839" s="3"/>
      <c r="G839" s="3"/>
      <c r="H839" s="3"/>
      <c r="I839" s="3"/>
      <c r="J839" s="3"/>
      <c r="Q839" s="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row>
    <row r="840" spans="1:256" s="4" customFormat="1" ht="12.75">
      <c r="A840" s="1"/>
      <c r="B840" s="2"/>
      <c r="C840" s="3"/>
      <c r="F840" s="3"/>
      <c r="G840" s="3"/>
      <c r="H840" s="3"/>
      <c r="I840" s="3"/>
      <c r="J840" s="3"/>
      <c r="Q840" s="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row>
    <row r="841" spans="1:256" s="4" customFormat="1" ht="12.75">
      <c r="A841" s="1"/>
      <c r="B841" s="2"/>
      <c r="C841" s="3"/>
      <c r="F841" s="3"/>
      <c r="G841" s="3"/>
      <c r="H841" s="3"/>
      <c r="I841" s="3"/>
      <c r="J841" s="3"/>
      <c r="Q841" s="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row>
    <row r="842" spans="1:256" s="4" customFormat="1" ht="12.75">
      <c r="A842" s="1"/>
      <c r="B842" s="2"/>
      <c r="C842" s="3"/>
      <c r="F842" s="3"/>
      <c r="G842" s="3"/>
      <c r="H842" s="3"/>
      <c r="I842" s="3"/>
      <c r="J842" s="3"/>
      <c r="Q842" s="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row>
    <row r="843" spans="1:256" s="4" customFormat="1" ht="12.75">
      <c r="A843" s="1"/>
      <c r="B843" s="2"/>
      <c r="C843" s="3"/>
      <c r="F843" s="3"/>
      <c r="G843" s="3"/>
      <c r="H843" s="3"/>
      <c r="I843" s="3"/>
      <c r="J843" s="3"/>
      <c r="Q843" s="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s="4" customFormat="1" ht="12.75">
      <c r="A844" s="1"/>
      <c r="B844" s="2"/>
      <c r="C844" s="3"/>
      <c r="F844" s="3"/>
      <c r="G844" s="3"/>
      <c r="H844" s="3"/>
      <c r="I844" s="3"/>
      <c r="J844" s="3"/>
      <c r="Q844" s="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s="4" customFormat="1" ht="12.75">
      <c r="A845" s="1"/>
      <c r="B845" s="2"/>
      <c r="C845" s="3"/>
      <c r="F845" s="3"/>
      <c r="G845" s="3"/>
      <c r="H845" s="3"/>
      <c r="I845" s="3"/>
      <c r="J845" s="3"/>
      <c r="Q845" s="8"/>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s="4" customFormat="1" ht="12.75">
      <c r="A846" s="1"/>
      <c r="B846" s="2"/>
      <c r="C846" s="3"/>
      <c r="F846" s="3"/>
      <c r="G846" s="3"/>
      <c r="H846" s="3"/>
      <c r="I846" s="3"/>
      <c r="J846" s="3"/>
      <c r="Q846" s="8"/>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s="4" customFormat="1" ht="12.75">
      <c r="A847" s="1"/>
      <c r="B847" s="2"/>
      <c r="C847" s="3"/>
      <c r="F847" s="3"/>
      <c r="G847" s="3"/>
      <c r="H847" s="3"/>
      <c r="I847" s="3"/>
      <c r="J847" s="3"/>
      <c r="Q847" s="8"/>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s="4" customFormat="1" ht="12.75">
      <c r="A848" s="1"/>
      <c r="B848" s="2"/>
      <c r="C848" s="3"/>
      <c r="F848" s="3"/>
      <c r="G848" s="3"/>
      <c r="H848" s="3"/>
      <c r="I848" s="3"/>
      <c r="J848" s="3"/>
      <c r="Q848" s="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s="4" customFormat="1" ht="12.75">
      <c r="A849" s="1"/>
      <c r="B849" s="2"/>
      <c r="C849" s="3"/>
      <c r="F849" s="3"/>
      <c r="G849" s="3"/>
      <c r="H849" s="3"/>
      <c r="I849" s="3"/>
      <c r="J849" s="3"/>
      <c r="Q849" s="8"/>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s="4" customFormat="1" ht="12.75">
      <c r="A850" s="1"/>
      <c r="B850" s="2"/>
      <c r="C850" s="3"/>
      <c r="F850" s="3"/>
      <c r="G850" s="3"/>
      <c r="H850" s="3"/>
      <c r="I850" s="3"/>
      <c r="J850" s="3"/>
      <c r="Q850" s="8"/>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s="4" customFormat="1" ht="12.75">
      <c r="A851" s="1"/>
      <c r="B851" s="2"/>
      <c r="C851" s="3"/>
      <c r="F851" s="3"/>
      <c r="G851" s="3"/>
      <c r="H851" s="3"/>
      <c r="I851" s="3"/>
      <c r="J851" s="3"/>
      <c r="Q851" s="8"/>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s="4" customFormat="1" ht="12.75">
      <c r="A852" s="1"/>
      <c r="B852" s="2"/>
      <c r="C852" s="3"/>
      <c r="F852" s="3"/>
      <c r="G852" s="3"/>
      <c r="H852" s="3"/>
      <c r="I852" s="3"/>
      <c r="J852" s="3"/>
      <c r="Q852" s="8"/>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s="4" customFormat="1" ht="12.75">
      <c r="A853" s="1"/>
      <c r="B853" s="2"/>
      <c r="C853" s="3"/>
      <c r="F853" s="3"/>
      <c r="G853" s="3"/>
      <c r="H853" s="3"/>
      <c r="I853" s="3"/>
      <c r="J853" s="3"/>
      <c r="Q853" s="8"/>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s="4" customFormat="1" ht="12.75">
      <c r="A854" s="1"/>
      <c r="B854" s="2"/>
      <c r="C854" s="3"/>
      <c r="F854" s="3"/>
      <c r="G854" s="3"/>
      <c r="H854" s="3"/>
      <c r="I854" s="3"/>
      <c r="J854" s="3"/>
      <c r="Q854" s="8"/>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s="4" customFormat="1" ht="12.75">
      <c r="A855" s="1"/>
      <c r="B855" s="2"/>
      <c r="C855" s="3"/>
      <c r="F855" s="3"/>
      <c r="G855" s="3"/>
      <c r="H855" s="3"/>
      <c r="I855" s="3"/>
      <c r="J855" s="3"/>
      <c r="Q855" s="8"/>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s="4" customFormat="1" ht="12.75">
      <c r="A856" s="1"/>
      <c r="B856" s="2"/>
      <c r="C856" s="3"/>
      <c r="F856" s="3"/>
      <c r="G856" s="3"/>
      <c r="H856" s="3"/>
      <c r="I856" s="3"/>
      <c r="J856" s="3"/>
      <c r="Q856" s="8"/>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s="4" customFormat="1" ht="12.75">
      <c r="A857" s="1"/>
      <c r="B857" s="2"/>
      <c r="C857" s="3"/>
      <c r="F857" s="3"/>
      <c r="G857" s="3"/>
      <c r="H857" s="3"/>
      <c r="I857" s="3"/>
      <c r="J857" s="3"/>
      <c r="Q857" s="8"/>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s="4" customFormat="1" ht="12.75">
      <c r="A858" s="1"/>
      <c r="B858" s="2"/>
      <c r="C858" s="3"/>
      <c r="F858" s="3"/>
      <c r="G858" s="3"/>
      <c r="H858" s="3"/>
      <c r="I858" s="3"/>
      <c r="J858" s="3"/>
      <c r="Q858" s="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s="4" customFormat="1" ht="12.75">
      <c r="A859" s="1"/>
      <c r="B859" s="2"/>
      <c r="C859" s="3"/>
      <c r="F859" s="3"/>
      <c r="G859" s="3"/>
      <c r="H859" s="3"/>
      <c r="I859" s="3"/>
      <c r="J859" s="3"/>
      <c r="Q859" s="8"/>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4" customFormat="1" ht="12.75">
      <c r="A860" s="1"/>
      <c r="B860" s="2"/>
      <c r="C860" s="3"/>
      <c r="F860" s="3"/>
      <c r="G860" s="3"/>
      <c r="H860" s="3"/>
      <c r="I860" s="3"/>
      <c r="J860" s="3"/>
      <c r="Q860" s="8"/>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row>
    <row r="861" spans="1:256" s="4" customFormat="1" ht="12.75">
      <c r="A861" s="1"/>
      <c r="B861" s="2"/>
      <c r="C861" s="3"/>
      <c r="F861" s="3"/>
      <c r="G861" s="3"/>
      <c r="H861" s="3"/>
      <c r="I861" s="3"/>
      <c r="J861" s="3"/>
      <c r="Q861" s="8"/>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row>
    <row r="862" spans="1:256" s="4" customFormat="1" ht="12.75">
      <c r="A862" s="1"/>
      <c r="B862" s="2"/>
      <c r="C862" s="3"/>
      <c r="F862" s="3"/>
      <c r="G862" s="3"/>
      <c r="H862" s="3"/>
      <c r="I862" s="3"/>
      <c r="J862" s="3"/>
      <c r="Q862" s="8"/>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row>
    <row r="863" spans="1:256" s="4" customFormat="1" ht="12.75">
      <c r="A863" s="1"/>
      <c r="B863" s="2"/>
      <c r="C863" s="3"/>
      <c r="F863" s="3"/>
      <c r="G863" s="3"/>
      <c r="H863" s="3"/>
      <c r="I863" s="3"/>
      <c r="J863" s="3"/>
      <c r="Q863" s="8"/>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row>
    <row r="864" spans="1:256" s="4" customFormat="1" ht="12.75">
      <c r="A864" s="1"/>
      <c r="B864" s="2"/>
      <c r="C864" s="3"/>
      <c r="F864" s="3"/>
      <c r="G864" s="3"/>
      <c r="H864" s="3"/>
      <c r="I864" s="3"/>
      <c r="J864" s="3"/>
      <c r="Q864" s="8"/>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row>
    <row r="865" spans="1:256" s="4" customFormat="1" ht="12.75">
      <c r="A865" s="1"/>
      <c r="B865" s="2"/>
      <c r="C865" s="3"/>
      <c r="F865" s="3"/>
      <c r="G865" s="3"/>
      <c r="H865" s="3"/>
      <c r="I865" s="3"/>
      <c r="J865" s="3"/>
      <c r="Q865" s="8"/>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row>
    <row r="866" spans="1:256" s="4" customFormat="1" ht="12.75">
      <c r="A866" s="1"/>
      <c r="B866" s="2"/>
      <c r="C866" s="3"/>
      <c r="F866" s="3"/>
      <c r="G866" s="3"/>
      <c r="H866" s="3"/>
      <c r="I866" s="3"/>
      <c r="J866" s="3"/>
      <c r="Q866" s="8"/>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row>
    <row r="867" spans="1:256" s="4" customFormat="1" ht="12.75">
      <c r="A867" s="1"/>
      <c r="B867" s="2"/>
      <c r="C867" s="3"/>
      <c r="F867" s="3"/>
      <c r="G867" s="3"/>
      <c r="H867" s="3"/>
      <c r="I867" s="3"/>
      <c r="J867" s="3"/>
      <c r="Q867" s="8"/>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row>
    <row r="868" spans="1:256" s="4" customFormat="1" ht="12.75">
      <c r="A868" s="1"/>
      <c r="B868" s="2"/>
      <c r="C868" s="3"/>
      <c r="F868" s="3"/>
      <c r="G868" s="3"/>
      <c r="H868" s="3"/>
      <c r="I868" s="3"/>
      <c r="J868" s="3"/>
      <c r="Q868" s="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row>
    <row r="869" spans="1:256" s="4" customFormat="1" ht="12.75">
      <c r="A869" s="1"/>
      <c r="B869" s="2"/>
      <c r="C869" s="3"/>
      <c r="F869" s="3"/>
      <c r="G869" s="3"/>
      <c r="H869" s="3"/>
      <c r="I869" s="3"/>
      <c r="J869" s="3"/>
      <c r="Q869" s="8"/>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row>
    <row r="870" spans="1:256" s="4" customFormat="1" ht="12.75">
      <c r="A870" s="1"/>
      <c r="B870" s="2"/>
      <c r="C870" s="3"/>
      <c r="F870" s="3"/>
      <c r="G870" s="3"/>
      <c r="H870" s="3"/>
      <c r="I870" s="3"/>
      <c r="J870" s="3"/>
      <c r="Q870" s="8"/>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s="4" customFormat="1" ht="12.75">
      <c r="A871" s="1"/>
      <c r="B871" s="2"/>
      <c r="C871" s="3"/>
      <c r="F871" s="3"/>
      <c r="G871" s="3"/>
      <c r="H871" s="3"/>
      <c r="I871" s="3"/>
      <c r="J871" s="3"/>
      <c r="Q871" s="8"/>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s="4" customFormat="1" ht="12.75">
      <c r="A872" s="1"/>
      <c r="B872" s="2"/>
      <c r="C872" s="3"/>
      <c r="F872" s="3"/>
      <c r="G872" s="3"/>
      <c r="H872" s="3"/>
      <c r="I872" s="3"/>
      <c r="J872" s="3"/>
      <c r="Q872" s="8"/>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s="4" customFormat="1" ht="12.75">
      <c r="A873" s="1"/>
      <c r="B873" s="2"/>
      <c r="C873" s="3"/>
      <c r="F873" s="3"/>
      <c r="G873" s="3"/>
      <c r="H873" s="3"/>
      <c r="I873" s="3"/>
      <c r="J873" s="3"/>
      <c r="Q873" s="8"/>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s="4" customFormat="1" ht="12.75">
      <c r="A874" s="1"/>
      <c r="B874" s="2"/>
      <c r="C874" s="3"/>
      <c r="F874" s="3"/>
      <c r="G874" s="3"/>
      <c r="H874" s="3"/>
      <c r="I874" s="3"/>
      <c r="J874" s="3"/>
      <c r="Q874" s="8"/>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s="4" customFormat="1" ht="12.75">
      <c r="A875" s="1"/>
      <c r="B875" s="2"/>
      <c r="C875" s="3"/>
      <c r="F875" s="3"/>
      <c r="G875" s="3"/>
      <c r="H875" s="3"/>
      <c r="I875" s="3"/>
      <c r="J875" s="3"/>
      <c r="Q875" s="8"/>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s="4" customFormat="1" ht="12.75">
      <c r="A876" s="1"/>
      <c r="B876" s="2"/>
      <c r="C876" s="3"/>
      <c r="F876" s="3"/>
      <c r="G876" s="3"/>
      <c r="H876" s="3"/>
      <c r="I876" s="3"/>
      <c r="J876" s="3"/>
      <c r="Q876" s="8"/>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s="4" customFormat="1" ht="12.75">
      <c r="A877" s="1"/>
      <c r="B877" s="2"/>
      <c r="C877" s="3"/>
      <c r="F877" s="3"/>
      <c r="G877" s="3"/>
      <c r="H877" s="3"/>
      <c r="I877" s="3"/>
      <c r="J877" s="3"/>
      <c r="Q877" s="8"/>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s="4" customFormat="1" ht="12.75">
      <c r="A878" s="1"/>
      <c r="B878" s="2"/>
      <c r="C878" s="3"/>
      <c r="F878" s="3"/>
      <c r="G878" s="3"/>
      <c r="H878" s="3"/>
      <c r="I878" s="3"/>
      <c r="J878" s="3"/>
      <c r="Q878" s="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s="4" customFormat="1" ht="12.75">
      <c r="A879" s="1"/>
      <c r="B879" s="2"/>
      <c r="C879" s="3"/>
      <c r="F879" s="3"/>
      <c r="G879" s="3"/>
      <c r="H879" s="3"/>
      <c r="I879" s="3"/>
      <c r="J879" s="3"/>
      <c r="Q879" s="8"/>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s="4" customFormat="1" ht="12.75">
      <c r="A880" s="1"/>
      <c r="B880" s="2"/>
      <c r="C880" s="3"/>
      <c r="F880" s="3"/>
      <c r="G880" s="3"/>
      <c r="H880" s="3"/>
      <c r="I880" s="3"/>
      <c r="J880" s="3"/>
      <c r="Q880" s="8"/>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s="4" customFormat="1" ht="12.75">
      <c r="A881" s="1"/>
      <c r="B881" s="2"/>
      <c r="C881" s="3"/>
      <c r="F881" s="3"/>
      <c r="G881" s="3"/>
      <c r="H881" s="3"/>
      <c r="I881" s="3"/>
      <c r="J881" s="3"/>
      <c r="Q881" s="8"/>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s="4" customFormat="1" ht="12.75">
      <c r="A882" s="1"/>
      <c r="B882" s="2"/>
      <c r="C882" s="3"/>
      <c r="F882" s="3"/>
      <c r="G882" s="3"/>
      <c r="H882" s="3"/>
      <c r="I882" s="3"/>
      <c r="J882" s="3"/>
      <c r="Q882" s="8"/>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s="4" customFormat="1" ht="12.75">
      <c r="A883" s="1"/>
      <c r="B883" s="2"/>
      <c r="C883" s="3"/>
      <c r="F883" s="3"/>
      <c r="G883" s="3"/>
      <c r="H883" s="3"/>
      <c r="I883" s="3"/>
      <c r="J883" s="3"/>
      <c r="Q883" s="8"/>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s="4" customFormat="1" ht="12.75">
      <c r="A884" s="1"/>
      <c r="B884" s="2"/>
      <c r="C884" s="3"/>
      <c r="F884" s="3"/>
      <c r="G884" s="3"/>
      <c r="H884" s="3"/>
      <c r="I884" s="3"/>
      <c r="J884" s="3"/>
      <c r="Q884" s="8"/>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s="4" customFormat="1" ht="12.75">
      <c r="A885" s="1"/>
      <c r="B885" s="2"/>
      <c r="C885" s="3"/>
      <c r="F885" s="3"/>
      <c r="G885" s="3"/>
      <c r="H885" s="3"/>
      <c r="I885" s="3"/>
      <c r="J885" s="3"/>
      <c r="Q885" s="8"/>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s="4" customFormat="1" ht="12.75">
      <c r="A886" s="1"/>
      <c r="B886" s="2"/>
      <c r="C886" s="3"/>
      <c r="F886" s="3"/>
      <c r="G886" s="3"/>
      <c r="H886" s="3"/>
      <c r="I886" s="3"/>
      <c r="J886" s="3"/>
      <c r="Q886" s="8"/>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s="4" customFormat="1" ht="12.75">
      <c r="A887" s="1"/>
      <c r="B887" s="2"/>
      <c r="C887" s="3"/>
      <c r="F887" s="3"/>
      <c r="G887" s="3"/>
      <c r="H887" s="3"/>
      <c r="I887" s="3"/>
      <c r="J887" s="3"/>
      <c r="Q887" s="8"/>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s="4" customFormat="1" ht="12.75">
      <c r="A888" s="1"/>
      <c r="B888" s="2"/>
      <c r="C888" s="3"/>
      <c r="F888" s="3"/>
      <c r="G888" s="3"/>
      <c r="H888" s="3"/>
      <c r="I888" s="3"/>
      <c r="J888" s="3"/>
      <c r="Q888" s="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s="4" customFormat="1" ht="12.75">
      <c r="A889" s="1"/>
      <c r="B889" s="2"/>
      <c r="C889" s="3"/>
      <c r="F889" s="3"/>
      <c r="G889" s="3"/>
      <c r="H889" s="3"/>
      <c r="I889" s="3"/>
      <c r="J889" s="3"/>
      <c r="Q889" s="8"/>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s="4" customFormat="1" ht="12.75">
      <c r="A890" s="1"/>
      <c r="B890" s="2"/>
      <c r="C890" s="3"/>
      <c r="F890" s="3"/>
      <c r="G890" s="3"/>
      <c r="H890" s="3"/>
      <c r="I890" s="3"/>
      <c r="J890" s="3"/>
      <c r="Q890" s="8"/>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s="4" customFormat="1" ht="12.75">
      <c r="A891" s="1"/>
      <c r="B891" s="2"/>
      <c r="C891" s="3"/>
      <c r="F891" s="3"/>
      <c r="G891" s="3"/>
      <c r="H891" s="3"/>
      <c r="I891" s="3"/>
      <c r="J891" s="3"/>
      <c r="Q891" s="8"/>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s="4" customFormat="1" ht="12.75">
      <c r="A892" s="1"/>
      <c r="B892" s="2"/>
      <c r="C892" s="3"/>
      <c r="F892" s="3"/>
      <c r="G892" s="3"/>
      <c r="H892" s="3"/>
      <c r="I892" s="3"/>
      <c r="J892" s="3"/>
      <c r="Q892" s="8"/>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s="4" customFormat="1" ht="12.75">
      <c r="A893" s="1"/>
      <c r="B893" s="2"/>
      <c r="C893" s="3"/>
      <c r="F893" s="3"/>
      <c r="G893" s="3"/>
      <c r="H893" s="3"/>
      <c r="I893" s="3"/>
      <c r="J893" s="3"/>
      <c r="Q893" s="8"/>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s="4" customFormat="1" ht="12.75">
      <c r="A894" s="1"/>
      <c r="B894" s="2"/>
      <c r="C894" s="3"/>
      <c r="F894" s="3"/>
      <c r="G894" s="3"/>
      <c r="H894" s="3"/>
      <c r="I894" s="3"/>
      <c r="J894" s="3"/>
      <c r="Q894" s="8"/>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4" customFormat="1" ht="12.75">
      <c r="A895" s="1"/>
      <c r="B895" s="2"/>
      <c r="C895" s="3"/>
      <c r="F895" s="3"/>
      <c r="G895" s="3"/>
      <c r="H895" s="3"/>
      <c r="I895" s="3"/>
      <c r="J895" s="3"/>
      <c r="Q895" s="8"/>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row>
    <row r="896" spans="1:256" s="4" customFormat="1" ht="12.75">
      <c r="A896" s="1"/>
      <c r="B896" s="2"/>
      <c r="C896" s="3"/>
      <c r="F896" s="3"/>
      <c r="G896" s="3"/>
      <c r="H896" s="3"/>
      <c r="I896" s="3"/>
      <c r="J896" s="3"/>
      <c r="Q896" s="8"/>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row>
    <row r="897" spans="1:256" s="4" customFormat="1" ht="12.75">
      <c r="A897" s="1"/>
      <c r="B897" s="2"/>
      <c r="C897" s="3"/>
      <c r="F897" s="3"/>
      <c r="G897" s="3"/>
      <c r="H897" s="3"/>
      <c r="I897" s="3"/>
      <c r="J897" s="3"/>
      <c r="Q897" s="8"/>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row>
    <row r="898" spans="1:256" s="4" customFormat="1" ht="12.75">
      <c r="A898" s="1"/>
      <c r="B898" s="2"/>
      <c r="C898" s="3"/>
      <c r="F898" s="3"/>
      <c r="G898" s="3"/>
      <c r="H898" s="3"/>
      <c r="I898" s="3"/>
      <c r="J898" s="3"/>
      <c r="Q898" s="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row>
    <row r="899" spans="1:256" s="4" customFormat="1" ht="12.75">
      <c r="A899" s="1"/>
      <c r="B899" s="2"/>
      <c r="C899" s="3"/>
      <c r="F899" s="3"/>
      <c r="G899" s="3"/>
      <c r="H899" s="3"/>
      <c r="I899" s="3"/>
      <c r="J899" s="3"/>
      <c r="Q899" s="8"/>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row>
    <row r="900" spans="1:256" s="4" customFormat="1" ht="12.75">
      <c r="A900" s="1"/>
      <c r="B900" s="2"/>
      <c r="C900" s="3"/>
      <c r="F900" s="3"/>
      <c r="G900" s="3"/>
      <c r="H900" s="3"/>
      <c r="I900" s="3"/>
      <c r="J900" s="3"/>
      <c r="Q900" s="8"/>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row>
    <row r="901" spans="1:256" s="4" customFormat="1" ht="12.75">
      <c r="A901" s="1"/>
      <c r="B901" s="2"/>
      <c r="C901" s="3"/>
      <c r="F901" s="3"/>
      <c r="G901" s="3"/>
      <c r="H901" s="3"/>
      <c r="I901" s="3"/>
      <c r="J901" s="3"/>
      <c r="Q901" s="8"/>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row>
    <row r="902" spans="1:256" s="4" customFormat="1" ht="12.75">
      <c r="A902" s="1"/>
      <c r="B902" s="2"/>
      <c r="C902" s="3"/>
      <c r="F902" s="3"/>
      <c r="G902" s="3"/>
      <c r="H902" s="3"/>
      <c r="I902" s="3"/>
      <c r="J902" s="3"/>
      <c r="Q902" s="8"/>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row>
    <row r="903" spans="1:256" s="4" customFormat="1" ht="12.75">
      <c r="A903" s="1"/>
      <c r="B903" s="2"/>
      <c r="C903" s="3"/>
      <c r="F903" s="3"/>
      <c r="G903" s="3"/>
      <c r="H903" s="3"/>
      <c r="I903" s="3"/>
      <c r="J903" s="3"/>
      <c r="Q903" s="8"/>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row>
    <row r="904" spans="1:256" s="4" customFormat="1" ht="12.75">
      <c r="A904" s="1"/>
      <c r="B904" s="2"/>
      <c r="C904" s="3"/>
      <c r="F904" s="3"/>
      <c r="G904" s="3"/>
      <c r="H904" s="3"/>
      <c r="I904" s="3"/>
      <c r="J904" s="3"/>
      <c r="Q904" s="8"/>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s="4" customFormat="1" ht="12.75">
      <c r="A905" s="1"/>
      <c r="B905" s="2"/>
      <c r="C905" s="3"/>
      <c r="F905" s="3"/>
      <c r="G905" s="3"/>
      <c r="H905" s="3"/>
      <c r="I905" s="3"/>
      <c r="J905" s="3"/>
      <c r="Q905" s="8"/>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s="4" customFormat="1" ht="12.75">
      <c r="A906" s="1"/>
      <c r="B906" s="2"/>
      <c r="C906" s="3"/>
      <c r="F906" s="3"/>
      <c r="G906" s="3"/>
      <c r="H906" s="3"/>
      <c r="I906" s="3"/>
      <c r="J906" s="3"/>
      <c r="Q906" s="8"/>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s="4" customFormat="1" ht="12.75">
      <c r="A907" s="1"/>
      <c r="B907" s="2"/>
      <c r="C907" s="3"/>
      <c r="F907" s="3"/>
      <c r="G907" s="3"/>
      <c r="H907" s="3"/>
      <c r="I907" s="3"/>
      <c r="J907" s="3"/>
      <c r="Q907" s="8"/>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s="4" customFormat="1" ht="12.75">
      <c r="A908" s="1"/>
      <c r="B908" s="2"/>
      <c r="C908" s="3"/>
      <c r="F908" s="3"/>
      <c r="G908" s="3"/>
      <c r="H908" s="3"/>
      <c r="I908" s="3"/>
      <c r="J908" s="3"/>
      <c r="Q908" s="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s="4" customFormat="1" ht="12.75">
      <c r="A909" s="1"/>
      <c r="B909" s="2"/>
      <c r="C909" s="3"/>
      <c r="F909" s="3"/>
      <c r="G909" s="3"/>
      <c r="H909" s="3"/>
      <c r="I909" s="3"/>
      <c r="J909" s="3"/>
      <c r="Q909" s="8"/>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s="4" customFormat="1" ht="12.75">
      <c r="A910" s="1"/>
      <c r="B910" s="2"/>
      <c r="C910" s="3"/>
      <c r="F910" s="3"/>
      <c r="G910" s="3"/>
      <c r="H910" s="3"/>
      <c r="I910" s="3"/>
      <c r="J910" s="3"/>
      <c r="Q910" s="8"/>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4" customFormat="1" ht="12.75">
      <c r="A911" s="1"/>
      <c r="B911" s="2"/>
      <c r="C911" s="3"/>
      <c r="F911" s="3"/>
      <c r="G911" s="3"/>
      <c r="H911" s="3"/>
      <c r="I911" s="3"/>
      <c r="J911" s="3"/>
      <c r="Q911" s="8"/>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row>
    <row r="912" spans="1:256" s="4" customFormat="1" ht="12.75">
      <c r="A912" s="1"/>
      <c r="B912" s="2"/>
      <c r="C912" s="3"/>
      <c r="F912" s="3"/>
      <c r="G912" s="3"/>
      <c r="H912" s="3"/>
      <c r="I912" s="3"/>
      <c r="J912" s="3"/>
      <c r="Q912" s="8"/>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s="4" customFormat="1" ht="12.75">
      <c r="A913" s="1"/>
      <c r="B913" s="2"/>
      <c r="C913" s="3"/>
      <c r="F913" s="3"/>
      <c r="G913" s="3"/>
      <c r="H913" s="3"/>
      <c r="I913" s="3"/>
      <c r="J913" s="3"/>
      <c r="Q913" s="8"/>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s="4" customFormat="1" ht="12.75">
      <c r="A914" s="1"/>
      <c r="B914" s="2"/>
      <c r="C914" s="3"/>
      <c r="F914" s="3"/>
      <c r="G914" s="3"/>
      <c r="H914" s="3"/>
      <c r="I914" s="3"/>
      <c r="J914" s="3"/>
      <c r="Q914" s="8"/>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s="4" customFormat="1" ht="12.75">
      <c r="A915" s="1"/>
      <c r="B915" s="2"/>
      <c r="C915" s="3"/>
      <c r="F915" s="3"/>
      <c r="G915" s="3"/>
      <c r="H915" s="3"/>
      <c r="I915" s="3"/>
      <c r="J915" s="3"/>
      <c r="Q915" s="8"/>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s="4" customFormat="1" ht="12.75">
      <c r="A916" s="1"/>
      <c r="B916" s="2"/>
      <c r="C916" s="3"/>
      <c r="F916" s="3"/>
      <c r="G916" s="3"/>
      <c r="H916" s="3"/>
      <c r="I916" s="3"/>
      <c r="J916" s="3"/>
      <c r="Q916" s="8"/>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s="4" customFormat="1" ht="12.75">
      <c r="A917" s="1"/>
      <c r="B917" s="2"/>
      <c r="C917" s="3"/>
      <c r="F917" s="3"/>
      <c r="G917" s="3"/>
      <c r="H917" s="3"/>
      <c r="I917" s="3"/>
      <c r="J917" s="3"/>
      <c r="Q917" s="8"/>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s="4" customFormat="1" ht="12.75">
      <c r="A918" s="1"/>
      <c r="B918" s="2"/>
      <c r="C918" s="3"/>
      <c r="F918" s="3"/>
      <c r="G918" s="3"/>
      <c r="H918" s="3"/>
      <c r="I918" s="3"/>
      <c r="J918" s="3"/>
      <c r="Q918" s="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s="4" customFormat="1" ht="12.75">
      <c r="A919" s="1"/>
      <c r="B919" s="2"/>
      <c r="C919" s="3"/>
      <c r="F919" s="3"/>
      <c r="G919" s="3"/>
      <c r="H919" s="3"/>
      <c r="I919" s="3"/>
      <c r="J919" s="3"/>
      <c r="Q919" s="8"/>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4" customFormat="1" ht="12.75">
      <c r="A920" s="1"/>
      <c r="B920" s="2"/>
      <c r="C920" s="3"/>
      <c r="F920" s="3"/>
      <c r="G920" s="3"/>
      <c r="H920" s="3"/>
      <c r="I920" s="3"/>
      <c r="J920" s="3"/>
      <c r="Q920" s="8"/>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row>
    <row r="921" spans="1:256" s="4" customFormat="1" ht="12.75">
      <c r="A921" s="1"/>
      <c r="B921" s="2"/>
      <c r="C921" s="3"/>
      <c r="F921" s="3"/>
      <c r="G921" s="3"/>
      <c r="H921" s="3"/>
      <c r="I921" s="3"/>
      <c r="J921" s="3"/>
      <c r="Q921" s="8"/>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row>
    <row r="922" spans="1:256" s="4" customFormat="1" ht="12.75">
      <c r="A922" s="1"/>
      <c r="B922" s="2"/>
      <c r="C922" s="3"/>
      <c r="F922" s="3"/>
      <c r="G922" s="3"/>
      <c r="H922" s="3"/>
      <c r="I922" s="3"/>
      <c r="J922" s="3"/>
      <c r="Q922" s="8"/>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row>
    <row r="923" spans="1:256" s="4" customFormat="1" ht="12.75">
      <c r="A923" s="1"/>
      <c r="B923" s="2"/>
      <c r="C923" s="3"/>
      <c r="F923" s="3"/>
      <c r="G923" s="3"/>
      <c r="H923" s="3"/>
      <c r="I923" s="3"/>
      <c r="J923" s="3"/>
      <c r="Q923" s="8"/>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row>
    <row r="924" spans="1:256" s="4" customFormat="1" ht="12.75">
      <c r="A924" s="1"/>
      <c r="B924" s="2"/>
      <c r="C924" s="3"/>
      <c r="F924" s="3"/>
      <c r="G924" s="3"/>
      <c r="H924" s="3"/>
      <c r="I924" s="3"/>
      <c r="J924" s="3"/>
      <c r="Q924" s="8"/>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row>
    <row r="925" spans="1:256" s="4" customFormat="1" ht="12.75">
      <c r="A925" s="1"/>
      <c r="B925" s="2"/>
      <c r="C925" s="3"/>
      <c r="F925" s="3"/>
      <c r="G925" s="3"/>
      <c r="H925" s="3"/>
      <c r="I925" s="3"/>
      <c r="J925" s="3"/>
      <c r="Q925" s="8"/>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row>
    <row r="926" spans="1:256" s="4" customFormat="1" ht="12.75">
      <c r="A926" s="1"/>
      <c r="B926" s="2"/>
      <c r="C926" s="3"/>
      <c r="F926" s="3"/>
      <c r="G926" s="3"/>
      <c r="H926" s="3"/>
      <c r="I926" s="3"/>
      <c r="J926" s="3"/>
      <c r="Q926" s="8"/>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row>
    <row r="927" spans="1:256" s="4" customFormat="1" ht="12.75">
      <c r="A927" s="1"/>
      <c r="B927" s="2"/>
      <c r="C927" s="3"/>
      <c r="F927" s="3"/>
      <c r="G927" s="3"/>
      <c r="H927" s="3"/>
      <c r="I927" s="3"/>
      <c r="J927" s="3"/>
      <c r="Q927" s="8"/>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row>
    <row r="928" spans="1:256" s="4" customFormat="1" ht="12.75">
      <c r="A928" s="1"/>
      <c r="B928" s="2"/>
      <c r="C928" s="3"/>
      <c r="F928" s="3"/>
      <c r="G928" s="3"/>
      <c r="H928" s="3"/>
      <c r="I928" s="3"/>
      <c r="J928" s="3"/>
      <c r="Q928" s="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s="4" customFormat="1" ht="12.75">
      <c r="A929" s="1"/>
      <c r="B929" s="2"/>
      <c r="C929" s="3"/>
      <c r="F929" s="3"/>
      <c r="G929" s="3"/>
      <c r="H929" s="3"/>
      <c r="I929" s="3"/>
      <c r="J929" s="3"/>
      <c r="Q929" s="8"/>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s="4" customFormat="1" ht="12.75">
      <c r="A930" s="1"/>
      <c r="B930" s="2"/>
      <c r="C930" s="3"/>
      <c r="F930" s="3"/>
      <c r="G930" s="3"/>
      <c r="H930" s="3"/>
      <c r="I930" s="3"/>
      <c r="J930" s="3"/>
      <c r="Q930" s="8"/>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s="4" customFormat="1" ht="12.75">
      <c r="A931" s="1"/>
      <c r="B931" s="2"/>
      <c r="C931" s="3"/>
      <c r="F931" s="3"/>
      <c r="G931" s="3"/>
      <c r="H931" s="3"/>
      <c r="I931" s="3"/>
      <c r="J931" s="3"/>
      <c r="Q931" s="8"/>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s="4" customFormat="1" ht="12.75">
      <c r="A932" s="1"/>
      <c r="B932" s="2"/>
      <c r="C932" s="3"/>
      <c r="F932" s="3"/>
      <c r="G932" s="3"/>
      <c r="H932" s="3"/>
      <c r="I932" s="3"/>
      <c r="J932" s="3"/>
      <c r="Q932" s="8"/>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s="4" customFormat="1" ht="12.75">
      <c r="A933" s="1"/>
      <c r="B933" s="2"/>
      <c r="C933" s="3"/>
      <c r="F933" s="3"/>
      <c r="G933" s="3"/>
      <c r="H933" s="3"/>
      <c r="I933" s="3"/>
      <c r="J933" s="3"/>
      <c r="Q933" s="8"/>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s="4" customFormat="1" ht="12.75">
      <c r="A934" s="1"/>
      <c r="B934" s="2"/>
      <c r="C934" s="3"/>
      <c r="F934" s="3"/>
      <c r="G934" s="3"/>
      <c r="H934" s="3"/>
      <c r="I934" s="3"/>
      <c r="J934" s="3"/>
      <c r="Q934" s="8"/>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s="4" customFormat="1" ht="12.75">
      <c r="A935" s="1"/>
      <c r="B935" s="2"/>
      <c r="C935" s="3"/>
      <c r="F935" s="3"/>
      <c r="G935" s="3"/>
      <c r="H935" s="3"/>
      <c r="I935" s="3"/>
      <c r="J935" s="3"/>
      <c r="Q935" s="8"/>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4" customFormat="1" ht="12.75">
      <c r="A936" s="1"/>
      <c r="B936" s="2"/>
      <c r="C936" s="3"/>
      <c r="F936" s="3"/>
      <c r="G936" s="3"/>
      <c r="H936" s="3"/>
      <c r="I936" s="3"/>
      <c r="J936" s="3"/>
      <c r="Q936" s="8"/>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row>
    <row r="937" spans="1:256" s="4" customFormat="1" ht="12.75">
      <c r="A937" s="1"/>
      <c r="B937" s="2"/>
      <c r="C937" s="3"/>
      <c r="F937" s="3"/>
      <c r="G937" s="3"/>
      <c r="H937" s="3"/>
      <c r="I937" s="3"/>
      <c r="J937" s="3"/>
      <c r="Q937" s="8"/>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row>
    <row r="938" spans="1:256" s="4" customFormat="1" ht="12.75">
      <c r="A938" s="1"/>
      <c r="B938" s="2"/>
      <c r="C938" s="3"/>
      <c r="F938" s="3"/>
      <c r="G938" s="3"/>
      <c r="H938" s="3"/>
      <c r="I938" s="3"/>
      <c r="J938" s="3"/>
      <c r="Q938" s="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row>
    <row r="939" spans="1:256" s="4" customFormat="1" ht="12.75">
      <c r="A939" s="1"/>
      <c r="B939" s="2"/>
      <c r="C939" s="3"/>
      <c r="F939" s="3"/>
      <c r="G939" s="3"/>
      <c r="H939" s="3"/>
      <c r="I939" s="3"/>
      <c r="J939" s="3"/>
      <c r="Q939" s="8"/>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row>
    <row r="940" spans="1:256" s="4" customFormat="1" ht="12.75">
      <c r="A940" s="1"/>
      <c r="B940" s="2"/>
      <c r="C940" s="3"/>
      <c r="F940" s="3"/>
      <c r="G940" s="3"/>
      <c r="H940" s="3"/>
      <c r="I940" s="3"/>
      <c r="J940" s="3"/>
      <c r="Q940" s="8"/>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row>
    <row r="941" spans="1:256" s="4" customFormat="1" ht="12.75">
      <c r="A941" s="1"/>
      <c r="B941" s="2"/>
      <c r="C941" s="3"/>
      <c r="F941" s="3"/>
      <c r="G941" s="3"/>
      <c r="H941" s="3"/>
      <c r="I941" s="3"/>
      <c r="J941" s="3"/>
      <c r="Q941" s="8"/>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row>
    <row r="942" spans="1:256" s="4" customFormat="1" ht="12.75">
      <c r="A942" s="1"/>
      <c r="B942" s="2"/>
      <c r="C942" s="3"/>
      <c r="F942" s="3"/>
      <c r="G942" s="3"/>
      <c r="H942" s="3"/>
      <c r="I942" s="3"/>
      <c r="J942" s="3"/>
      <c r="Q942" s="8"/>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row>
    <row r="943" spans="1:256" s="4" customFormat="1" ht="12.75">
      <c r="A943" s="1"/>
      <c r="B943" s="2"/>
      <c r="C943" s="3"/>
      <c r="F943" s="3"/>
      <c r="G943" s="3"/>
      <c r="H943" s="3"/>
      <c r="I943" s="3"/>
      <c r="J943" s="3"/>
      <c r="Q943" s="8"/>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row>
    <row r="944" spans="1:256" s="4" customFormat="1" ht="12.75">
      <c r="A944" s="1"/>
      <c r="B944" s="2"/>
      <c r="C944" s="3"/>
      <c r="F944" s="3"/>
      <c r="G944" s="3"/>
      <c r="H944" s="3"/>
      <c r="I944" s="3"/>
      <c r="J944" s="3"/>
      <c r="Q944" s="8"/>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row>
    <row r="945" spans="1:256" s="4" customFormat="1" ht="12.75">
      <c r="A945" s="1"/>
      <c r="B945" s="2"/>
      <c r="C945" s="3"/>
      <c r="F945" s="3"/>
      <c r="G945" s="3"/>
      <c r="H945" s="3"/>
      <c r="I945" s="3"/>
      <c r="J945" s="3"/>
      <c r="Q945" s="8"/>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row>
    <row r="946" spans="1:256" s="4" customFormat="1" ht="12.75">
      <c r="A946" s="1"/>
      <c r="B946" s="2"/>
      <c r="C946" s="3"/>
      <c r="F946" s="3"/>
      <c r="G946" s="3"/>
      <c r="H946" s="3"/>
      <c r="I946" s="3"/>
      <c r="J946" s="3"/>
      <c r="Q946" s="8"/>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row>
    <row r="947" spans="1:256" s="4" customFormat="1" ht="12.75">
      <c r="A947" s="1"/>
      <c r="B947" s="2"/>
      <c r="C947" s="3"/>
      <c r="F947" s="3"/>
      <c r="G947" s="3"/>
      <c r="H947" s="3"/>
      <c r="I947" s="3"/>
      <c r="J947" s="3"/>
      <c r="Q947" s="8"/>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row>
    <row r="948" spans="1:256" s="4" customFormat="1" ht="12.75">
      <c r="A948" s="1"/>
      <c r="B948" s="2"/>
      <c r="C948" s="3"/>
      <c r="F948" s="3"/>
      <c r="G948" s="3"/>
      <c r="H948" s="3"/>
      <c r="I948" s="3"/>
      <c r="J948" s="3"/>
      <c r="Q948" s="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s="4" customFormat="1" ht="12.75">
      <c r="A949" s="1"/>
      <c r="B949" s="2"/>
      <c r="C949" s="3"/>
      <c r="F949" s="3"/>
      <c r="G949" s="3"/>
      <c r="H949" s="3"/>
      <c r="I949" s="3"/>
      <c r="J949" s="3"/>
      <c r="Q949" s="8"/>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s="4" customFormat="1" ht="12.75">
      <c r="A950" s="1"/>
      <c r="B950" s="2"/>
      <c r="C950" s="3"/>
      <c r="F950" s="3"/>
      <c r="G950" s="3"/>
      <c r="H950" s="3"/>
      <c r="I950" s="3"/>
      <c r="J950" s="3"/>
      <c r="Q950" s="8"/>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s="4" customFormat="1" ht="12.75">
      <c r="A951" s="1"/>
      <c r="B951" s="2"/>
      <c r="C951" s="3"/>
      <c r="F951" s="3"/>
      <c r="G951" s="3"/>
      <c r="H951" s="3"/>
      <c r="I951" s="3"/>
      <c r="J951" s="3"/>
      <c r="Q951" s="8"/>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s="4" customFormat="1" ht="12.75">
      <c r="A952" s="1"/>
      <c r="B952" s="2"/>
      <c r="C952" s="3"/>
      <c r="F952" s="3"/>
      <c r="G952" s="3"/>
      <c r="H952" s="3"/>
      <c r="I952" s="3"/>
      <c r="J952" s="3"/>
      <c r="Q952" s="8"/>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s="4" customFormat="1" ht="12.75">
      <c r="A953" s="1"/>
      <c r="B953" s="2"/>
      <c r="C953" s="3"/>
      <c r="F953" s="3"/>
      <c r="G953" s="3"/>
      <c r="H953" s="3"/>
      <c r="I953" s="3"/>
      <c r="J953" s="3"/>
      <c r="Q953" s="8"/>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s="4" customFormat="1" ht="12.75">
      <c r="A954" s="1"/>
      <c r="B954" s="2"/>
      <c r="C954" s="3"/>
      <c r="F954" s="3"/>
      <c r="G954" s="3"/>
      <c r="H954" s="3"/>
      <c r="I954" s="3"/>
      <c r="J954" s="3"/>
      <c r="Q954" s="8"/>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s="4" customFormat="1" ht="12.75">
      <c r="A955" s="1"/>
      <c r="B955" s="2"/>
      <c r="C955" s="3"/>
      <c r="F955" s="3"/>
      <c r="G955" s="3"/>
      <c r="H955" s="3"/>
      <c r="I955" s="3"/>
      <c r="J955" s="3"/>
      <c r="Q955" s="8"/>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s="4" customFormat="1" ht="12.75">
      <c r="A956" s="1"/>
      <c r="B956" s="2"/>
      <c r="C956" s="3"/>
      <c r="F956" s="3"/>
      <c r="G956" s="3"/>
      <c r="H956" s="3"/>
      <c r="I956" s="3"/>
      <c r="J956" s="3"/>
      <c r="Q956" s="8"/>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4" customFormat="1" ht="12.75">
      <c r="A957" s="1"/>
      <c r="B957" s="2"/>
      <c r="C957" s="3"/>
      <c r="F957" s="3"/>
      <c r="G957" s="3"/>
      <c r="H957" s="3"/>
      <c r="I957" s="3"/>
      <c r="J957" s="3"/>
      <c r="Q957" s="8"/>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row>
    <row r="958" spans="1:256" s="4" customFormat="1" ht="12.75">
      <c r="A958" s="1"/>
      <c r="B958" s="2"/>
      <c r="C958" s="3"/>
      <c r="F958" s="3"/>
      <c r="G958" s="3"/>
      <c r="H958" s="3"/>
      <c r="I958" s="3"/>
      <c r="J958" s="3"/>
      <c r="Q958" s="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row>
    <row r="959" spans="1:256" s="4" customFormat="1" ht="12.75">
      <c r="A959" s="1"/>
      <c r="B959" s="2"/>
      <c r="C959" s="3"/>
      <c r="F959" s="3"/>
      <c r="G959" s="3"/>
      <c r="H959" s="3"/>
      <c r="I959" s="3"/>
      <c r="J959" s="3"/>
      <c r="Q959" s="8"/>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row>
    <row r="960" spans="1:256" s="4" customFormat="1" ht="12.75">
      <c r="A960" s="1"/>
      <c r="B960" s="2"/>
      <c r="C960" s="3"/>
      <c r="F960" s="3"/>
      <c r="G960" s="3"/>
      <c r="H960" s="3"/>
      <c r="I960" s="3"/>
      <c r="J960" s="3"/>
      <c r="Q960" s="8"/>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row>
    <row r="961" spans="1:256" s="4" customFormat="1" ht="12.75">
      <c r="A961" s="1"/>
      <c r="B961" s="2"/>
      <c r="C961" s="3"/>
      <c r="F961" s="3"/>
      <c r="G961" s="3"/>
      <c r="H961" s="3"/>
      <c r="I961" s="3"/>
      <c r="J961" s="3"/>
      <c r="Q961" s="8"/>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row>
    <row r="962" spans="1:256" s="4" customFormat="1" ht="12.75">
      <c r="A962" s="1"/>
      <c r="B962" s="2"/>
      <c r="C962" s="3"/>
      <c r="F962" s="3"/>
      <c r="G962" s="3"/>
      <c r="H962" s="3"/>
      <c r="I962" s="3"/>
      <c r="J962" s="3"/>
      <c r="Q962" s="8"/>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row>
    <row r="963" spans="1:256" s="4" customFormat="1" ht="12.75">
      <c r="A963" s="1"/>
      <c r="B963" s="2"/>
      <c r="C963" s="3"/>
      <c r="F963" s="3"/>
      <c r="G963" s="3"/>
      <c r="H963" s="3"/>
      <c r="I963" s="3"/>
      <c r="J963" s="3"/>
      <c r="Q963" s="8"/>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row>
    <row r="964" spans="1:256" s="4" customFormat="1" ht="12.75">
      <c r="A964" s="1"/>
      <c r="B964" s="2"/>
      <c r="C964" s="3"/>
      <c r="F964" s="3"/>
      <c r="G964" s="3"/>
      <c r="H964" s="3"/>
      <c r="I964" s="3"/>
      <c r="J964" s="3"/>
      <c r="Q964" s="8"/>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row>
    <row r="965" spans="1:256" s="4" customFormat="1" ht="12.75">
      <c r="A965" s="1"/>
      <c r="B965" s="2"/>
      <c r="C965" s="3"/>
      <c r="F965" s="3"/>
      <c r="G965" s="3"/>
      <c r="H965" s="3"/>
      <c r="I965" s="3"/>
      <c r="J965" s="3"/>
      <c r="Q965" s="8"/>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row>
    <row r="966" spans="1:256" s="4" customFormat="1" ht="12.75">
      <c r="A966" s="1"/>
      <c r="B966" s="2"/>
      <c r="C966" s="3"/>
      <c r="F966" s="3"/>
      <c r="G966" s="3"/>
      <c r="H966" s="3"/>
      <c r="I966" s="3"/>
      <c r="J966" s="3"/>
      <c r="Q966" s="8"/>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row>
    <row r="967" spans="1:256" s="4" customFormat="1" ht="12.75">
      <c r="A967" s="1"/>
      <c r="B967" s="2"/>
      <c r="C967" s="3"/>
      <c r="F967" s="3"/>
      <c r="G967" s="3"/>
      <c r="H967" s="3"/>
      <c r="I967" s="3"/>
      <c r="J967" s="3"/>
      <c r="Q967" s="8"/>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row>
    <row r="968" spans="1:256" s="4" customFormat="1" ht="12.75">
      <c r="A968" s="1"/>
      <c r="B968" s="2"/>
      <c r="C968" s="3"/>
      <c r="F968" s="3"/>
      <c r="G968" s="3"/>
      <c r="H968" s="3"/>
      <c r="I968" s="3"/>
      <c r="J968" s="3"/>
      <c r="Q968" s="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row>
    <row r="969" spans="1:256" s="4" customFormat="1" ht="12.75">
      <c r="A969" s="1"/>
      <c r="B969" s="2"/>
      <c r="C969" s="3"/>
      <c r="F969" s="3"/>
      <c r="G969" s="3"/>
      <c r="H969" s="3"/>
      <c r="I969" s="3"/>
      <c r="J969" s="3"/>
      <c r="Q969" s="8"/>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row>
    <row r="970" spans="1:256" s="4" customFormat="1" ht="12.75">
      <c r="A970" s="1"/>
      <c r="B970" s="2"/>
      <c r="C970" s="3"/>
      <c r="F970" s="3"/>
      <c r="G970" s="3"/>
      <c r="H970" s="3"/>
      <c r="I970" s="3"/>
      <c r="J970" s="3"/>
      <c r="Q970" s="8"/>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row>
    <row r="971" spans="1:256" s="4" customFormat="1" ht="12.75">
      <c r="A971" s="1"/>
      <c r="B971" s="2"/>
      <c r="C971" s="3"/>
      <c r="F971" s="3"/>
      <c r="G971" s="3"/>
      <c r="H971" s="3"/>
      <c r="I971" s="3"/>
      <c r="J971" s="3"/>
      <c r="Q971" s="8"/>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s="4" customFormat="1" ht="12.75">
      <c r="A972" s="1"/>
      <c r="B972" s="2"/>
      <c r="C972" s="3"/>
      <c r="F972" s="3"/>
      <c r="G972" s="3"/>
      <c r="H972" s="3"/>
      <c r="I972" s="3"/>
      <c r="J972" s="3"/>
      <c r="Q972" s="8"/>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s="4" customFormat="1" ht="12.75">
      <c r="A973" s="1"/>
      <c r="B973" s="2"/>
      <c r="C973" s="3"/>
      <c r="F973" s="3"/>
      <c r="G973" s="3"/>
      <c r="H973" s="3"/>
      <c r="I973" s="3"/>
      <c r="J973" s="3"/>
      <c r="Q973" s="8"/>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s="4" customFormat="1" ht="12.75">
      <c r="A974" s="1"/>
      <c r="B974" s="2"/>
      <c r="C974" s="3"/>
      <c r="F974" s="3"/>
      <c r="G974" s="3"/>
      <c r="H974" s="3"/>
      <c r="I974" s="3"/>
      <c r="J974" s="3"/>
      <c r="Q974" s="8"/>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s="4" customFormat="1" ht="12.75">
      <c r="A975" s="1"/>
      <c r="B975" s="2"/>
      <c r="C975" s="3"/>
      <c r="F975" s="3"/>
      <c r="G975" s="3"/>
      <c r="H975" s="3"/>
      <c r="I975" s="3"/>
      <c r="J975" s="3"/>
      <c r="Q975" s="8"/>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s="4" customFormat="1" ht="12.75">
      <c r="A976" s="1"/>
      <c r="B976" s="2"/>
      <c r="C976" s="3"/>
      <c r="F976" s="3"/>
      <c r="G976" s="3"/>
      <c r="H976" s="3"/>
      <c r="I976" s="3"/>
      <c r="J976" s="3"/>
      <c r="Q976" s="8"/>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4" customFormat="1" ht="12.75">
      <c r="A977" s="1"/>
      <c r="B977" s="2"/>
      <c r="C977" s="3"/>
      <c r="F977" s="3"/>
      <c r="G977" s="3"/>
      <c r="H977" s="3"/>
      <c r="I977" s="3"/>
      <c r="J977" s="3"/>
      <c r="Q977" s="8"/>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row>
    <row r="978" spans="1:256" s="4" customFormat="1" ht="12.75">
      <c r="A978" s="1"/>
      <c r="B978" s="2"/>
      <c r="C978" s="3"/>
      <c r="F978" s="3"/>
      <c r="G978" s="3"/>
      <c r="H978" s="3"/>
      <c r="I978" s="3"/>
      <c r="J978" s="3"/>
      <c r="Q978" s="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row>
    <row r="979" spans="1:256" s="4" customFormat="1" ht="12.75">
      <c r="A979" s="1"/>
      <c r="B979" s="2"/>
      <c r="C979" s="3"/>
      <c r="F979" s="3"/>
      <c r="G979" s="3"/>
      <c r="H979" s="3"/>
      <c r="I979" s="3"/>
      <c r="J979" s="3"/>
      <c r="Q979" s="8"/>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row>
    <row r="980" spans="1:256" s="4" customFormat="1" ht="12.75">
      <c r="A980" s="1"/>
      <c r="B980" s="2"/>
      <c r="C980" s="3"/>
      <c r="F980" s="3"/>
      <c r="G980" s="3"/>
      <c r="H980" s="3"/>
      <c r="I980" s="3"/>
      <c r="J980" s="3"/>
      <c r="Q980" s="8"/>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row>
    <row r="981" spans="1:256" s="4" customFormat="1" ht="12.75">
      <c r="A981" s="1"/>
      <c r="B981" s="2"/>
      <c r="C981" s="3"/>
      <c r="F981" s="3"/>
      <c r="G981" s="3"/>
      <c r="H981" s="3"/>
      <c r="I981" s="3"/>
      <c r="J981" s="3"/>
      <c r="Q981" s="8"/>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row>
    <row r="982" spans="1:256" s="4" customFormat="1" ht="12.75">
      <c r="A982" s="1"/>
      <c r="B982" s="2"/>
      <c r="C982" s="3"/>
      <c r="F982" s="3"/>
      <c r="G982" s="3"/>
      <c r="H982" s="3"/>
      <c r="I982" s="3"/>
      <c r="J982" s="3"/>
      <c r="Q982" s="8"/>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row>
    <row r="983" spans="1:256" s="4" customFormat="1" ht="12.75">
      <c r="A983" s="1"/>
      <c r="B983" s="2"/>
      <c r="C983" s="3"/>
      <c r="F983" s="3"/>
      <c r="G983" s="3"/>
      <c r="H983" s="3"/>
      <c r="I983" s="3"/>
      <c r="J983" s="3"/>
      <c r="Q983" s="8"/>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row>
    <row r="984" spans="1:256" s="4" customFormat="1" ht="12.75">
      <c r="A984" s="1"/>
      <c r="B984" s="2"/>
      <c r="C984" s="3"/>
      <c r="F984" s="3"/>
      <c r="G984" s="3"/>
      <c r="H984" s="3"/>
      <c r="I984" s="3"/>
      <c r="J984" s="3"/>
      <c r="Q984" s="8"/>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row>
    <row r="985" spans="1:256" s="4" customFormat="1" ht="12.75">
      <c r="A985" s="1"/>
      <c r="B985" s="2"/>
      <c r="C985" s="3"/>
      <c r="F985" s="3"/>
      <c r="G985" s="3"/>
      <c r="H985" s="3"/>
      <c r="I985" s="3"/>
      <c r="J985" s="3"/>
      <c r="Q985" s="8"/>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row>
    <row r="986" spans="1:256" s="4" customFormat="1" ht="12.75">
      <c r="A986" s="1"/>
      <c r="B986" s="2"/>
      <c r="C986" s="3"/>
      <c r="F986" s="3"/>
      <c r="G986" s="3"/>
      <c r="H986" s="3"/>
      <c r="I986" s="3"/>
      <c r="J986" s="3"/>
      <c r="Q986" s="8"/>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row>
    <row r="987" spans="1:256" s="4" customFormat="1" ht="12.75">
      <c r="A987" s="1"/>
      <c r="B987" s="2"/>
      <c r="C987" s="3"/>
      <c r="F987" s="3"/>
      <c r="G987" s="3"/>
      <c r="H987" s="3"/>
      <c r="I987" s="3"/>
      <c r="J987" s="3"/>
      <c r="Q987" s="8"/>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s="4" customFormat="1" ht="12.75">
      <c r="A988" s="1"/>
      <c r="B988" s="2"/>
      <c r="C988" s="3"/>
      <c r="F988" s="3"/>
      <c r="G988" s="3"/>
      <c r="H988" s="3"/>
      <c r="I988" s="3"/>
      <c r="J988" s="3"/>
      <c r="Q988" s="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4" customFormat="1" ht="12.75">
      <c r="A989" s="1"/>
      <c r="B989" s="2"/>
      <c r="C989" s="3"/>
      <c r="F989" s="3"/>
      <c r="G989" s="3"/>
      <c r="H989" s="3"/>
      <c r="I989" s="3"/>
      <c r="J989" s="3"/>
      <c r="Q989" s="8"/>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row>
    <row r="990" spans="1:256" s="4" customFormat="1" ht="12.75">
      <c r="A990" s="1"/>
      <c r="B990" s="2"/>
      <c r="C990" s="3"/>
      <c r="F990" s="3"/>
      <c r="G990" s="3"/>
      <c r="H990" s="3"/>
      <c r="I990" s="3"/>
      <c r="J990" s="3"/>
      <c r="Q990" s="8"/>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s="4" customFormat="1" ht="12.75">
      <c r="A991" s="1"/>
      <c r="B991" s="2"/>
      <c r="C991" s="3"/>
      <c r="F991" s="3"/>
      <c r="G991" s="3"/>
      <c r="H991" s="3"/>
      <c r="I991" s="3"/>
      <c r="J991" s="3"/>
      <c r="Q991" s="8"/>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s="4" customFormat="1" ht="12.75">
      <c r="A992" s="1"/>
      <c r="B992" s="2"/>
      <c r="C992" s="3"/>
      <c r="F992" s="3"/>
      <c r="G992" s="3"/>
      <c r="H992" s="3"/>
      <c r="I992" s="3"/>
      <c r="J992" s="3"/>
      <c r="Q992" s="8"/>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s="4" customFormat="1" ht="12.75">
      <c r="A993" s="1"/>
      <c r="B993" s="2"/>
      <c r="C993" s="3"/>
      <c r="F993" s="3"/>
      <c r="G993" s="3"/>
      <c r="H993" s="3"/>
      <c r="I993" s="3"/>
      <c r="J993" s="3"/>
      <c r="Q993" s="8"/>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s="4" customFormat="1" ht="12.75">
      <c r="A994" s="1"/>
      <c r="B994" s="2"/>
      <c r="C994" s="3"/>
      <c r="F994" s="3"/>
      <c r="G994" s="3"/>
      <c r="H994" s="3"/>
      <c r="I994" s="3"/>
      <c r="J994" s="3"/>
      <c r="Q994" s="8"/>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4" customFormat="1" ht="12.75">
      <c r="A995" s="1"/>
      <c r="B995" s="2"/>
      <c r="C995" s="3"/>
      <c r="F995" s="3"/>
      <c r="G995" s="3"/>
      <c r="H995" s="3"/>
      <c r="I995" s="3"/>
      <c r="J995" s="3"/>
      <c r="Q995" s="8"/>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row>
    <row r="996" spans="1:256" s="4" customFormat="1" ht="12.75">
      <c r="A996" s="1"/>
      <c r="B996" s="2"/>
      <c r="C996" s="3"/>
      <c r="F996" s="3"/>
      <c r="G996" s="3"/>
      <c r="H996" s="3"/>
      <c r="I996" s="3"/>
      <c r="J996" s="3"/>
      <c r="Q996" s="8"/>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s="4" customFormat="1" ht="12.75">
      <c r="A997" s="1"/>
      <c r="B997" s="2"/>
      <c r="C997" s="3"/>
      <c r="F997" s="3"/>
      <c r="G997" s="3"/>
      <c r="H997" s="3"/>
      <c r="I997" s="3"/>
      <c r="J997" s="3"/>
      <c r="Q997" s="8"/>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4" customFormat="1" ht="12.75">
      <c r="A998" s="1"/>
      <c r="B998" s="2"/>
      <c r="C998" s="3"/>
      <c r="F998" s="3"/>
      <c r="G998" s="3"/>
      <c r="H998" s="3"/>
      <c r="I998" s="3"/>
      <c r="J998" s="3"/>
      <c r="Q998" s="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row>
    <row r="999" spans="1:256" s="4" customFormat="1" ht="12.75">
      <c r="A999" s="1"/>
      <c r="B999" s="2"/>
      <c r="C999" s="3"/>
      <c r="F999" s="3"/>
      <c r="G999" s="3"/>
      <c r="H999" s="3"/>
      <c r="I999" s="3"/>
      <c r="J999" s="3"/>
      <c r="Q999" s="8"/>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row>
    <row r="1000" spans="1:256" s="4" customFormat="1" ht="12.75">
      <c r="A1000" s="1"/>
      <c r="B1000" s="2"/>
      <c r="C1000" s="3"/>
      <c r="F1000" s="3"/>
      <c r="G1000" s="3"/>
      <c r="H1000" s="3"/>
      <c r="I1000" s="3"/>
      <c r="J1000" s="3"/>
      <c r="Q1000" s="8"/>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row>
    <row r="1001" spans="1:256" s="4" customFormat="1" ht="12.75">
      <c r="A1001" s="1"/>
      <c r="B1001" s="2"/>
      <c r="C1001" s="3"/>
      <c r="F1001" s="3"/>
      <c r="G1001" s="3"/>
      <c r="H1001" s="3"/>
      <c r="I1001" s="3"/>
      <c r="J1001" s="3"/>
      <c r="Q1001" s="8"/>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c r="IV1001"/>
    </row>
    <row r="1002" spans="1:256" s="4" customFormat="1" ht="12.75">
      <c r="A1002" s="1"/>
      <c r="B1002" s="2"/>
      <c r="C1002" s="3"/>
      <c r="F1002" s="3"/>
      <c r="G1002" s="3"/>
      <c r="H1002" s="3"/>
      <c r="I1002" s="3"/>
      <c r="J1002" s="3"/>
      <c r="Q1002" s="8"/>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c r="IV1002"/>
    </row>
    <row r="1003" spans="1:256" s="4" customFormat="1" ht="12.75">
      <c r="A1003" s="1"/>
      <c r="B1003" s="2"/>
      <c r="C1003" s="3"/>
      <c r="F1003" s="3"/>
      <c r="G1003" s="3"/>
      <c r="H1003" s="3"/>
      <c r="I1003" s="3"/>
      <c r="J1003" s="3"/>
      <c r="Q1003" s="8"/>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c r="IV1003"/>
    </row>
    <row r="1004" spans="1:256" s="4" customFormat="1" ht="12.75">
      <c r="A1004" s="1"/>
      <c r="B1004" s="2"/>
      <c r="C1004" s="3"/>
      <c r="F1004" s="3"/>
      <c r="G1004" s="3"/>
      <c r="H1004" s="3"/>
      <c r="I1004" s="3"/>
      <c r="J1004" s="3"/>
      <c r="Q1004" s="8"/>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c r="IV1004"/>
    </row>
    <row r="1005" spans="1:256" s="4" customFormat="1" ht="12.75">
      <c r="A1005" s="1"/>
      <c r="B1005" s="2"/>
      <c r="C1005" s="3"/>
      <c r="F1005" s="3"/>
      <c r="G1005" s="3"/>
      <c r="H1005" s="3"/>
      <c r="I1005" s="3"/>
      <c r="J1005" s="3"/>
      <c r="Q1005" s="8"/>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s="4" customFormat="1" ht="12.75">
      <c r="A1006" s="1"/>
      <c r="B1006" s="2"/>
      <c r="C1006" s="3"/>
      <c r="F1006" s="3"/>
      <c r="G1006" s="3"/>
      <c r="H1006" s="3"/>
      <c r="I1006" s="3"/>
      <c r="J1006" s="3"/>
      <c r="Q1006" s="8"/>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s="4" customFormat="1" ht="12.75">
      <c r="A1007" s="1"/>
      <c r="B1007" s="2"/>
      <c r="C1007" s="3"/>
      <c r="F1007" s="3"/>
      <c r="G1007" s="3"/>
      <c r="H1007" s="3"/>
      <c r="I1007" s="3"/>
      <c r="J1007" s="3"/>
      <c r="Q1007" s="8"/>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s="4" customFormat="1" ht="12.75">
      <c r="A1008" s="1"/>
      <c r="B1008" s="2"/>
      <c r="C1008" s="3"/>
      <c r="F1008" s="3"/>
      <c r="G1008" s="3"/>
      <c r="H1008" s="3"/>
      <c r="I1008" s="3"/>
      <c r="J1008" s="3"/>
      <c r="Q1008" s="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4" customFormat="1" ht="12.75">
      <c r="A1009" s="1"/>
      <c r="B1009" s="2"/>
      <c r="C1009" s="3"/>
      <c r="F1009" s="3"/>
      <c r="G1009" s="3"/>
      <c r="H1009" s="3"/>
      <c r="I1009" s="3"/>
      <c r="J1009" s="3"/>
      <c r="Q1009" s="8"/>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c r="IV1009"/>
    </row>
    <row r="1010" spans="1:256" s="4" customFormat="1" ht="12.75">
      <c r="A1010" s="1"/>
      <c r="B1010" s="2"/>
      <c r="C1010" s="3"/>
      <c r="F1010" s="3"/>
      <c r="G1010" s="3"/>
      <c r="H1010" s="3"/>
      <c r="I1010" s="3"/>
      <c r="J1010" s="3"/>
      <c r="Q1010" s="8"/>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s="4" customFormat="1" ht="12.75">
      <c r="A1011" s="1"/>
      <c r="B1011" s="2"/>
      <c r="C1011" s="3"/>
      <c r="F1011" s="3"/>
      <c r="G1011" s="3"/>
      <c r="H1011" s="3"/>
      <c r="I1011" s="3"/>
      <c r="J1011" s="3"/>
      <c r="Q1011" s="8"/>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4" customFormat="1" ht="12.75">
      <c r="A1012" s="1"/>
      <c r="B1012" s="2"/>
      <c r="C1012" s="3"/>
      <c r="F1012" s="3"/>
      <c r="G1012" s="3"/>
      <c r="H1012" s="3"/>
      <c r="I1012" s="3"/>
      <c r="J1012" s="3"/>
      <c r="Q1012" s="8"/>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4" customFormat="1" ht="12.75">
      <c r="A1013" s="1"/>
      <c r="B1013" s="2"/>
      <c r="C1013" s="3"/>
      <c r="F1013" s="3"/>
      <c r="G1013" s="3"/>
      <c r="H1013" s="3"/>
      <c r="I1013" s="3"/>
      <c r="J1013" s="3"/>
      <c r="Q1013" s="8"/>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4" customFormat="1" ht="12.75">
      <c r="A1014" s="1"/>
      <c r="B1014" s="2"/>
      <c r="C1014" s="3"/>
      <c r="F1014" s="3"/>
      <c r="G1014" s="3"/>
      <c r="H1014" s="3"/>
      <c r="I1014" s="3"/>
      <c r="J1014" s="3"/>
      <c r="Q1014" s="8"/>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4" customFormat="1" ht="12.75">
      <c r="A1015" s="1"/>
      <c r="B1015" s="2"/>
      <c r="C1015" s="3"/>
      <c r="F1015" s="3"/>
      <c r="G1015" s="3"/>
      <c r="H1015" s="3"/>
      <c r="I1015" s="3"/>
      <c r="J1015" s="3"/>
      <c r="Q1015" s="8"/>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4" customFormat="1" ht="12.75">
      <c r="A1016" s="1"/>
      <c r="B1016" s="2"/>
      <c r="C1016" s="3"/>
      <c r="F1016" s="3"/>
      <c r="G1016" s="3"/>
      <c r="H1016" s="3"/>
      <c r="I1016" s="3"/>
      <c r="J1016" s="3"/>
      <c r="Q1016" s="8"/>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4" customFormat="1" ht="12.75">
      <c r="A1017" s="1"/>
      <c r="B1017" s="2"/>
      <c r="C1017" s="3"/>
      <c r="F1017" s="3"/>
      <c r="G1017" s="3"/>
      <c r="H1017" s="3"/>
      <c r="I1017" s="3"/>
      <c r="J1017" s="3"/>
      <c r="Q1017" s="8"/>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4" customFormat="1" ht="12.75">
      <c r="A1018" s="1"/>
      <c r="B1018" s="2"/>
      <c r="C1018" s="3"/>
      <c r="F1018" s="3"/>
      <c r="G1018" s="3"/>
      <c r="H1018" s="3"/>
      <c r="I1018" s="3"/>
      <c r="J1018" s="3"/>
      <c r="Q1018" s="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s="4" customFormat="1" ht="12.75">
      <c r="A1019" s="1"/>
      <c r="B1019" s="2"/>
      <c r="C1019" s="3"/>
      <c r="F1019" s="3"/>
      <c r="G1019" s="3"/>
      <c r="H1019" s="3"/>
      <c r="I1019" s="3"/>
      <c r="J1019" s="3"/>
      <c r="Q1019" s="8"/>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4" customFormat="1" ht="12.75">
      <c r="A1020" s="1"/>
      <c r="B1020" s="2"/>
      <c r="C1020" s="3"/>
      <c r="F1020" s="3"/>
      <c r="G1020" s="3"/>
      <c r="H1020" s="3"/>
      <c r="I1020" s="3"/>
      <c r="J1020" s="3"/>
      <c r="Q1020" s="8"/>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c r="IV1020"/>
    </row>
    <row r="1021" spans="1:256" s="4" customFormat="1" ht="12.75">
      <c r="A1021" s="1"/>
      <c r="B1021" s="2"/>
      <c r="C1021" s="3"/>
      <c r="F1021" s="3"/>
      <c r="G1021" s="3"/>
      <c r="H1021" s="3"/>
      <c r="I1021" s="3"/>
      <c r="J1021" s="3"/>
      <c r="Q1021" s="8"/>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c r="IV1021"/>
    </row>
    <row r="1022" spans="1:256" s="4" customFormat="1" ht="12.75">
      <c r="A1022" s="1"/>
      <c r="B1022" s="2"/>
      <c r="C1022" s="3"/>
      <c r="F1022" s="3"/>
      <c r="G1022" s="3"/>
      <c r="H1022" s="3"/>
      <c r="I1022" s="3"/>
      <c r="J1022" s="3"/>
      <c r="Q1022" s="8"/>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c r="IV1022"/>
    </row>
    <row r="1023" spans="1:256" s="4" customFormat="1" ht="12.75">
      <c r="A1023" s="1"/>
      <c r="B1023" s="2"/>
      <c r="C1023" s="3"/>
      <c r="F1023" s="3"/>
      <c r="G1023" s="3"/>
      <c r="H1023" s="3"/>
      <c r="I1023" s="3"/>
      <c r="J1023" s="3"/>
      <c r="Q1023" s="8"/>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s="4" customFormat="1" ht="12.75">
      <c r="A1024" s="1"/>
      <c r="B1024" s="2"/>
      <c r="C1024" s="3"/>
      <c r="F1024" s="3"/>
      <c r="G1024" s="3"/>
      <c r="H1024" s="3"/>
      <c r="I1024" s="3"/>
      <c r="J1024" s="3"/>
      <c r="Q1024" s="8"/>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s="4" customFormat="1" ht="12.75">
      <c r="A1025" s="1"/>
      <c r="B1025" s="2"/>
      <c r="C1025" s="3"/>
      <c r="F1025" s="3"/>
      <c r="G1025" s="3"/>
      <c r="H1025" s="3"/>
      <c r="I1025" s="3"/>
      <c r="J1025" s="3"/>
      <c r="Q1025" s="8"/>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s="4" customFormat="1" ht="12.75">
      <c r="A1026" s="1"/>
      <c r="B1026" s="2"/>
      <c r="C1026" s="3"/>
      <c r="F1026" s="3"/>
      <c r="G1026" s="3"/>
      <c r="H1026" s="3"/>
      <c r="I1026" s="3"/>
      <c r="J1026" s="3"/>
      <c r="Q1026" s="8"/>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s="4" customFormat="1" ht="12.75">
      <c r="A1027" s="1"/>
      <c r="B1027" s="2"/>
      <c r="C1027" s="3"/>
      <c r="F1027" s="3"/>
      <c r="G1027" s="3"/>
      <c r="H1027" s="3"/>
      <c r="I1027" s="3"/>
      <c r="J1027" s="3"/>
      <c r="Q1027" s="8"/>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s="4" customFormat="1" ht="12.75">
      <c r="A1028" s="1"/>
      <c r="B1028" s="2"/>
      <c r="C1028" s="3"/>
      <c r="F1028" s="3"/>
      <c r="G1028" s="3"/>
      <c r="H1028" s="3"/>
      <c r="I1028" s="3"/>
      <c r="J1028" s="3"/>
      <c r="Q1028" s="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s="4" customFormat="1" ht="12.75">
      <c r="A1029" s="1"/>
      <c r="B1029" s="2"/>
      <c r="C1029" s="3"/>
      <c r="F1029" s="3"/>
      <c r="G1029" s="3"/>
      <c r="H1029" s="3"/>
      <c r="I1029" s="3"/>
      <c r="J1029" s="3"/>
      <c r="Q1029" s="8"/>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s="4" customFormat="1" ht="12.75">
      <c r="A1030" s="1"/>
      <c r="B1030" s="2"/>
      <c r="C1030" s="3"/>
      <c r="F1030" s="3"/>
      <c r="G1030" s="3"/>
      <c r="H1030" s="3"/>
      <c r="I1030" s="3"/>
      <c r="J1030" s="3"/>
      <c r="Q1030" s="8"/>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4" customFormat="1" ht="12.75">
      <c r="A1031" s="1"/>
      <c r="B1031" s="2"/>
      <c r="C1031" s="3"/>
      <c r="F1031" s="3"/>
      <c r="G1031" s="3"/>
      <c r="H1031" s="3"/>
      <c r="I1031" s="3"/>
      <c r="J1031" s="3"/>
      <c r="Q1031" s="8"/>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c r="IV1031"/>
    </row>
    <row r="1032" spans="1:256" s="4" customFormat="1" ht="12.75">
      <c r="A1032" s="1"/>
      <c r="B1032" s="2"/>
      <c r="C1032" s="3"/>
      <c r="F1032" s="3"/>
      <c r="G1032" s="3"/>
      <c r="H1032" s="3"/>
      <c r="I1032" s="3"/>
      <c r="J1032" s="3"/>
      <c r="Q1032" s="8"/>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s="4" customFormat="1" ht="12.75">
      <c r="A1033" s="1"/>
      <c r="B1033" s="2"/>
      <c r="C1033" s="3"/>
      <c r="F1033" s="3"/>
      <c r="G1033" s="3"/>
      <c r="H1033" s="3"/>
      <c r="I1033" s="3"/>
      <c r="J1033" s="3"/>
      <c r="Q1033" s="8"/>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s="4" customFormat="1" ht="12.75">
      <c r="A1034" s="1"/>
      <c r="B1034" s="2"/>
      <c r="C1034" s="3"/>
      <c r="F1034" s="3"/>
      <c r="G1034" s="3"/>
      <c r="H1034" s="3"/>
      <c r="I1034" s="3"/>
      <c r="J1034" s="3"/>
      <c r="Q1034" s="8"/>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s="4" customFormat="1" ht="12.75">
      <c r="A1035" s="1"/>
      <c r="B1035" s="2"/>
      <c r="C1035" s="3"/>
      <c r="F1035" s="3"/>
      <c r="G1035" s="3"/>
      <c r="H1035" s="3"/>
      <c r="I1035" s="3"/>
      <c r="J1035" s="3"/>
      <c r="Q1035" s="8"/>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s="4" customFormat="1" ht="12.75">
      <c r="A1036" s="1"/>
      <c r="B1036" s="2"/>
      <c r="C1036" s="3"/>
      <c r="F1036" s="3"/>
      <c r="G1036" s="3"/>
      <c r="H1036" s="3"/>
      <c r="I1036" s="3"/>
      <c r="J1036" s="3"/>
      <c r="Q1036" s="8"/>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s="4" customFormat="1" ht="12.75">
      <c r="A1037" s="1"/>
      <c r="B1037" s="2"/>
      <c r="C1037" s="3"/>
      <c r="F1037" s="3"/>
      <c r="G1037" s="3"/>
      <c r="H1037" s="3"/>
      <c r="I1037" s="3"/>
      <c r="J1037" s="3"/>
      <c r="Q1037" s="8"/>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s="4" customFormat="1" ht="12.75">
      <c r="A1038" s="1"/>
      <c r="B1038" s="2"/>
      <c r="C1038" s="3"/>
      <c r="F1038" s="3"/>
      <c r="G1038" s="3"/>
      <c r="H1038" s="3"/>
      <c r="I1038" s="3"/>
      <c r="J1038" s="3"/>
      <c r="Q1038" s="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s="4" customFormat="1" ht="12.75">
      <c r="A1039" s="1"/>
      <c r="B1039" s="2"/>
      <c r="C1039" s="3"/>
      <c r="F1039" s="3"/>
      <c r="G1039" s="3"/>
      <c r="H1039" s="3"/>
      <c r="I1039" s="3"/>
      <c r="J1039" s="3"/>
      <c r="Q1039" s="8"/>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s="4" customFormat="1" ht="12.75">
      <c r="A1040" s="1"/>
      <c r="B1040" s="2"/>
      <c r="C1040" s="3"/>
      <c r="F1040" s="3"/>
      <c r="G1040" s="3"/>
      <c r="H1040" s="3"/>
      <c r="I1040" s="3"/>
      <c r="J1040" s="3"/>
      <c r="Q1040" s="8"/>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s="4" customFormat="1" ht="12.75">
      <c r="A1041" s="1"/>
      <c r="B1041" s="2"/>
      <c r="C1041" s="3"/>
      <c r="F1041" s="3"/>
      <c r="G1041" s="3"/>
      <c r="H1041" s="3"/>
      <c r="I1041" s="3"/>
      <c r="J1041" s="3"/>
      <c r="Q1041" s="8"/>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4" customFormat="1" ht="12.75">
      <c r="A1042" s="1"/>
      <c r="B1042" s="2"/>
      <c r="C1042" s="3"/>
      <c r="F1042" s="3"/>
      <c r="G1042" s="3"/>
      <c r="H1042" s="3"/>
      <c r="I1042" s="3"/>
      <c r="J1042" s="3"/>
      <c r="Q1042" s="8"/>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c r="IV1042"/>
    </row>
    <row r="1043" spans="1:256" s="4" customFormat="1" ht="12.75">
      <c r="A1043" s="1"/>
      <c r="B1043" s="2"/>
      <c r="C1043" s="3"/>
      <c r="F1043" s="3"/>
      <c r="G1043" s="3"/>
      <c r="H1043" s="3"/>
      <c r="I1043" s="3"/>
      <c r="J1043" s="3"/>
      <c r="Q1043" s="8"/>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c r="IV1043"/>
    </row>
    <row r="1044" spans="1:256" s="4" customFormat="1" ht="12.75">
      <c r="A1044" s="1"/>
      <c r="B1044" s="2"/>
      <c r="C1044" s="3"/>
      <c r="F1044" s="3"/>
      <c r="G1044" s="3"/>
      <c r="H1044" s="3"/>
      <c r="I1044" s="3"/>
      <c r="J1044" s="3"/>
      <c r="Q1044" s="8"/>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c r="IV1044"/>
    </row>
    <row r="1045" spans="1:256" s="4" customFormat="1" ht="12.75">
      <c r="A1045" s="1"/>
      <c r="B1045" s="2"/>
      <c r="C1045" s="3"/>
      <c r="F1045" s="3"/>
      <c r="G1045" s="3"/>
      <c r="H1045" s="3"/>
      <c r="I1045" s="3"/>
      <c r="J1045" s="3"/>
      <c r="Q1045" s="8"/>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c r="IV1045"/>
    </row>
    <row r="1046" spans="1:256" s="4" customFormat="1" ht="12.75">
      <c r="A1046" s="1"/>
      <c r="B1046" s="2"/>
      <c r="C1046" s="3"/>
      <c r="F1046" s="3"/>
      <c r="G1046" s="3"/>
      <c r="H1046" s="3"/>
      <c r="I1046" s="3"/>
      <c r="J1046" s="3"/>
      <c r="Q1046" s="8"/>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c r="IV1046"/>
    </row>
    <row r="1047" spans="1:256" s="4" customFormat="1" ht="12.75">
      <c r="A1047" s="1"/>
      <c r="B1047" s="2"/>
      <c r="C1047" s="3"/>
      <c r="F1047" s="3"/>
      <c r="G1047" s="3"/>
      <c r="H1047" s="3"/>
      <c r="I1047" s="3"/>
      <c r="J1047" s="3"/>
      <c r="Q1047" s="8"/>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c r="HU1047"/>
      <c r="HV1047"/>
      <c r="HW1047"/>
      <c r="HX1047"/>
      <c r="HY1047"/>
      <c r="HZ1047"/>
      <c r="IA1047"/>
      <c r="IB1047"/>
      <c r="IC1047"/>
      <c r="ID1047"/>
      <c r="IE1047"/>
      <c r="IF1047"/>
      <c r="IG1047"/>
      <c r="IH1047"/>
      <c r="II1047"/>
      <c r="IJ1047"/>
      <c r="IK1047"/>
      <c r="IL1047"/>
      <c r="IM1047"/>
      <c r="IN1047"/>
      <c r="IO1047"/>
      <c r="IP1047"/>
      <c r="IQ1047"/>
      <c r="IR1047"/>
      <c r="IS1047"/>
      <c r="IT1047"/>
      <c r="IU1047"/>
      <c r="IV1047"/>
    </row>
    <row r="1048" spans="1:256" s="4" customFormat="1" ht="12.75">
      <c r="A1048" s="1"/>
      <c r="B1048" s="2"/>
      <c r="C1048" s="3"/>
      <c r="F1048" s="3"/>
      <c r="G1048" s="3"/>
      <c r="H1048" s="3"/>
      <c r="I1048" s="3"/>
      <c r="J1048" s="3"/>
      <c r="Q1048" s="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c r="HU1048"/>
      <c r="HV1048"/>
      <c r="HW1048"/>
      <c r="HX1048"/>
      <c r="HY1048"/>
      <c r="HZ1048"/>
      <c r="IA1048"/>
      <c r="IB1048"/>
      <c r="IC1048"/>
      <c r="ID1048"/>
      <c r="IE1048"/>
      <c r="IF1048"/>
      <c r="IG1048"/>
      <c r="IH1048"/>
      <c r="II1048"/>
      <c r="IJ1048"/>
      <c r="IK1048"/>
      <c r="IL1048"/>
      <c r="IM1048"/>
      <c r="IN1048"/>
      <c r="IO1048"/>
      <c r="IP1048"/>
      <c r="IQ1048"/>
      <c r="IR1048"/>
      <c r="IS1048"/>
      <c r="IT1048"/>
      <c r="IU1048"/>
      <c r="IV1048"/>
    </row>
    <row r="1049" spans="1:256" s="4" customFormat="1" ht="12.75">
      <c r="A1049" s="1"/>
      <c r="B1049" s="2"/>
      <c r="C1049" s="3"/>
      <c r="F1049" s="3"/>
      <c r="G1049" s="3"/>
      <c r="H1049" s="3"/>
      <c r="I1049" s="3"/>
      <c r="J1049" s="3"/>
      <c r="Q1049" s="8"/>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c r="HU1049"/>
      <c r="HV1049"/>
      <c r="HW1049"/>
      <c r="HX1049"/>
      <c r="HY1049"/>
      <c r="HZ1049"/>
      <c r="IA1049"/>
      <c r="IB1049"/>
      <c r="IC1049"/>
      <c r="ID1049"/>
      <c r="IE1049"/>
      <c r="IF1049"/>
      <c r="IG1049"/>
      <c r="IH1049"/>
      <c r="II1049"/>
      <c r="IJ1049"/>
      <c r="IK1049"/>
      <c r="IL1049"/>
      <c r="IM1049"/>
      <c r="IN1049"/>
      <c r="IO1049"/>
      <c r="IP1049"/>
      <c r="IQ1049"/>
      <c r="IR1049"/>
      <c r="IS1049"/>
      <c r="IT1049"/>
      <c r="IU1049"/>
      <c r="IV1049"/>
    </row>
    <row r="1050" spans="1:256" s="4" customFormat="1" ht="12.75">
      <c r="A1050" s="1"/>
      <c r="B1050" s="2"/>
      <c r="C1050" s="3"/>
      <c r="F1050" s="3"/>
      <c r="G1050" s="3"/>
      <c r="H1050" s="3"/>
      <c r="I1050" s="3"/>
      <c r="J1050" s="3"/>
      <c r="Q1050" s="8"/>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s="4" customFormat="1" ht="12.75">
      <c r="A1051" s="1"/>
      <c r="B1051" s="2"/>
      <c r="C1051" s="3"/>
      <c r="F1051" s="3"/>
      <c r="G1051" s="3"/>
      <c r="H1051" s="3"/>
      <c r="I1051" s="3"/>
      <c r="J1051" s="3"/>
      <c r="Q1051" s="8"/>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s="4" customFormat="1" ht="12.75">
      <c r="A1052" s="1"/>
      <c r="B1052" s="2"/>
      <c r="C1052" s="3"/>
      <c r="F1052" s="3"/>
      <c r="G1052" s="3"/>
      <c r="H1052" s="3"/>
      <c r="I1052" s="3"/>
      <c r="J1052" s="3"/>
      <c r="Q1052" s="8"/>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s="4" customFormat="1" ht="12.75">
      <c r="A1053" s="1"/>
      <c r="B1053" s="2"/>
      <c r="C1053" s="3"/>
      <c r="F1053" s="3"/>
      <c r="G1053" s="3"/>
      <c r="H1053" s="3"/>
      <c r="I1053" s="3"/>
      <c r="J1053" s="3"/>
      <c r="Q1053" s="8"/>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s="4" customFormat="1" ht="12.75">
      <c r="A1054" s="1"/>
      <c r="B1054" s="2"/>
      <c r="C1054" s="3"/>
      <c r="F1054" s="3"/>
      <c r="G1054" s="3"/>
      <c r="H1054" s="3"/>
      <c r="I1054" s="3"/>
      <c r="J1054" s="3"/>
      <c r="Q1054" s="8"/>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s="4" customFormat="1" ht="12.75">
      <c r="A1055" s="1"/>
      <c r="B1055" s="2"/>
      <c r="C1055" s="3"/>
      <c r="F1055" s="3"/>
      <c r="G1055" s="3"/>
      <c r="H1055" s="3"/>
      <c r="I1055" s="3"/>
      <c r="J1055" s="3"/>
      <c r="Q1055" s="8"/>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4" customFormat="1" ht="12.75">
      <c r="A1056" s="1"/>
      <c r="B1056" s="2"/>
      <c r="C1056" s="3"/>
      <c r="F1056" s="3"/>
      <c r="G1056" s="3"/>
      <c r="H1056" s="3"/>
      <c r="I1056" s="3"/>
      <c r="J1056" s="3"/>
      <c r="Q1056" s="8"/>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c r="HU1056"/>
      <c r="HV1056"/>
      <c r="HW1056"/>
      <c r="HX1056"/>
      <c r="HY1056"/>
      <c r="HZ1056"/>
      <c r="IA1056"/>
      <c r="IB1056"/>
      <c r="IC1056"/>
      <c r="ID1056"/>
      <c r="IE1056"/>
      <c r="IF1056"/>
      <c r="IG1056"/>
      <c r="IH1056"/>
      <c r="II1056"/>
      <c r="IJ1056"/>
      <c r="IK1056"/>
      <c r="IL1056"/>
      <c r="IM1056"/>
      <c r="IN1056"/>
      <c r="IO1056"/>
      <c r="IP1056"/>
      <c r="IQ1056"/>
      <c r="IR1056"/>
      <c r="IS1056"/>
      <c r="IT1056"/>
      <c r="IU1056"/>
      <c r="IV1056"/>
    </row>
    <row r="1057" spans="1:256" s="4" customFormat="1" ht="12.75">
      <c r="A1057" s="1"/>
      <c r="B1057" s="2"/>
      <c r="C1057" s="3"/>
      <c r="F1057" s="3"/>
      <c r="G1057" s="3"/>
      <c r="H1057" s="3"/>
      <c r="I1057" s="3"/>
      <c r="J1057" s="3"/>
      <c r="Q1057" s="8"/>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c r="HU1057"/>
      <c r="HV1057"/>
      <c r="HW1057"/>
      <c r="HX1057"/>
      <c r="HY1057"/>
      <c r="HZ1057"/>
      <c r="IA1057"/>
      <c r="IB1057"/>
      <c r="IC1057"/>
      <c r="ID1057"/>
      <c r="IE1057"/>
      <c r="IF1057"/>
      <c r="IG1057"/>
      <c r="IH1057"/>
      <c r="II1057"/>
      <c r="IJ1057"/>
      <c r="IK1057"/>
      <c r="IL1057"/>
      <c r="IM1057"/>
      <c r="IN1057"/>
      <c r="IO1057"/>
      <c r="IP1057"/>
      <c r="IQ1057"/>
      <c r="IR1057"/>
      <c r="IS1057"/>
      <c r="IT1057"/>
      <c r="IU1057"/>
      <c r="IV1057"/>
    </row>
    <row r="1058" spans="1:256" s="4" customFormat="1" ht="12.75">
      <c r="A1058" s="1"/>
      <c r="B1058" s="2"/>
      <c r="C1058" s="3"/>
      <c r="F1058" s="3"/>
      <c r="G1058" s="3"/>
      <c r="H1058" s="3"/>
      <c r="I1058" s="3"/>
      <c r="J1058" s="3"/>
      <c r="Q1058" s="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c r="HU1058"/>
      <c r="HV1058"/>
      <c r="HW1058"/>
      <c r="HX1058"/>
      <c r="HY1058"/>
      <c r="HZ1058"/>
      <c r="IA1058"/>
      <c r="IB1058"/>
      <c r="IC1058"/>
      <c r="ID1058"/>
      <c r="IE1058"/>
      <c r="IF1058"/>
      <c r="IG1058"/>
      <c r="IH1058"/>
      <c r="II1058"/>
      <c r="IJ1058"/>
      <c r="IK1058"/>
      <c r="IL1058"/>
      <c r="IM1058"/>
      <c r="IN1058"/>
      <c r="IO1058"/>
      <c r="IP1058"/>
      <c r="IQ1058"/>
      <c r="IR1058"/>
      <c r="IS1058"/>
      <c r="IT1058"/>
      <c r="IU1058"/>
      <c r="IV1058"/>
    </row>
    <row r="1059" spans="1:256" s="4" customFormat="1" ht="12.75">
      <c r="A1059" s="1"/>
      <c r="B1059" s="2"/>
      <c r="C1059" s="3"/>
      <c r="F1059" s="3"/>
      <c r="G1059" s="3"/>
      <c r="H1059" s="3"/>
      <c r="I1059" s="3"/>
      <c r="J1059" s="3"/>
      <c r="Q1059" s="8"/>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c r="HU1059"/>
      <c r="HV1059"/>
      <c r="HW1059"/>
      <c r="HX1059"/>
      <c r="HY1059"/>
      <c r="HZ1059"/>
      <c r="IA1059"/>
      <c r="IB1059"/>
      <c r="IC1059"/>
      <c r="ID1059"/>
      <c r="IE1059"/>
      <c r="IF1059"/>
      <c r="IG1059"/>
      <c r="IH1059"/>
      <c r="II1059"/>
      <c r="IJ1059"/>
      <c r="IK1059"/>
      <c r="IL1059"/>
      <c r="IM1059"/>
      <c r="IN1059"/>
      <c r="IO1059"/>
      <c r="IP1059"/>
      <c r="IQ1059"/>
      <c r="IR1059"/>
      <c r="IS1059"/>
      <c r="IT1059"/>
      <c r="IU1059"/>
      <c r="IV1059"/>
    </row>
    <row r="1060" spans="1:256" s="4" customFormat="1" ht="12.75">
      <c r="A1060" s="1"/>
      <c r="B1060" s="2"/>
      <c r="C1060" s="3"/>
      <c r="F1060" s="3"/>
      <c r="G1060" s="3"/>
      <c r="H1060" s="3"/>
      <c r="I1060" s="3"/>
      <c r="J1060" s="3"/>
      <c r="Q1060" s="8"/>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c r="HU1060"/>
      <c r="HV1060"/>
      <c r="HW1060"/>
      <c r="HX1060"/>
      <c r="HY1060"/>
      <c r="HZ1060"/>
      <c r="IA1060"/>
      <c r="IB1060"/>
      <c r="IC1060"/>
      <c r="ID1060"/>
      <c r="IE1060"/>
      <c r="IF1060"/>
      <c r="IG1060"/>
      <c r="IH1060"/>
      <c r="II1060"/>
      <c r="IJ1060"/>
      <c r="IK1060"/>
      <c r="IL1060"/>
      <c r="IM1060"/>
      <c r="IN1060"/>
      <c r="IO1060"/>
      <c r="IP1060"/>
      <c r="IQ1060"/>
      <c r="IR1060"/>
      <c r="IS1060"/>
      <c r="IT1060"/>
      <c r="IU1060"/>
      <c r="IV1060"/>
    </row>
    <row r="1061" spans="1:256" s="4" customFormat="1" ht="12.75">
      <c r="A1061" s="1"/>
      <c r="B1061" s="2"/>
      <c r="C1061" s="3"/>
      <c r="F1061" s="3"/>
      <c r="G1061" s="3"/>
      <c r="H1061" s="3"/>
      <c r="I1061" s="3"/>
      <c r="J1061" s="3"/>
      <c r="Q1061" s="8"/>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c r="HU1061"/>
      <c r="HV1061"/>
      <c r="HW1061"/>
      <c r="HX1061"/>
      <c r="HY1061"/>
      <c r="HZ1061"/>
      <c r="IA1061"/>
      <c r="IB1061"/>
      <c r="IC1061"/>
      <c r="ID1061"/>
      <c r="IE1061"/>
      <c r="IF1061"/>
      <c r="IG1061"/>
      <c r="IH1061"/>
      <c r="II1061"/>
      <c r="IJ1061"/>
      <c r="IK1061"/>
      <c r="IL1061"/>
      <c r="IM1061"/>
      <c r="IN1061"/>
      <c r="IO1061"/>
      <c r="IP1061"/>
      <c r="IQ1061"/>
      <c r="IR1061"/>
      <c r="IS1061"/>
      <c r="IT1061"/>
      <c r="IU1061"/>
      <c r="IV1061"/>
    </row>
    <row r="1062" spans="1:256" s="4" customFormat="1" ht="12.75">
      <c r="A1062" s="1"/>
      <c r="B1062" s="2"/>
      <c r="C1062" s="3"/>
      <c r="F1062" s="3"/>
      <c r="G1062" s="3"/>
      <c r="H1062" s="3"/>
      <c r="I1062" s="3"/>
      <c r="J1062" s="3"/>
      <c r="Q1062" s="8"/>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c r="HU1062"/>
      <c r="HV1062"/>
      <c r="HW1062"/>
      <c r="HX1062"/>
      <c r="HY1062"/>
      <c r="HZ1062"/>
      <c r="IA1062"/>
      <c r="IB1062"/>
      <c r="IC1062"/>
      <c r="ID1062"/>
      <c r="IE1062"/>
      <c r="IF1062"/>
      <c r="IG1062"/>
      <c r="IH1062"/>
      <c r="II1062"/>
      <c r="IJ1062"/>
      <c r="IK1062"/>
      <c r="IL1062"/>
      <c r="IM1062"/>
      <c r="IN1062"/>
      <c r="IO1062"/>
      <c r="IP1062"/>
      <c r="IQ1062"/>
      <c r="IR1062"/>
      <c r="IS1062"/>
      <c r="IT1062"/>
      <c r="IU1062"/>
      <c r="IV1062"/>
    </row>
    <row r="1063" spans="1:256" s="4" customFormat="1" ht="12.75">
      <c r="A1063" s="1"/>
      <c r="B1063" s="2"/>
      <c r="C1063" s="3"/>
      <c r="F1063" s="3"/>
      <c r="G1063" s="3"/>
      <c r="H1063" s="3"/>
      <c r="I1063" s="3"/>
      <c r="J1063" s="3"/>
      <c r="Q1063" s="8"/>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c r="IV1063"/>
    </row>
    <row r="1064" spans="1:256" s="4" customFormat="1" ht="12.75">
      <c r="A1064" s="1"/>
      <c r="B1064" s="2"/>
      <c r="C1064" s="3"/>
      <c r="F1064" s="3"/>
      <c r="G1064" s="3"/>
      <c r="H1064" s="3"/>
      <c r="I1064" s="3"/>
      <c r="J1064" s="3"/>
      <c r="Q1064" s="8"/>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c r="HU1064"/>
      <c r="HV1064"/>
      <c r="HW1064"/>
      <c r="HX1064"/>
      <c r="HY1064"/>
      <c r="HZ1064"/>
      <c r="IA1064"/>
      <c r="IB1064"/>
      <c r="IC1064"/>
      <c r="ID1064"/>
      <c r="IE1064"/>
      <c r="IF1064"/>
      <c r="IG1064"/>
      <c r="IH1064"/>
      <c r="II1064"/>
      <c r="IJ1064"/>
      <c r="IK1064"/>
      <c r="IL1064"/>
      <c r="IM1064"/>
      <c r="IN1064"/>
      <c r="IO1064"/>
      <c r="IP1064"/>
      <c r="IQ1064"/>
      <c r="IR1064"/>
      <c r="IS1064"/>
      <c r="IT1064"/>
      <c r="IU1064"/>
      <c r="IV1064"/>
    </row>
    <row r="1065" spans="1:256" s="4" customFormat="1" ht="12.75">
      <c r="A1065" s="1"/>
      <c r="B1065" s="2"/>
      <c r="C1065" s="3"/>
      <c r="F1065" s="3"/>
      <c r="G1065" s="3"/>
      <c r="H1065" s="3"/>
      <c r="I1065" s="3"/>
      <c r="J1065" s="3"/>
      <c r="Q1065" s="8"/>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c r="HU1065"/>
      <c r="HV1065"/>
      <c r="HW1065"/>
      <c r="HX1065"/>
      <c r="HY1065"/>
      <c r="HZ1065"/>
      <c r="IA1065"/>
      <c r="IB1065"/>
      <c r="IC1065"/>
      <c r="ID1065"/>
      <c r="IE1065"/>
      <c r="IF1065"/>
      <c r="IG1065"/>
      <c r="IH1065"/>
      <c r="II1065"/>
      <c r="IJ1065"/>
      <c r="IK1065"/>
      <c r="IL1065"/>
      <c r="IM1065"/>
      <c r="IN1065"/>
      <c r="IO1065"/>
      <c r="IP1065"/>
      <c r="IQ1065"/>
      <c r="IR1065"/>
      <c r="IS1065"/>
      <c r="IT1065"/>
      <c r="IU1065"/>
      <c r="IV1065"/>
    </row>
    <row r="1066" spans="1:256" s="4" customFormat="1" ht="12.75">
      <c r="A1066" s="1"/>
      <c r="B1066" s="2"/>
      <c r="C1066" s="3"/>
      <c r="F1066" s="3"/>
      <c r="G1066" s="3"/>
      <c r="H1066" s="3"/>
      <c r="I1066" s="3"/>
      <c r="J1066" s="3"/>
      <c r="Q1066" s="8"/>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c r="HU1066"/>
      <c r="HV1066"/>
      <c r="HW1066"/>
      <c r="HX1066"/>
      <c r="HY1066"/>
      <c r="HZ1066"/>
      <c r="IA1066"/>
      <c r="IB1066"/>
      <c r="IC1066"/>
      <c r="ID1066"/>
      <c r="IE1066"/>
      <c r="IF1066"/>
      <c r="IG1066"/>
      <c r="IH1066"/>
      <c r="II1066"/>
      <c r="IJ1066"/>
      <c r="IK1066"/>
      <c r="IL1066"/>
      <c r="IM1066"/>
      <c r="IN1066"/>
      <c r="IO1066"/>
      <c r="IP1066"/>
      <c r="IQ1066"/>
      <c r="IR1066"/>
      <c r="IS1066"/>
      <c r="IT1066"/>
      <c r="IU1066"/>
      <c r="IV1066"/>
    </row>
    <row r="1067" spans="1:256" s="4" customFormat="1" ht="12.75">
      <c r="A1067" s="1"/>
      <c r="B1067" s="2"/>
      <c r="C1067" s="3"/>
      <c r="F1067" s="3"/>
      <c r="G1067" s="3"/>
      <c r="H1067" s="3"/>
      <c r="I1067" s="3"/>
      <c r="J1067" s="3"/>
      <c r="Q1067" s="8"/>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c r="HU1067"/>
      <c r="HV1067"/>
      <c r="HW1067"/>
      <c r="HX1067"/>
      <c r="HY1067"/>
      <c r="HZ1067"/>
      <c r="IA1067"/>
      <c r="IB1067"/>
      <c r="IC1067"/>
      <c r="ID1067"/>
      <c r="IE1067"/>
      <c r="IF1067"/>
      <c r="IG1067"/>
      <c r="IH1067"/>
      <c r="II1067"/>
      <c r="IJ1067"/>
      <c r="IK1067"/>
      <c r="IL1067"/>
      <c r="IM1067"/>
      <c r="IN1067"/>
      <c r="IO1067"/>
      <c r="IP1067"/>
      <c r="IQ1067"/>
      <c r="IR1067"/>
      <c r="IS1067"/>
      <c r="IT1067"/>
      <c r="IU1067"/>
      <c r="IV1067"/>
    </row>
    <row r="1068" spans="1:256" s="4" customFormat="1" ht="12.75">
      <c r="A1068" s="1"/>
      <c r="B1068" s="2"/>
      <c r="C1068" s="3"/>
      <c r="F1068" s="3"/>
      <c r="G1068" s="3"/>
      <c r="H1068" s="3"/>
      <c r="I1068" s="3"/>
      <c r="J1068" s="3"/>
      <c r="Q1068" s="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c r="HU1068"/>
      <c r="HV1068"/>
      <c r="HW1068"/>
      <c r="HX1068"/>
      <c r="HY1068"/>
      <c r="HZ1068"/>
      <c r="IA1068"/>
      <c r="IB1068"/>
      <c r="IC1068"/>
      <c r="ID1068"/>
      <c r="IE1068"/>
      <c r="IF1068"/>
      <c r="IG1068"/>
      <c r="IH1068"/>
      <c r="II1068"/>
      <c r="IJ1068"/>
      <c r="IK1068"/>
      <c r="IL1068"/>
      <c r="IM1068"/>
      <c r="IN1068"/>
      <c r="IO1068"/>
      <c r="IP1068"/>
      <c r="IQ1068"/>
      <c r="IR1068"/>
      <c r="IS1068"/>
      <c r="IT1068"/>
      <c r="IU1068"/>
      <c r="IV1068"/>
    </row>
    <row r="1069" spans="1:256" s="4" customFormat="1" ht="12.75">
      <c r="A1069" s="1"/>
      <c r="B1069" s="2"/>
      <c r="C1069" s="3"/>
      <c r="F1069" s="3"/>
      <c r="G1069" s="3"/>
      <c r="H1069" s="3"/>
      <c r="I1069" s="3"/>
      <c r="J1069" s="3"/>
      <c r="Q1069" s="8"/>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c r="HU1069"/>
      <c r="HV1069"/>
      <c r="HW1069"/>
      <c r="HX1069"/>
      <c r="HY1069"/>
      <c r="HZ1069"/>
      <c r="IA1069"/>
      <c r="IB1069"/>
      <c r="IC1069"/>
      <c r="ID1069"/>
      <c r="IE1069"/>
      <c r="IF1069"/>
      <c r="IG1069"/>
      <c r="IH1069"/>
      <c r="II1069"/>
      <c r="IJ1069"/>
      <c r="IK1069"/>
      <c r="IL1069"/>
      <c r="IM1069"/>
      <c r="IN1069"/>
      <c r="IO1069"/>
      <c r="IP1069"/>
      <c r="IQ1069"/>
      <c r="IR1069"/>
      <c r="IS1069"/>
      <c r="IT1069"/>
      <c r="IU1069"/>
      <c r="IV1069"/>
    </row>
    <row r="1070" spans="1:256" s="4" customFormat="1" ht="12.75">
      <c r="A1070" s="1"/>
      <c r="B1070" s="2"/>
      <c r="C1070" s="3"/>
      <c r="F1070" s="3"/>
      <c r="G1070" s="3"/>
      <c r="H1070" s="3"/>
      <c r="I1070" s="3"/>
      <c r="J1070" s="3"/>
      <c r="Q1070" s="8"/>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c r="HU1070"/>
      <c r="HV1070"/>
      <c r="HW1070"/>
      <c r="HX1070"/>
      <c r="HY1070"/>
      <c r="HZ1070"/>
      <c r="IA1070"/>
      <c r="IB1070"/>
      <c r="IC1070"/>
      <c r="ID1070"/>
      <c r="IE1070"/>
      <c r="IF1070"/>
      <c r="IG1070"/>
      <c r="IH1070"/>
      <c r="II1070"/>
      <c r="IJ1070"/>
      <c r="IK1070"/>
      <c r="IL1070"/>
      <c r="IM1070"/>
      <c r="IN1070"/>
      <c r="IO1070"/>
      <c r="IP1070"/>
      <c r="IQ1070"/>
      <c r="IR1070"/>
      <c r="IS1070"/>
      <c r="IT1070"/>
      <c r="IU1070"/>
      <c r="IV1070"/>
    </row>
    <row r="1071" spans="1:256" s="4" customFormat="1" ht="12.75">
      <c r="A1071" s="1"/>
      <c r="B1071" s="2"/>
      <c r="C1071" s="3"/>
      <c r="F1071" s="3"/>
      <c r="G1071" s="3"/>
      <c r="H1071" s="3"/>
      <c r="I1071" s="3"/>
      <c r="J1071" s="3"/>
      <c r="Q1071" s="8"/>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c r="HU1071"/>
      <c r="HV1071"/>
      <c r="HW1071"/>
      <c r="HX1071"/>
      <c r="HY1071"/>
      <c r="HZ1071"/>
      <c r="IA1071"/>
      <c r="IB1071"/>
      <c r="IC1071"/>
      <c r="ID1071"/>
      <c r="IE1071"/>
      <c r="IF1071"/>
      <c r="IG1071"/>
      <c r="IH1071"/>
      <c r="II1071"/>
      <c r="IJ1071"/>
      <c r="IK1071"/>
      <c r="IL1071"/>
      <c r="IM1071"/>
      <c r="IN1071"/>
      <c r="IO1071"/>
      <c r="IP1071"/>
      <c r="IQ1071"/>
      <c r="IR1071"/>
      <c r="IS1071"/>
      <c r="IT1071"/>
      <c r="IU1071"/>
      <c r="IV1071"/>
    </row>
    <row r="1072" spans="1:256" s="4" customFormat="1" ht="12.75">
      <c r="A1072" s="1"/>
      <c r="B1072" s="2"/>
      <c r="C1072" s="3"/>
      <c r="F1072" s="3"/>
      <c r="G1072" s="3"/>
      <c r="H1072" s="3"/>
      <c r="I1072" s="3"/>
      <c r="J1072" s="3"/>
      <c r="Q1072" s="8"/>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c r="HU1072"/>
      <c r="HV1072"/>
      <c r="HW1072"/>
      <c r="HX1072"/>
      <c r="HY1072"/>
      <c r="HZ1072"/>
      <c r="IA1072"/>
      <c r="IB1072"/>
      <c r="IC1072"/>
      <c r="ID1072"/>
      <c r="IE1072"/>
      <c r="IF1072"/>
      <c r="IG1072"/>
      <c r="IH1072"/>
      <c r="II1072"/>
      <c r="IJ1072"/>
      <c r="IK1072"/>
      <c r="IL1072"/>
      <c r="IM1072"/>
      <c r="IN1072"/>
      <c r="IO1072"/>
      <c r="IP1072"/>
      <c r="IQ1072"/>
      <c r="IR1072"/>
      <c r="IS1072"/>
      <c r="IT1072"/>
      <c r="IU1072"/>
      <c r="IV1072"/>
    </row>
    <row r="1073" spans="1:256" s="4" customFormat="1" ht="12.75">
      <c r="A1073" s="1"/>
      <c r="B1073" s="2"/>
      <c r="C1073" s="3"/>
      <c r="F1073" s="3"/>
      <c r="G1073" s="3"/>
      <c r="H1073" s="3"/>
      <c r="I1073" s="3"/>
      <c r="J1073" s="3"/>
      <c r="Q1073" s="8"/>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c r="HU1073"/>
      <c r="HV1073"/>
      <c r="HW1073"/>
      <c r="HX1073"/>
      <c r="HY1073"/>
      <c r="HZ1073"/>
      <c r="IA1073"/>
      <c r="IB1073"/>
      <c r="IC1073"/>
      <c r="ID1073"/>
      <c r="IE1073"/>
      <c r="IF1073"/>
      <c r="IG1073"/>
      <c r="IH1073"/>
      <c r="II1073"/>
      <c r="IJ1073"/>
      <c r="IK1073"/>
      <c r="IL1073"/>
      <c r="IM1073"/>
      <c r="IN1073"/>
      <c r="IO1073"/>
      <c r="IP1073"/>
      <c r="IQ1073"/>
      <c r="IR1073"/>
      <c r="IS1073"/>
      <c r="IT1073"/>
      <c r="IU1073"/>
      <c r="IV1073"/>
    </row>
    <row r="1074" spans="1:256" s="4" customFormat="1" ht="12.75">
      <c r="A1074" s="1"/>
      <c r="B1074" s="2"/>
      <c r="C1074" s="3"/>
      <c r="F1074" s="3"/>
      <c r="G1074" s="3"/>
      <c r="H1074" s="3"/>
      <c r="I1074" s="3"/>
      <c r="J1074" s="3"/>
      <c r="Q1074" s="8"/>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c r="IV1074"/>
    </row>
    <row r="1075" spans="1:256" s="4" customFormat="1" ht="12.75">
      <c r="A1075" s="1"/>
      <c r="B1075" s="2"/>
      <c r="C1075" s="3"/>
      <c r="F1075" s="3"/>
      <c r="G1075" s="3"/>
      <c r="H1075" s="3"/>
      <c r="I1075" s="3"/>
      <c r="J1075" s="3"/>
      <c r="Q1075" s="8"/>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c r="IV1075"/>
    </row>
    <row r="1076" spans="1:256" s="4" customFormat="1" ht="12.75">
      <c r="A1076" s="1"/>
      <c r="B1076" s="2"/>
      <c r="C1076" s="3"/>
      <c r="F1076" s="3"/>
      <c r="G1076" s="3"/>
      <c r="H1076" s="3"/>
      <c r="I1076" s="3"/>
      <c r="J1076" s="3"/>
      <c r="Q1076" s="8"/>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c r="IV1076"/>
    </row>
    <row r="1077" spans="1:256" s="4" customFormat="1" ht="12.75">
      <c r="A1077" s="1"/>
      <c r="B1077" s="2"/>
      <c r="C1077" s="3"/>
      <c r="F1077" s="3"/>
      <c r="G1077" s="3"/>
      <c r="H1077" s="3"/>
      <c r="I1077" s="3"/>
      <c r="J1077" s="3"/>
      <c r="Q1077" s="8"/>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c r="IV1077"/>
    </row>
    <row r="1078" spans="1:256" s="4" customFormat="1" ht="12.75">
      <c r="A1078" s="1"/>
      <c r="B1078" s="2"/>
      <c r="C1078" s="3"/>
      <c r="F1078" s="3"/>
      <c r="G1078" s="3"/>
      <c r="H1078" s="3"/>
      <c r="I1078" s="3"/>
      <c r="J1078" s="3"/>
      <c r="Q1078" s="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c r="HU1078"/>
      <c r="HV1078"/>
      <c r="HW1078"/>
      <c r="HX1078"/>
      <c r="HY1078"/>
      <c r="HZ1078"/>
      <c r="IA1078"/>
      <c r="IB1078"/>
      <c r="IC1078"/>
      <c r="ID1078"/>
      <c r="IE1078"/>
      <c r="IF1078"/>
      <c r="IG1078"/>
      <c r="IH1078"/>
      <c r="II1078"/>
      <c r="IJ1078"/>
      <c r="IK1078"/>
      <c r="IL1078"/>
      <c r="IM1078"/>
      <c r="IN1078"/>
      <c r="IO1078"/>
      <c r="IP1078"/>
      <c r="IQ1078"/>
      <c r="IR1078"/>
      <c r="IS1078"/>
      <c r="IT1078"/>
      <c r="IU1078"/>
      <c r="IV1078"/>
    </row>
    <row r="1079" spans="1:256" s="4" customFormat="1" ht="12.75">
      <c r="A1079" s="1"/>
      <c r="B1079" s="2"/>
      <c r="C1079" s="3"/>
      <c r="F1079" s="3"/>
      <c r="G1079" s="3"/>
      <c r="H1079" s="3"/>
      <c r="I1079" s="3"/>
      <c r="J1079" s="3"/>
      <c r="Q1079" s="8"/>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c r="IU1079"/>
      <c r="IV1079"/>
    </row>
    <row r="1080" spans="1:256" s="4" customFormat="1" ht="12.75">
      <c r="A1080" s="1"/>
      <c r="B1080" s="2"/>
      <c r="C1080" s="3"/>
      <c r="F1080" s="3"/>
      <c r="G1080" s="3"/>
      <c r="H1080" s="3"/>
      <c r="I1080" s="3"/>
      <c r="J1080" s="3"/>
      <c r="Q1080" s="8"/>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c r="IV1080"/>
    </row>
    <row r="1081" spans="1:256" s="4" customFormat="1" ht="12.75">
      <c r="A1081" s="1"/>
      <c r="B1081" s="2"/>
      <c r="C1081" s="3"/>
      <c r="F1081" s="3"/>
      <c r="G1081" s="3"/>
      <c r="H1081" s="3"/>
      <c r="I1081" s="3"/>
      <c r="J1081" s="3"/>
      <c r="Q1081" s="8"/>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c r="HU1081"/>
      <c r="HV1081"/>
      <c r="HW1081"/>
      <c r="HX1081"/>
      <c r="HY1081"/>
      <c r="HZ1081"/>
      <c r="IA1081"/>
      <c r="IB1081"/>
      <c r="IC1081"/>
      <c r="ID1081"/>
      <c r="IE1081"/>
      <c r="IF1081"/>
      <c r="IG1081"/>
      <c r="IH1081"/>
      <c r="II1081"/>
      <c r="IJ1081"/>
      <c r="IK1081"/>
      <c r="IL1081"/>
      <c r="IM1081"/>
      <c r="IN1081"/>
      <c r="IO1081"/>
      <c r="IP1081"/>
      <c r="IQ1081"/>
      <c r="IR1081"/>
      <c r="IS1081"/>
      <c r="IT1081"/>
      <c r="IU1081"/>
      <c r="IV1081"/>
    </row>
    <row r="1082" spans="1:256" s="4" customFormat="1" ht="12.75">
      <c r="A1082" s="1"/>
      <c r="B1082" s="2"/>
      <c r="C1082" s="3"/>
      <c r="F1082" s="3"/>
      <c r="G1082" s="3"/>
      <c r="H1082" s="3"/>
      <c r="I1082" s="3"/>
      <c r="J1082" s="3"/>
      <c r="Q1082" s="8"/>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c r="HU1082"/>
      <c r="HV1082"/>
      <c r="HW1082"/>
      <c r="HX1082"/>
      <c r="HY1082"/>
      <c r="HZ1082"/>
      <c r="IA1082"/>
      <c r="IB1082"/>
      <c r="IC1082"/>
      <c r="ID1082"/>
      <c r="IE1082"/>
      <c r="IF1082"/>
      <c r="IG1082"/>
      <c r="IH1082"/>
      <c r="II1082"/>
      <c r="IJ1082"/>
      <c r="IK1082"/>
      <c r="IL1082"/>
      <c r="IM1082"/>
      <c r="IN1082"/>
      <c r="IO1082"/>
      <c r="IP1082"/>
      <c r="IQ1082"/>
      <c r="IR1082"/>
      <c r="IS1082"/>
      <c r="IT1082"/>
      <c r="IU1082"/>
      <c r="IV1082"/>
    </row>
    <row r="1083" spans="1:256" s="4" customFormat="1" ht="12.75">
      <c r="A1083" s="1"/>
      <c r="B1083" s="2"/>
      <c r="C1083" s="3"/>
      <c r="F1083" s="3"/>
      <c r="G1083" s="3"/>
      <c r="H1083" s="3"/>
      <c r="I1083" s="3"/>
      <c r="J1083" s="3"/>
      <c r="Q1083" s="8"/>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c r="IU1083"/>
      <c r="IV1083"/>
    </row>
    <row r="1084" spans="1:256" s="4" customFormat="1" ht="12.75">
      <c r="A1084" s="1"/>
      <c r="B1084" s="2"/>
      <c r="C1084" s="3"/>
      <c r="F1084" s="3"/>
      <c r="G1084" s="3"/>
      <c r="H1084" s="3"/>
      <c r="I1084" s="3"/>
      <c r="J1084" s="3"/>
      <c r="Q1084" s="8"/>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c r="IV1084"/>
    </row>
    <row r="1085" spans="1:256" s="4" customFormat="1" ht="12.75">
      <c r="A1085" s="1"/>
      <c r="B1085" s="2"/>
      <c r="C1085" s="3"/>
      <c r="F1085" s="3"/>
      <c r="G1085" s="3"/>
      <c r="H1085" s="3"/>
      <c r="I1085" s="3"/>
      <c r="J1085" s="3"/>
      <c r="Q1085" s="8"/>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c r="IV1085"/>
    </row>
    <row r="1086" spans="1:256" s="4" customFormat="1" ht="12.75">
      <c r="A1086" s="1"/>
      <c r="B1086" s="2"/>
      <c r="C1086" s="3"/>
      <c r="F1086" s="3"/>
      <c r="G1086" s="3"/>
      <c r="H1086" s="3"/>
      <c r="I1086" s="3"/>
      <c r="J1086" s="3"/>
      <c r="Q1086" s="8"/>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c r="IV1086"/>
    </row>
    <row r="1087" spans="1:256" s="4" customFormat="1" ht="12.75">
      <c r="A1087" s="1"/>
      <c r="B1087" s="2"/>
      <c r="C1087" s="3"/>
      <c r="F1087" s="3"/>
      <c r="G1087" s="3"/>
      <c r="H1087" s="3"/>
      <c r="I1087" s="3"/>
      <c r="J1087" s="3"/>
      <c r="Q1087" s="8"/>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c r="IV1087"/>
    </row>
    <row r="1088" spans="1:256" s="4" customFormat="1" ht="12.75">
      <c r="A1088" s="1"/>
      <c r="B1088" s="2"/>
      <c r="C1088" s="3"/>
      <c r="F1088" s="3"/>
      <c r="G1088" s="3"/>
      <c r="H1088" s="3"/>
      <c r="I1088" s="3"/>
      <c r="J1088" s="3"/>
      <c r="Q1088" s="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c r="IV1088"/>
    </row>
    <row r="1089" spans="1:256" s="4" customFormat="1" ht="12.75">
      <c r="A1089" s="1"/>
      <c r="B1089" s="2"/>
      <c r="C1089" s="3"/>
      <c r="F1089" s="3"/>
      <c r="G1089" s="3"/>
      <c r="H1089" s="3"/>
      <c r="I1089" s="3"/>
      <c r="J1089" s="3"/>
      <c r="Q1089" s="8"/>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c r="IV1089"/>
    </row>
    <row r="1090" spans="1:256" s="4" customFormat="1" ht="12.75">
      <c r="A1090" s="1"/>
      <c r="B1090" s="2"/>
      <c r="C1090" s="3"/>
      <c r="F1090" s="3"/>
      <c r="G1090" s="3"/>
      <c r="H1090" s="3"/>
      <c r="I1090" s="3"/>
      <c r="J1090" s="3"/>
      <c r="Q1090" s="8"/>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c r="HU1090"/>
      <c r="HV1090"/>
      <c r="HW1090"/>
      <c r="HX1090"/>
      <c r="HY1090"/>
      <c r="HZ1090"/>
      <c r="IA1090"/>
      <c r="IB1090"/>
      <c r="IC1090"/>
      <c r="ID1090"/>
      <c r="IE1090"/>
      <c r="IF1090"/>
      <c r="IG1090"/>
      <c r="IH1090"/>
      <c r="II1090"/>
      <c r="IJ1090"/>
      <c r="IK1090"/>
      <c r="IL1090"/>
      <c r="IM1090"/>
      <c r="IN1090"/>
      <c r="IO1090"/>
      <c r="IP1090"/>
      <c r="IQ1090"/>
      <c r="IR1090"/>
      <c r="IS1090"/>
      <c r="IT1090"/>
      <c r="IU1090"/>
      <c r="IV1090"/>
    </row>
    <row r="1091" spans="1:256" s="4" customFormat="1" ht="12.75">
      <c r="A1091" s="1"/>
      <c r="B1091" s="2"/>
      <c r="C1091" s="3"/>
      <c r="F1091" s="3"/>
      <c r="G1091" s="3"/>
      <c r="H1091" s="3"/>
      <c r="I1091" s="3"/>
      <c r="J1091" s="3"/>
      <c r="Q1091" s="8"/>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c r="IU1091"/>
      <c r="IV1091"/>
    </row>
    <row r="1092" spans="1:256" s="4" customFormat="1" ht="12.75">
      <c r="A1092" s="1"/>
      <c r="B1092" s="2"/>
      <c r="C1092" s="3"/>
      <c r="F1092" s="3"/>
      <c r="G1092" s="3"/>
      <c r="H1092" s="3"/>
      <c r="I1092" s="3"/>
      <c r="J1092" s="3"/>
      <c r="Q1092" s="8"/>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c r="IV1092"/>
    </row>
    <row r="1093" spans="1:256" s="4" customFormat="1" ht="12.75">
      <c r="A1093" s="1"/>
      <c r="B1093" s="2"/>
      <c r="C1093" s="3"/>
      <c r="F1093" s="3"/>
      <c r="G1093" s="3"/>
      <c r="H1093" s="3"/>
      <c r="I1093" s="3"/>
      <c r="J1093" s="3"/>
      <c r="Q1093" s="8"/>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c r="IV1093"/>
    </row>
    <row r="1094" spans="1:256" s="4" customFormat="1" ht="12.75">
      <c r="A1094" s="1"/>
      <c r="B1094" s="2"/>
      <c r="C1094" s="3"/>
      <c r="F1094" s="3"/>
      <c r="G1094" s="3"/>
      <c r="H1094" s="3"/>
      <c r="I1094" s="3"/>
      <c r="J1094" s="3"/>
      <c r="Q1094" s="8"/>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c r="HU1094"/>
      <c r="HV1094"/>
      <c r="HW1094"/>
      <c r="HX1094"/>
      <c r="HY1094"/>
      <c r="HZ1094"/>
      <c r="IA1094"/>
      <c r="IB1094"/>
      <c r="IC1094"/>
      <c r="ID1094"/>
      <c r="IE1094"/>
      <c r="IF1094"/>
      <c r="IG1094"/>
      <c r="IH1094"/>
      <c r="II1094"/>
      <c r="IJ1094"/>
      <c r="IK1094"/>
      <c r="IL1094"/>
      <c r="IM1094"/>
      <c r="IN1094"/>
      <c r="IO1094"/>
      <c r="IP1094"/>
      <c r="IQ1094"/>
      <c r="IR1094"/>
      <c r="IS1094"/>
      <c r="IT1094"/>
      <c r="IU1094"/>
      <c r="IV1094"/>
    </row>
    <row r="1095" spans="1:256" s="4" customFormat="1" ht="12.75">
      <c r="A1095" s="1"/>
      <c r="B1095" s="2"/>
      <c r="C1095" s="3"/>
      <c r="F1095" s="3"/>
      <c r="G1095" s="3"/>
      <c r="H1095" s="3"/>
      <c r="I1095" s="3"/>
      <c r="J1095" s="3"/>
      <c r="Q1095" s="8"/>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c r="IV1095"/>
    </row>
    <row r="1096" spans="1:256" s="4" customFormat="1" ht="12.75">
      <c r="A1096" s="1"/>
      <c r="B1096" s="2"/>
      <c r="C1096" s="3"/>
      <c r="F1096" s="3"/>
      <c r="G1096" s="3"/>
      <c r="H1096" s="3"/>
      <c r="I1096" s="3"/>
      <c r="J1096" s="3"/>
      <c r="Q1096" s="8"/>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c r="HU1096"/>
      <c r="HV1096"/>
      <c r="HW1096"/>
      <c r="HX1096"/>
      <c r="HY1096"/>
      <c r="HZ1096"/>
      <c r="IA1096"/>
      <c r="IB1096"/>
      <c r="IC1096"/>
      <c r="ID1096"/>
      <c r="IE1096"/>
      <c r="IF1096"/>
      <c r="IG1096"/>
      <c r="IH1096"/>
      <c r="II1096"/>
      <c r="IJ1096"/>
      <c r="IK1096"/>
      <c r="IL1096"/>
      <c r="IM1096"/>
      <c r="IN1096"/>
      <c r="IO1096"/>
      <c r="IP1096"/>
      <c r="IQ1096"/>
      <c r="IR1096"/>
      <c r="IS1096"/>
      <c r="IT1096"/>
      <c r="IU1096"/>
      <c r="IV1096"/>
    </row>
    <row r="1097" spans="1:256" s="4" customFormat="1" ht="12.75">
      <c r="A1097" s="1"/>
      <c r="B1097" s="2"/>
      <c r="C1097" s="3"/>
      <c r="F1097" s="3"/>
      <c r="G1097" s="3"/>
      <c r="H1097" s="3"/>
      <c r="I1097" s="3"/>
      <c r="J1097" s="3"/>
      <c r="Q1097" s="8"/>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c r="HU1097"/>
      <c r="HV1097"/>
      <c r="HW1097"/>
      <c r="HX1097"/>
      <c r="HY1097"/>
      <c r="HZ1097"/>
      <c r="IA1097"/>
      <c r="IB1097"/>
      <c r="IC1097"/>
      <c r="ID1097"/>
      <c r="IE1097"/>
      <c r="IF1097"/>
      <c r="IG1097"/>
      <c r="IH1097"/>
      <c r="II1097"/>
      <c r="IJ1097"/>
      <c r="IK1097"/>
      <c r="IL1097"/>
      <c r="IM1097"/>
      <c r="IN1097"/>
      <c r="IO1097"/>
      <c r="IP1097"/>
      <c r="IQ1097"/>
      <c r="IR1097"/>
      <c r="IS1097"/>
      <c r="IT1097"/>
      <c r="IU1097"/>
      <c r="IV1097"/>
    </row>
    <row r="1098" spans="1:256" s="4" customFormat="1" ht="12.75">
      <c r="A1098" s="1"/>
      <c r="B1098" s="2"/>
      <c r="C1098" s="3"/>
      <c r="F1098" s="3"/>
      <c r="G1098" s="3"/>
      <c r="H1098" s="3"/>
      <c r="I1098" s="3"/>
      <c r="J1098" s="3"/>
      <c r="Q1098" s="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c r="HU1098"/>
      <c r="HV1098"/>
      <c r="HW1098"/>
      <c r="HX1098"/>
      <c r="HY1098"/>
      <c r="HZ1098"/>
      <c r="IA1098"/>
      <c r="IB1098"/>
      <c r="IC1098"/>
      <c r="ID1098"/>
      <c r="IE1098"/>
      <c r="IF1098"/>
      <c r="IG1098"/>
      <c r="IH1098"/>
      <c r="II1098"/>
      <c r="IJ1098"/>
      <c r="IK1098"/>
      <c r="IL1098"/>
      <c r="IM1098"/>
      <c r="IN1098"/>
      <c r="IO1098"/>
      <c r="IP1098"/>
      <c r="IQ1098"/>
      <c r="IR1098"/>
      <c r="IS1098"/>
      <c r="IT1098"/>
      <c r="IU1098"/>
      <c r="IV1098"/>
    </row>
    <row r="1099" spans="1:256" s="4" customFormat="1" ht="12.75">
      <c r="A1099" s="1"/>
      <c r="B1099" s="2"/>
      <c r="C1099" s="3"/>
      <c r="F1099" s="3"/>
      <c r="G1099" s="3"/>
      <c r="H1099" s="3"/>
      <c r="I1099" s="3"/>
      <c r="J1099" s="3"/>
      <c r="Q1099" s="8"/>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c r="IV1099"/>
    </row>
    <row r="1100" spans="1:256" s="4" customFormat="1" ht="12.75">
      <c r="A1100" s="1"/>
      <c r="B1100" s="2"/>
      <c r="C1100" s="3"/>
      <c r="F1100" s="3"/>
      <c r="G1100" s="3"/>
      <c r="H1100" s="3"/>
      <c r="I1100" s="3"/>
      <c r="J1100" s="3"/>
      <c r="Q1100" s="8"/>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c r="HU1100"/>
      <c r="HV1100"/>
      <c r="HW1100"/>
      <c r="HX1100"/>
      <c r="HY1100"/>
      <c r="HZ1100"/>
      <c r="IA1100"/>
      <c r="IB1100"/>
      <c r="IC1100"/>
      <c r="ID1100"/>
      <c r="IE1100"/>
      <c r="IF1100"/>
      <c r="IG1100"/>
      <c r="IH1100"/>
      <c r="II1100"/>
      <c r="IJ1100"/>
      <c r="IK1100"/>
      <c r="IL1100"/>
      <c r="IM1100"/>
      <c r="IN1100"/>
      <c r="IO1100"/>
      <c r="IP1100"/>
      <c r="IQ1100"/>
      <c r="IR1100"/>
      <c r="IS1100"/>
      <c r="IT1100"/>
      <c r="IU1100"/>
      <c r="IV1100"/>
    </row>
    <row r="1101" spans="1:256" s="4" customFormat="1" ht="12.75">
      <c r="A1101" s="1"/>
      <c r="B1101" s="2"/>
      <c r="C1101" s="3"/>
      <c r="F1101" s="3"/>
      <c r="G1101" s="3"/>
      <c r="H1101" s="3"/>
      <c r="I1101" s="3"/>
      <c r="J1101" s="3"/>
      <c r="Q1101" s="8"/>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c r="HU1101"/>
      <c r="HV1101"/>
      <c r="HW1101"/>
      <c r="HX1101"/>
      <c r="HY1101"/>
      <c r="HZ1101"/>
      <c r="IA1101"/>
      <c r="IB1101"/>
      <c r="IC1101"/>
      <c r="ID1101"/>
      <c r="IE1101"/>
      <c r="IF1101"/>
      <c r="IG1101"/>
      <c r="IH1101"/>
      <c r="II1101"/>
      <c r="IJ1101"/>
      <c r="IK1101"/>
      <c r="IL1101"/>
      <c r="IM1101"/>
      <c r="IN1101"/>
      <c r="IO1101"/>
      <c r="IP1101"/>
      <c r="IQ1101"/>
      <c r="IR1101"/>
      <c r="IS1101"/>
      <c r="IT1101"/>
      <c r="IU1101"/>
      <c r="IV1101"/>
    </row>
    <row r="1102" spans="1:256" s="4" customFormat="1" ht="12.75">
      <c r="A1102" s="1"/>
      <c r="B1102" s="2"/>
      <c r="C1102" s="3"/>
      <c r="F1102" s="3"/>
      <c r="G1102" s="3"/>
      <c r="H1102" s="3"/>
      <c r="I1102" s="3"/>
      <c r="J1102" s="3"/>
      <c r="Q1102" s="8"/>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c r="IV1102"/>
    </row>
    <row r="1103" spans="1:256" s="4" customFormat="1" ht="12.75">
      <c r="A1103" s="1"/>
      <c r="B1103" s="2"/>
      <c r="C1103" s="3"/>
      <c r="F1103" s="3"/>
      <c r="G1103" s="3"/>
      <c r="H1103" s="3"/>
      <c r="I1103" s="3"/>
      <c r="J1103" s="3"/>
      <c r="Q1103" s="8"/>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c r="IV1103"/>
    </row>
    <row r="1104" spans="1:256" s="4" customFormat="1" ht="12.75">
      <c r="A1104" s="1"/>
      <c r="B1104" s="2"/>
      <c r="C1104" s="3"/>
      <c r="F1104" s="3"/>
      <c r="G1104" s="3"/>
      <c r="H1104" s="3"/>
      <c r="I1104" s="3"/>
      <c r="J1104" s="3"/>
      <c r="Q1104" s="8"/>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c r="IV1104"/>
    </row>
    <row r="1105" spans="1:256" s="4" customFormat="1" ht="12.75">
      <c r="A1105" s="1"/>
      <c r="B1105" s="2"/>
      <c r="C1105" s="3"/>
      <c r="F1105" s="3"/>
      <c r="G1105" s="3"/>
      <c r="H1105" s="3"/>
      <c r="I1105" s="3"/>
      <c r="J1105" s="3"/>
      <c r="Q1105" s="8"/>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c r="IV1105"/>
    </row>
    <row r="1106" spans="1:256" s="4" customFormat="1" ht="12.75">
      <c r="A1106" s="1"/>
      <c r="B1106" s="2"/>
      <c r="C1106" s="3"/>
      <c r="F1106" s="3"/>
      <c r="G1106" s="3"/>
      <c r="H1106" s="3"/>
      <c r="I1106" s="3"/>
      <c r="J1106" s="3"/>
      <c r="Q1106" s="8"/>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c r="HU1106"/>
      <c r="HV1106"/>
      <c r="HW1106"/>
      <c r="HX1106"/>
      <c r="HY1106"/>
      <c r="HZ1106"/>
      <c r="IA1106"/>
      <c r="IB1106"/>
      <c r="IC1106"/>
      <c r="ID1106"/>
      <c r="IE1106"/>
      <c r="IF1106"/>
      <c r="IG1106"/>
      <c r="IH1106"/>
      <c r="II1106"/>
      <c r="IJ1106"/>
      <c r="IK1106"/>
      <c r="IL1106"/>
      <c r="IM1106"/>
      <c r="IN1106"/>
      <c r="IO1106"/>
      <c r="IP1106"/>
      <c r="IQ1106"/>
      <c r="IR1106"/>
      <c r="IS1106"/>
      <c r="IT1106"/>
      <c r="IU1106"/>
      <c r="IV1106"/>
    </row>
    <row r="1107" spans="1:256" s="4" customFormat="1" ht="12.75">
      <c r="A1107" s="1"/>
      <c r="B1107" s="2"/>
      <c r="C1107" s="3"/>
      <c r="F1107" s="3"/>
      <c r="G1107" s="3"/>
      <c r="H1107" s="3"/>
      <c r="I1107" s="3"/>
      <c r="J1107" s="3"/>
      <c r="Q1107" s="8"/>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c r="IU1107"/>
      <c r="IV1107"/>
    </row>
    <row r="1108" spans="1:256" s="4" customFormat="1" ht="12.75">
      <c r="A1108" s="1"/>
      <c r="B1108" s="2"/>
      <c r="C1108" s="3"/>
      <c r="F1108" s="3"/>
      <c r="G1108" s="3"/>
      <c r="H1108" s="3"/>
      <c r="I1108" s="3"/>
      <c r="J1108" s="3"/>
      <c r="Q1108" s="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c r="IV1108"/>
    </row>
    <row r="1109" spans="1:256" s="4" customFormat="1" ht="12.75">
      <c r="A1109" s="1"/>
      <c r="B1109" s="2"/>
      <c r="C1109" s="3"/>
      <c r="F1109" s="3"/>
      <c r="G1109" s="3"/>
      <c r="H1109" s="3"/>
      <c r="I1109" s="3"/>
      <c r="J1109" s="3"/>
      <c r="Q1109" s="8"/>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c r="IV1109"/>
    </row>
    <row r="1110" spans="1:256" s="4" customFormat="1" ht="12.75">
      <c r="A1110" s="1"/>
      <c r="B1110" s="2"/>
      <c r="C1110" s="3"/>
      <c r="F1110" s="3"/>
      <c r="G1110" s="3"/>
      <c r="H1110" s="3"/>
      <c r="I1110" s="3"/>
      <c r="J1110" s="3"/>
      <c r="Q1110" s="8"/>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c r="HU1110"/>
      <c r="HV1110"/>
      <c r="HW1110"/>
      <c r="HX1110"/>
      <c r="HY1110"/>
      <c r="HZ1110"/>
      <c r="IA1110"/>
      <c r="IB1110"/>
      <c r="IC1110"/>
      <c r="ID1110"/>
      <c r="IE1110"/>
      <c r="IF1110"/>
      <c r="IG1110"/>
      <c r="IH1110"/>
      <c r="II1110"/>
      <c r="IJ1110"/>
      <c r="IK1110"/>
      <c r="IL1110"/>
      <c r="IM1110"/>
      <c r="IN1110"/>
      <c r="IO1110"/>
      <c r="IP1110"/>
      <c r="IQ1110"/>
      <c r="IR1110"/>
      <c r="IS1110"/>
      <c r="IT1110"/>
      <c r="IU1110"/>
      <c r="IV1110"/>
    </row>
    <row r="1111" spans="1:256" s="4" customFormat="1" ht="12.75">
      <c r="A1111" s="1"/>
      <c r="B1111" s="2"/>
      <c r="C1111" s="3"/>
      <c r="F1111" s="3"/>
      <c r="G1111" s="3"/>
      <c r="H1111" s="3"/>
      <c r="I1111" s="3"/>
      <c r="J1111" s="3"/>
      <c r="Q1111" s="8"/>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c r="IU1111"/>
      <c r="IV1111"/>
    </row>
    <row r="1112" spans="1:256" s="4" customFormat="1" ht="12.75">
      <c r="A1112" s="1"/>
      <c r="B1112" s="2"/>
      <c r="C1112" s="3"/>
      <c r="F1112" s="3"/>
      <c r="G1112" s="3"/>
      <c r="H1112" s="3"/>
      <c r="I1112" s="3"/>
      <c r="J1112" s="3"/>
      <c r="Q1112" s="8"/>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c r="HT1112"/>
      <c r="HU1112"/>
      <c r="HV1112"/>
      <c r="HW1112"/>
      <c r="HX1112"/>
      <c r="HY1112"/>
      <c r="HZ1112"/>
      <c r="IA1112"/>
      <c r="IB1112"/>
      <c r="IC1112"/>
      <c r="ID1112"/>
      <c r="IE1112"/>
      <c r="IF1112"/>
      <c r="IG1112"/>
      <c r="IH1112"/>
      <c r="II1112"/>
      <c r="IJ1112"/>
      <c r="IK1112"/>
      <c r="IL1112"/>
      <c r="IM1112"/>
      <c r="IN1112"/>
      <c r="IO1112"/>
      <c r="IP1112"/>
      <c r="IQ1112"/>
      <c r="IR1112"/>
      <c r="IS1112"/>
      <c r="IT1112"/>
      <c r="IU1112"/>
      <c r="IV1112"/>
    </row>
    <row r="1113" spans="1:256" s="4" customFormat="1" ht="12.75">
      <c r="A1113" s="1"/>
      <c r="B1113" s="2"/>
      <c r="C1113" s="3"/>
      <c r="F1113" s="3"/>
      <c r="G1113" s="3"/>
      <c r="H1113" s="3"/>
      <c r="I1113" s="3"/>
      <c r="J1113" s="3"/>
      <c r="Q1113" s="8"/>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c r="IV1113"/>
    </row>
    <row r="1114" spans="1:256" s="4" customFormat="1" ht="12.75">
      <c r="A1114" s="1"/>
      <c r="B1114" s="2"/>
      <c r="C1114" s="3"/>
      <c r="F1114" s="3"/>
      <c r="G1114" s="3"/>
      <c r="H1114" s="3"/>
      <c r="I1114" s="3"/>
      <c r="J1114" s="3"/>
      <c r="Q1114" s="8"/>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c r="HT1114"/>
      <c r="HU1114"/>
      <c r="HV1114"/>
      <c r="HW1114"/>
      <c r="HX1114"/>
      <c r="HY1114"/>
      <c r="HZ1114"/>
      <c r="IA1114"/>
      <c r="IB1114"/>
      <c r="IC1114"/>
      <c r="ID1114"/>
      <c r="IE1114"/>
      <c r="IF1114"/>
      <c r="IG1114"/>
      <c r="IH1114"/>
      <c r="II1114"/>
      <c r="IJ1114"/>
      <c r="IK1114"/>
      <c r="IL1114"/>
      <c r="IM1114"/>
      <c r="IN1114"/>
      <c r="IO1114"/>
      <c r="IP1114"/>
      <c r="IQ1114"/>
      <c r="IR1114"/>
      <c r="IS1114"/>
      <c r="IT1114"/>
      <c r="IU1114"/>
      <c r="IV1114"/>
    </row>
    <row r="1115" spans="1:256" s="4" customFormat="1" ht="12.75">
      <c r="A1115" s="1"/>
      <c r="B1115" s="2"/>
      <c r="C1115" s="3"/>
      <c r="F1115" s="3"/>
      <c r="G1115" s="3"/>
      <c r="H1115" s="3"/>
      <c r="I1115" s="3"/>
      <c r="J1115" s="3"/>
      <c r="Q1115" s="8"/>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c r="IU1115"/>
      <c r="IV1115"/>
    </row>
    <row r="1116" spans="1:256" s="4" customFormat="1" ht="12.75">
      <c r="A1116" s="1"/>
      <c r="B1116" s="2"/>
      <c r="C1116" s="3"/>
      <c r="F1116" s="3"/>
      <c r="G1116" s="3"/>
      <c r="H1116" s="3"/>
      <c r="I1116" s="3"/>
      <c r="J1116" s="3"/>
      <c r="Q1116" s="8"/>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c r="HT1116"/>
      <c r="HU1116"/>
      <c r="HV1116"/>
      <c r="HW1116"/>
      <c r="HX1116"/>
      <c r="HY1116"/>
      <c r="HZ1116"/>
      <c r="IA1116"/>
      <c r="IB1116"/>
      <c r="IC1116"/>
      <c r="ID1116"/>
      <c r="IE1116"/>
      <c r="IF1116"/>
      <c r="IG1116"/>
      <c r="IH1116"/>
      <c r="II1116"/>
      <c r="IJ1116"/>
      <c r="IK1116"/>
      <c r="IL1116"/>
      <c r="IM1116"/>
      <c r="IN1116"/>
      <c r="IO1116"/>
      <c r="IP1116"/>
      <c r="IQ1116"/>
      <c r="IR1116"/>
      <c r="IS1116"/>
      <c r="IT1116"/>
      <c r="IU1116"/>
      <c r="IV1116"/>
    </row>
    <row r="1117" spans="1:256" s="4" customFormat="1" ht="12.75">
      <c r="A1117" s="1"/>
      <c r="B1117" s="2"/>
      <c r="C1117" s="3"/>
      <c r="F1117" s="3"/>
      <c r="G1117" s="3"/>
      <c r="H1117" s="3"/>
      <c r="I1117" s="3"/>
      <c r="J1117" s="3"/>
      <c r="Q1117" s="8"/>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c r="IV1117"/>
    </row>
    <row r="1118" spans="1:256" s="4" customFormat="1" ht="12.75">
      <c r="A1118" s="1"/>
      <c r="B1118" s="2"/>
      <c r="C1118" s="3"/>
      <c r="F1118" s="3"/>
      <c r="G1118" s="3"/>
      <c r="H1118" s="3"/>
      <c r="I1118" s="3"/>
      <c r="J1118" s="3"/>
      <c r="Q1118" s="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s="4" customFormat="1" ht="12.75">
      <c r="A1119" s="1"/>
      <c r="B1119" s="2"/>
      <c r="C1119" s="3"/>
      <c r="F1119" s="3"/>
      <c r="G1119" s="3"/>
      <c r="H1119" s="3"/>
      <c r="I1119" s="3"/>
      <c r="J1119" s="3"/>
      <c r="Q1119" s="8"/>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s="4" customFormat="1" ht="12.75">
      <c r="A1120" s="1"/>
      <c r="B1120" s="2"/>
      <c r="C1120" s="3"/>
      <c r="F1120" s="3"/>
      <c r="G1120" s="3"/>
      <c r="H1120" s="3"/>
      <c r="I1120" s="3"/>
      <c r="J1120" s="3"/>
      <c r="Q1120" s="8"/>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s="4" customFormat="1" ht="12.75">
      <c r="A1121" s="1"/>
      <c r="B1121" s="2"/>
      <c r="C1121" s="3"/>
      <c r="F1121" s="3"/>
      <c r="G1121" s="3"/>
      <c r="H1121" s="3"/>
      <c r="I1121" s="3"/>
      <c r="J1121" s="3"/>
      <c r="Q1121" s="8"/>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256" s="4" customFormat="1" ht="12.75">
      <c r="A1122" s="1"/>
      <c r="B1122" s="2"/>
      <c r="C1122" s="3"/>
      <c r="F1122" s="3"/>
      <c r="G1122" s="3"/>
      <c r="H1122" s="3"/>
      <c r="I1122" s="3"/>
      <c r="J1122" s="3"/>
      <c r="Q1122" s="8"/>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c r="HT1122"/>
      <c r="HU1122"/>
      <c r="HV1122"/>
      <c r="HW1122"/>
      <c r="HX1122"/>
      <c r="HY1122"/>
      <c r="HZ1122"/>
      <c r="IA1122"/>
      <c r="IB1122"/>
      <c r="IC1122"/>
      <c r="ID1122"/>
      <c r="IE1122"/>
      <c r="IF1122"/>
      <c r="IG1122"/>
      <c r="IH1122"/>
      <c r="II1122"/>
      <c r="IJ1122"/>
      <c r="IK1122"/>
      <c r="IL1122"/>
      <c r="IM1122"/>
      <c r="IN1122"/>
      <c r="IO1122"/>
      <c r="IP1122"/>
      <c r="IQ1122"/>
      <c r="IR1122"/>
      <c r="IS1122"/>
      <c r="IT1122"/>
      <c r="IU1122"/>
      <c r="IV1122"/>
    </row>
    <row r="1123" spans="1:256" s="4" customFormat="1" ht="12.75">
      <c r="A1123" s="1"/>
      <c r="B1123" s="2"/>
      <c r="C1123" s="3"/>
      <c r="F1123" s="3"/>
      <c r="G1123" s="3"/>
      <c r="H1123" s="3"/>
      <c r="I1123" s="3"/>
      <c r="J1123" s="3"/>
      <c r="Q1123" s="8"/>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c r="HT1123"/>
      <c r="HU1123"/>
      <c r="HV1123"/>
      <c r="HW1123"/>
      <c r="HX1123"/>
      <c r="HY1123"/>
      <c r="HZ1123"/>
      <c r="IA1123"/>
      <c r="IB1123"/>
      <c r="IC1123"/>
      <c r="ID1123"/>
      <c r="IE1123"/>
      <c r="IF1123"/>
      <c r="IG1123"/>
      <c r="IH1123"/>
      <c r="II1123"/>
      <c r="IJ1123"/>
      <c r="IK1123"/>
      <c r="IL1123"/>
      <c r="IM1123"/>
      <c r="IN1123"/>
      <c r="IO1123"/>
      <c r="IP1123"/>
      <c r="IQ1123"/>
      <c r="IR1123"/>
      <c r="IS1123"/>
      <c r="IT1123"/>
      <c r="IU1123"/>
      <c r="IV1123"/>
    </row>
    <row r="1124" spans="1:256" s="4" customFormat="1" ht="12.75">
      <c r="A1124" s="1"/>
      <c r="B1124" s="2"/>
      <c r="C1124" s="3"/>
      <c r="F1124" s="3"/>
      <c r="G1124" s="3"/>
      <c r="H1124" s="3"/>
      <c r="I1124" s="3"/>
      <c r="J1124" s="3"/>
      <c r="Q1124" s="8"/>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c r="HT1124"/>
      <c r="HU1124"/>
      <c r="HV1124"/>
      <c r="HW1124"/>
      <c r="HX1124"/>
      <c r="HY1124"/>
      <c r="HZ1124"/>
      <c r="IA1124"/>
      <c r="IB1124"/>
      <c r="IC1124"/>
      <c r="ID1124"/>
      <c r="IE1124"/>
      <c r="IF1124"/>
      <c r="IG1124"/>
      <c r="IH1124"/>
      <c r="II1124"/>
      <c r="IJ1124"/>
      <c r="IK1124"/>
      <c r="IL1124"/>
      <c r="IM1124"/>
      <c r="IN1124"/>
      <c r="IO1124"/>
      <c r="IP1124"/>
      <c r="IQ1124"/>
      <c r="IR1124"/>
      <c r="IS1124"/>
      <c r="IT1124"/>
      <c r="IU1124"/>
      <c r="IV1124"/>
    </row>
    <row r="1125" spans="1:256" s="4" customFormat="1" ht="12.75">
      <c r="A1125" s="1"/>
      <c r="B1125" s="2"/>
      <c r="C1125" s="3"/>
      <c r="F1125" s="3"/>
      <c r="G1125" s="3"/>
      <c r="H1125" s="3"/>
      <c r="I1125" s="3"/>
      <c r="J1125" s="3"/>
      <c r="Q1125" s="8"/>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c r="HT1125"/>
      <c r="HU1125"/>
      <c r="HV1125"/>
      <c r="HW1125"/>
      <c r="HX1125"/>
      <c r="HY1125"/>
      <c r="HZ1125"/>
      <c r="IA1125"/>
      <c r="IB1125"/>
      <c r="IC1125"/>
      <c r="ID1125"/>
      <c r="IE1125"/>
      <c r="IF1125"/>
      <c r="IG1125"/>
      <c r="IH1125"/>
      <c r="II1125"/>
      <c r="IJ1125"/>
      <c r="IK1125"/>
      <c r="IL1125"/>
      <c r="IM1125"/>
      <c r="IN1125"/>
      <c r="IO1125"/>
      <c r="IP1125"/>
      <c r="IQ1125"/>
      <c r="IR1125"/>
      <c r="IS1125"/>
      <c r="IT1125"/>
      <c r="IU1125"/>
      <c r="IV1125"/>
    </row>
    <row r="1126" spans="1:256" s="4" customFormat="1" ht="12.75">
      <c r="A1126" s="1"/>
      <c r="B1126" s="2"/>
      <c r="C1126" s="3"/>
      <c r="F1126" s="3"/>
      <c r="G1126" s="3"/>
      <c r="H1126" s="3"/>
      <c r="I1126" s="3"/>
      <c r="J1126" s="3"/>
      <c r="Q1126" s="8"/>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c r="IQ1126"/>
      <c r="IR1126"/>
      <c r="IS1126"/>
      <c r="IT1126"/>
      <c r="IU1126"/>
      <c r="IV1126"/>
    </row>
    <row r="1127" spans="1:256" s="4" customFormat="1" ht="12.75">
      <c r="A1127" s="1"/>
      <c r="B1127" s="2"/>
      <c r="C1127" s="3"/>
      <c r="F1127" s="3"/>
      <c r="G1127" s="3"/>
      <c r="H1127" s="3"/>
      <c r="I1127" s="3"/>
      <c r="J1127" s="3"/>
      <c r="Q1127" s="8"/>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c r="IQ1127"/>
      <c r="IR1127"/>
      <c r="IS1127"/>
      <c r="IT1127"/>
      <c r="IU1127"/>
      <c r="IV1127"/>
    </row>
    <row r="1128" spans="1:256" s="4" customFormat="1" ht="12.75">
      <c r="A1128" s="1"/>
      <c r="B1128" s="2"/>
      <c r="C1128" s="3"/>
      <c r="F1128" s="3"/>
      <c r="G1128" s="3"/>
      <c r="H1128" s="3"/>
      <c r="I1128" s="3"/>
      <c r="J1128" s="3"/>
      <c r="Q1128" s="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c r="HT1128"/>
      <c r="HU1128"/>
      <c r="HV1128"/>
      <c r="HW1128"/>
      <c r="HX1128"/>
      <c r="HY1128"/>
      <c r="HZ1128"/>
      <c r="IA1128"/>
      <c r="IB1128"/>
      <c r="IC1128"/>
      <c r="ID1128"/>
      <c r="IE1128"/>
      <c r="IF1128"/>
      <c r="IG1128"/>
      <c r="IH1128"/>
      <c r="II1128"/>
      <c r="IJ1128"/>
      <c r="IK1128"/>
      <c r="IL1128"/>
      <c r="IM1128"/>
      <c r="IN1128"/>
      <c r="IO1128"/>
      <c r="IP1128"/>
      <c r="IQ1128"/>
      <c r="IR1128"/>
      <c r="IS1128"/>
      <c r="IT1128"/>
      <c r="IU1128"/>
      <c r="IV1128"/>
    </row>
    <row r="1129" spans="1:256" s="4" customFormat="1" ht="12.75">
      <c r="A1129" s="1"/>
      <c r="B1129" s="2"/>
      <c r="C1129" s="3"/>
      <c r="F1129" s="3"/>
      <c r="G1129" s="3"/>
      <c r="H1129" s="3"/>
      <c r="I1129" s="3"/>
      <c r="J1129" s="3"/>
      <c r="Q1129" s="8"/>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c r="HT1129"/>
      <c r="HU1129"/>
      <c r="HV1129"/>
      <c r="HW1129"/>
      <c r="HX1129"/>
      <c r="HY1129"/>
      <c r="HZ1129"/>
      <c r="IA1129"/>
      <c r="IB1129"/>
      <c r="IC1129"/>
      <c r="ID1129"/>
      <c r="IE1129"/>
      <c r="IF1129"/>
      <c r="IG1129"/>
      <c r="IH1129"/>
      <c r="II1129"/>
      <c r="IJ1129"/>
      <c r="IK1129"/>
      <c r="IL1129"/>
      <c r="IM1129"/>
      <c r="IN1129"/>
      <c r="IO1129"/>
      <c r="IP1129"/>
      <c r="IQ1129"/>
      <c r="IR1129"/>
      <c r="IS1129"/>
      <c r="IT1129"/>
      <c r="IU1129"/>
      <c r="IV1129"/>
    </row>
    <row r="1130" spans="1:256" s="4" customFormat="1" ht="12.75">
      <c r="A1130" s="1"/>
      <c r="B1130" s="2"/>
      <c r="C1130" s="3"/>
      <c r="F1130" s="3"/>
      <c r="G1130" s="3"/>
      <c r="H1130" s="3"/>
      <c r="I1130" s="3"/>
      <c r="J1130" s="3"/>
      <c r="Q1130" s="8"/>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c r="HT1130"/>
      <c r="HU1130"/>
      <c r="HV1130"/>
      <c r="HW1130"/>
      <c r="HX1130"/>
      <c r="HY1130"/>
      <c r="HZ1130"/>
      <c r="IA1130"/>
      <c r="IB1130"/>
      <c r="IC1130"/>
      <c r="ID1130"/>
      <c r="IE1130"/>
      <c r="IF1130"/>
      <c r="IG1130"/>
      <c r="IH1130"/>
      <c r="II1130"/>
      <c r="IJ1130"/>
      <c r="IK1130"/>
      <c r="IL1130"/>
      <c r="IM1130"/>
      <c r="IN1130"/>
      <c r="IO1130"/>
      <c r="IP1130"/>
      <c r="IQ1130"/>
      <c r="IR1130"/>
      <c r="IS1130"/>
      <c r="IT1130"/>
      <c r="IU1130"/>
      <c r="IV1130"/>
    </row>
    <row r="1131" spans="1:256" s="4" customFormat="1" ht="12.75">
      <c r="A1131" s="1"/>
      <c r="B1131" s="2"/>
      <c r="C1131" s="3"/>
      <c r="F1131" s="3"/>
      <c r="G1131" s="3"/>
      <c r="H1131" s="3"/>
      <c r="I1131" s="3"/>
      <c r="J1131" s="3"/>
      <c r="Q1131" s="8"/>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c r="HT1131"/>
      <c r="HU1131"/>
      <c r="HV1131"/>
      <c r="HW1131"/>
      <c r="HX1131"/>
      <c r="HY1131"/>
      <c r="HZ1131"/>
      <c r="IA1131"/>
      <c r="IB1131"/>
      <c r="IC1131"/>
      <c r="ID1131"/>
      <c r="IE1131"/>
      <c r="IF1131"/>
      <c r="IG1131"/>
      <c r="IH1131"/>
      <c r="II1131"/>
      <c r="IJ1131"/>
      <c r="IK1131"/>
      <c r="IL1131"/>
      <c r="IM1131"/>
      <c r="IN1131"/>
      <c r="IO1131"/>
      <c r="IP1131"/>
      <c r="IQ1131"/>
      <c r="IR1131"/>
      <c r="IS1131"/>
      <c r="IT1131"/>
      <c r="IU1131"/>
      <c r="IV1131"/>
    </row>
    <row r="1132" spans="1:256" s="4" customFormat="1" ht="12.75">
      <c r="A1132" s="1"/>
      <c r="B1132" s="2"/>
      <c r="C1132" s="3"/>
      <c r="F1132" s="3"/>
      <c r="G1132" s="3"/>
      <c r="H1132" s="3"/>
      <c r="I1132" s="3"/>
      <c r="J1132" s="3"/>
      <c r="Q1132" s="8"/>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c r="HT1132"/>
      <c r="HU1132"/>
      <c r="HV1132"/>
      <c r="HW1132"/>
      <c r="HX1132"/>
      <c r="HY1132"/>
      <c r="HZ1132"/>
      <c r="IA1132"/>
      <c r="IB1132"/>
      <c r="IC1132"/>
      <c r="ID1132"/>
      <c r="IE1132"/>
      <c r="IF1132"/>
      <c r="IG1132"/>
      <c r="IH1132"/>
      <c r="II1132"/>
      <c r="IJ1132"/>
      <c r="IK1132"/>
      <c r="IL1132"/>
      <c r="IM1132"/>
      <c r="IN1132"/>
      <c r="IO1132"/>
      <c r="IP1132"/>
      <c r="IQ1132"/>
      <c r="IR1132"/>
      <c r="IS1132"/>
      <c r="IT1132"/>
      <c r="IU1132"/>
      <c r="IV1132"/>
    </row>
    <row r="1133" spans="1:256" s="4" customFormat="1" ht="12.75">
      <c r="A1133" s="1"/>
      <c r="B1133" s="2"/>
      <c r="C1133" s="3"/>
      <c r="F1133" s="3"/>
      <c r="G1133" s="3"/>
      <c r="H1133" s="3"/>
      <c r="I1133" s="3"/>
      <c r="J1133" s="3"/>
      <c r="Q1133" s="8"/>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c r="HT1133"/>
      <c r="HU1133"/>
      <c r="HV1133"/>
      <c r="HW1133"/>
      <c r="HX1133"/>
      <c r="HY1133"/>
      <c r="HZ1133"/>
      <c r="IA1133"/>
      <c r="IB1133"/>
      <c r="IC1133"/>
      <c r="ID1133"/>
      <c r="IE1133"/>
      <c r="IF1133"/>
      <c r="IG1133"/>
      <c r="IH1133"/>
      <c r="II1133"/>
      <c r="IJ1133"/>
      <c r="IK1133"/>
      <c r="IL1133"/>
      <c r="IM1133"/>
      <c r="IN1133"/>
      <c r="IO1133"/>
      <c r="IP1133"/>
      <c r="IQ1133"/>
      <c r="IR1133"/>
      <c r="IS1133"/>
      <c r="IT1133"/>
      <c r="IU1133"/>
      <c r="IV1133"/>
    </row>
    <row r="1134" spans="1:256" s="4" customFormat="1" ht="12.75">
      <c r="A1134" s="1"/>
      <c r="B1134" s="2"/>
      <c r="C1134" s="3"/>
      <c r="F1134" s="3"/>
      <c r="G1134" s="3"/>
      <c r="H1134" s="3"/>
      <c r="I1134" s="3"/>
      <c r="J1134" s="3"/>
      <c r="Q1134" s="8"/>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c r="HT1134"/>
      <c r="HU1134"/>
      <c r="HV1134"/>
      <c r="HW1134"/>
      <c r="HX1134"/>
      <c r="HY1134"/>
      <c r="HZ1134"/>
      <c r="IA1134"/>
      <c r="IB1134"/>
      <c r="IC1134"/>
      <c r="ID1134"/>
      <c r="IE1134"/>
      <c r="IF1134"/>
      <c r="IG1134"/>
      <c r="IH1134"/>
      <c r="II1134"/>
      <c r="IJ1134"/>
      <c r="IK1134"/>
      <c r="IL1134"/>
      <c r="IM1134"/>
      <c r="IN1134"/>
      <c r="IO1134"/>
      <c r="IP1134"/>
      <c r="IQ1134"/>
      <c r="IR1134"/>
      <c r="IS1134"/>
      <c r="IT1134"/>
      <c r="IU1134"/>
      <c r="IV1134"/>
    </row>
    <row r="1135" spans="1:256" s="4" customFormat="1" ht="12.75">
      <c r="A1135" s="1"/>
      <c r="B1135" s="2"/>
      <c r="C1135" s="3"/>
      <c r="F1135" s="3"/>
      <c r="G1135" s="3"/>
      <c r="H1135" s="3"/>
      <c r="I1135" s="3"/>
      <c r="J1135" s="3"/>
      <c r="Q1135" s="8"/>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c r="HT1135"/>
      <c r="HU1135"/>
      <c r="HV1135"/>
      <c r="HW1135"/>
      <c r="HX1135"/>
      <c r="HY1135"/>
      <c r="HZ1135"/>
      <c r="IA1135"/>
      <c r="IB1135"/>
      <c r="IC1135"/>
      <c r="ID1135"/>
      <c r="IE1135"/>
      <c r="IF1135"/>
      <c r="IG1135"/>
      <c r="IH1135"/>
      <c r="II1135"/>
      <c r="IJ1135"/>
      <c r="IK1135"/>
      <c r="IL1135"/>
      <c r="IM1135"/>
      <c r="IN1135"/>
      <c r="IO1135"/>
      <c r="IP1135"/>
      <c r="IQ1135"/>
      <c r="IR1135"/>
      <c r="IS1135"/>
      <c r="IT1135"/>
      <c r="IU1135"/>
      <c r="IV1135"/>
    </row>
    <row r="1136" spans="1:256" s="4" customFormat="1" ht="12.75">
      <c r="A1136" s="1"/>
      <c r="B1136" s="2"/>
      <c r="C1136" s="3"/>
      <c r="F1136" s="3"/>
      <c r="G1136" s="3"/>
      <c r="H1136" s="3"/>
      <c r="I1136" s="3"/>
      <c r="J1136" s="3"/>
      <c r="Q1136" s="8"/>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c r="HT1136"/>
      <c r="HU1136"/>
      <c r="HV1136"/>
      <c r="HW1136"/>
      <c r="HX1136"/>
      <c r="HY1136"/>
      <c r="HZ1136"/>
      <c r="IA1136"/>
      <c r="IB1136"/>
      <c r="IC1136"/>
      <c r="ID1136"/>
      <c r="IE1136"/>
      <c r="IF1136"/>
      <c r="IG1136"/>
      <c r="IH1136"/>
      <c r="II1136"/>
      <c r="IJ1136"/>
      <c r="IK1136"/>
      <c r="IL1136"/>
      <c r="IM1136"/>
      <c r="IN1136"/>
      <c r="IO1136"/>
      <c r="IP1136"/>
      <c r="IQ1136"/>
      <c r="IR1136"/>
      <c r="IS1136"/>
      <c r="IT1136"/>
      <c r="IU1136"/>
      <c r="IV1136"/>
    </row>
    <row r="1137" spans="1:256" s="4" customFormat="1" ht="12.75">
      <c r="A1137" s="1"/>
      <c r="B1137" s="2"/>
      <c r="C1137" s="3"/>
      <c r="F1137" s="3"/>
      <c r="G1137" s="3"/>
      <c r="H1137" s="3"/>
      <c r="I1137" s="3"/>
      <c r="J1137" s="3"/>
      <c r="Q1137" s="8"/>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c r="HT1137"/>
      <c r="HU1137"/>
      <c r="HV1137"/>
      <c r="HW1137"/>
      <c r="HX1137"/>
      <c r="HY1137"/>
      <c r="HZ1137"/>
      <c r="IA1137"/>
      <c r="IB1137"/>
      <c r="IC1137"/>
      <c r="ID1137"/>
      <c r="IE1137"/>
      <c r="IF1137"/>
      <c r="IG1137"/>
      <c r="IH1137"/>
      <c r="II1137"/>
      <c r="IJ1137"/>
      <c r="IK1137"/>
      <c r="IL1137"/>
      <c r="IM1137"/>
      <c r="IN1137"/>
      <c r="IO1137"/>
      <c r="IP1137"/>
      <c r="IQ1137"/>
      <c r="IR1137"/>
      <c r="IS1137"/>
      <c r="IT1137"/>
      <c r="IU1137"/>
      <c r="IV1137"/>
    </row>
    <row r="1138" spans="1:256" s="4" customFormat="1" ht="12.75">
      <c r="A1138" s="1"/>
      <c r="B1138" s="2"/>
      <c r="C1138" s="3"/>
      <c r="F1138" s="3"/>
      <c r="G1138" s="3"/>
      <c r="H1138" s="3"/>
      <c r="I1138" s="3"/>
      <c r="J1138" s="3"/>
      <c r="Q1138" s="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c r="HT1138"/>
      <c r="HU1138"/>
      <c r="HV1138"/>
      <c r="HW1138"/>
      <c r="HX1138"/>
      <c r="HY1138"/>
      <c r="HZ1138"/>
      <c r="IA1138"/>
      <c r="IB1138"/>
      <c r="IC1138"/>
      <c r="ID1138"/>
      <c r="IE1138"/>
      <c r="IF1138"/>
      <c r="IG1138"/>
      <c r="IH1138"/>
      <c r="II1138"/>
      <c r="IJ1138"/>
      <c r="IK1138"/>
      <c r="IL1138"/>
      <c r="IM1138"/>
      <c r="IN1138"/>
      <c r="IO1138"/>
      <c r="IP1138"/>
      <c r="IQ1138"/>
      <c r="IR1138"/>
      <c r="IS1138"/>
      <c r="IT1138"/>
      <c r="IU1138"/>
      <c r="IV1138"/>
    </row>
    <row r="1139" spans="1:256" s="4" customFormat="1" ht="12.75">
      <c r="A1139" s="1"/>
      <c r="B1139" s="2"/>
      <c r="C1139" s="3"/>
      <c r="F1139" s="3"/>
      <c r="G1139" s="3"/>
      <c r="H1139" s="3"/>
      <c r="I1139" s="3"/>
      <c r="J1139" s="3"/>
      <c r="Q1139" s="8"/>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c r="HT1139"/>
      <c r="HU1139"/>
      <c r="HV1139"/>
      <c r="HW1139"/>
      <c r="HX1139"/>
      <c r="HY1139"/>
      <c r="HZ1139"/>
      <c r="IA1139"/>
      <c r="IB1139"/>
      <c r="IC1139"/>
      <c r="ID1139"/>
      <c r="IE1139"/>
      <c r="IF1139"/>
      <c r="IG1139"/>
      <c r="IH1139"/>
      <c r="II1139"/>
      <c r="IJ1139"/>
      <c r="IK1139"/>
      <c r="IL1139"/>
      <c r="IM1139"/>
      <c r="IN1139"/>
      <c r="IO1139"/>
      <c r="IP1139"/>
      <c r="IQ1139"/>
      <c r="IR1139"/>
      <c r="IS1139"/>
      <c r="IT1139"/>
      <c r="IU1139"/>
      <c r="IV1139"/>
    </row>
    <row r="1140" spans="1:256" s="4" customFormat="1" ht="12.75">
      <c r="A1140" s="1"/>
      <c r="B1140" s="2"/>
      <c r="C1140" s="3"/>
      <c r="F1140" s="3"/>
      <c r="G1140" s="3"/>
      <c r="H1140" s="3"/>
      <c r="I1140" s="3"/>
      <c r="J1140" s="3"/>
      <c r="Q1140" s="8"/>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4" customFormat="1" ht="12.75">
      <c r="A1141" s="1"/>
      <c r="B1141" s="2"/>
      <c r="C1141" s="3"/>
      <c r="F1141" s="3"/>
      <c r="G1141" s="3"/>
      <c r="H1141" s="3"/>
      <c r="I1141" s="3"/>
      <c r="J1141" s="3"/>
      <c r="Q1141" s="8"/>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4" customFormat="1" ht="12.75">
      <c r="A1142" s="1"/>
      <c r="B1142" s="2"/>
      <c r="C1142" s="3"/>
      <c r="F1142" s="3"/>
      <c r="G1142" s="3"/>
      <c r="H1142" s="3"/>
      <c r="I1142" s="3"/>
      <c r="J1142" s="3"/>
      <c r="Q1142" s="8"/>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4" customFormat="1" ht="12.75">
      <c r="A1143" s="1"/>
      <c r="B1143" s="2"/>
      <c r="C1143" s="3"/>
      <c r="F1143" s="3"/>
      <c r="G1143" s="3"/>
      <c r="H1143" s="3"/>
      <c r="I1143" s="3"/>
      <c r="J1143" s="3"/>
      <c r="Q1143" s="8"/>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4" customFormat="1" ht="12.75">
      <c r="A1144" s="1"/>
      <c r="B1144" s="2"/>
      <c r="C1144" s="3"/>
      <c r="F1144" s="3"/>
      <c r="G1144" s="3"/>
      <c r="H1144" s="3"/>
      <c r="I1144" s="3"/>
      <c r="J1144" s="3"/>
      <c r="Q1144" s="8"/>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4" customFormat="1" ht="12.75">
      <c r="A1145" s="1"/>
      <c r="B1145" s="2"/>
      <c r="C1145" s="3"/>
      <c r="F1145" s="3"/>
      <c r="G1145" s="3"/>
      <c r="H1145" s="3"/>
      <c r="I1145" s="3"/>
      <c r="J1145" s="3"/>
      <c r="Q1145" s="8"/>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256" s="4" customFormat="1" ht="12.75">
      <c r="A1146" s="1"/>
      <c r="B1146" s="2"/>
      <c r="C1146" s="3"/>
      <c r="F1146" s="3"/>
      <c r="G1146" s="3"/>
      <c r="H1146" s="3"/>
      <c r="I1146" s="3"/>
      <c r="J1146" s="3"/>
      <c r="Q1146" s="8"/>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c r="HT1146"/>
      <c r="HU1146"/>
      <c r="HV1146"/>
      <c r="HW1146"/>
      <c r="HX1146"/>
      <c r="HY1146"/>
      <c r="HZ1146"/>
      <c r="IA1146"/>
      <c r="IB1146"/>
      <c r="IC1146"/>
      <c r="ID1146"/>
      <c r="IE1146"/>
      <c r="IF1146"/>
      <c r="IG1146"/>
      <c r="IH1146"/>
      <c r="II1146"/>
      <c r="IJ1146"/>
      <c r="IK1146"/>
      <c r="IL1146"/>
      <c r="IM1146"/>
      <c r="IN1146"/>
      <c r="IO1146"/>
      <c r="IP1146"/>
      <c r="IQ1146"/>
      <c r="IR1146"/>
      <c r="IS1146"/>
      <c r="IT1146"/>
      <c r="IU1146"/>
      <c r="IV1146"/>
    </row>
    <row r="1147" spans="1:256" s="4" customFormat="1" ht="12.75">
      <c r="A1147" s="1"/>
      <c r="B1147" s="2"/>
      <c r="C1147" s="3"/>
      <c r="F1147" s="3"/>
      <c r="G1147" s="3"/>
      <c r="H1147" s="3"/>
      <c r="I1147" s="3"/>
      <c r="J1147" s="3"/>
      <c r="Q1147" s="8"/>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c r="HT1147"/>
      <c r="HU1147"/>
      <c r="HV1147"/>
      <c r="HW1147"/>
      <c r="HX1147"/>
      <c r="HY1147"/>
      <c r="HZ1147"/>
      <c r="IA1147"/>
      <c r="IB1147"/>
      <c r="IC1147"/>
      <c r="ID1147"/>
      <c r="IE1147"/>
      <c r="IF1147"/>
      <c r="IG1147"/>
      <c r="IH1147"/>
      <c r="II1147"/>
      <c r="IJ1147"/>
      <c r="IK1147"/>
      <c r="IL1147"/>
      <c r="IM1147"/>
      <c r="IN1147"/>
      <c r="IO1147"/>
      <c r="IP1147"/>
      <c r="IQ1147"/>
      <c r="IR1147"/>
      <c r="IS1147"/>
      <c r="IT1147"/>
      <c r="IU1147"/>
      <c r="IV1147"/>
    </row>
    <row r="1148" spans="1:256" s="4" customFormat="1" ht="12.75">
      <c r="A1148" s="1"/>
      <c r="B1148" s="2"/>
      <c r="C1148" s="3"/>
      <c r="F1148" s="3"/>
      <c r="G1148" s="3"/>
      <c r="H1148" s="3"/>
      <c r="I1148" s="3"/>
      <c r="J1148" s="3"/>
      <c r="Q1148" s="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c r="HT1148"/>
      <c r="HU1148"/>
      <c r="HV1148"/>
      <c r="HW1148"/>
      <c r="HX1148"/>
      <c r="HY1148"/>
      <c r="HZ1148"/>
      <c r="IA1148"/>
      <c r="IB1148"/>
      <c r="IC1148"/>
      <c r="ID1148"/>
      <c r="IE1148"/>
      <c r="IF1148"/>
      <c r="IG1148"/>
      <c r="IH1148"/>
      <c r="II1148"/>
      <c r="IJ1148"/>
      <c r="IK1148"/>
      <c r="IL1148"/>
      <c r="IM1148"/>
      <c r="IN1148"/>
      <c r="IO1148"/>
      <c r="IP1148"/>
      <c r="IQ1148"/>
      <c r="IR1148"/>
      <c r="IS1148"/>
      <c r="IT1148"/>
      <c r="IU1148"/>
      <c r="IV1148"/>
    </row>
    <row r="1149" spans="1:256" s="4" customFormat="1" ht="12.75">
      <c r="A1149" s="1"/>
      <c r="B1149" s="2"/>
      <c r="C1149" s="3"/>
      <c r="F1149" s="3"/>
      <c r="G1149" s="3"/>
      <c r="H1149" s="3"/>
      <c r="I1149" s="3"/>
      <c r="J1149" s="3"/>
      <c r="Q1149" s="8"/>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c r="HT1149"/>
      <c r="HU1149"/>
      <c r="HV1149"/>
      <c r="HW1149"/>
      <c r="HX1149"/>
      <c r="HY1149"/>
      <c r="HZ1149"/>
      <c r="IA1149"/>
      <c r="IB1149"/>
      <c r="IC1149"/>
      <c r="ID1149"/>
      <c r="IE1149"/>
      <c r="IF1149"/>
      <c r="IG1149"/>
      <c r="IH1149"/>
      <c r="II1149"/>
      <c r="IJ1149"/>
      <c r="IK1149"/>
      <c r="IL1149"/>
      <c r="IM1149"/>
      <c r="IN1149"/>
      <c r="IO1149"/>
      <c r="IP1149"/>
      <c r="IQ1149"/>
      <c r="IR1149"/>
      <c r="IS1149"/>
      <c r="IT1149"/>
      <c r="IU1149"/>
      <c r="IV1149"/>
    </row>
    <row r="1150" spans="1:256" s="4" customFormat="1" ht="12.75">
      <c r="A1150" s="1"/>
      <c r="B1150" s="2"/>
      <c r="C1150" s="3"/>
      <c r="F1150" s="3"/>
      <c r="G1150" s="3"/>
      <c r="H1150" s="3"/>
      <c r="I1150" s="3"/>
      <c r="J1150" s="3"/>
      <c r="Q1150" s="8"/>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c r="HT1150"/>
      <c r="HU1150"/>
      <c r="HV1150"/>
      <c r="HW1150"/>
      <c r="HX1150"/>
      <c r="HY1150"/>
      <c r="HZ1150"/>
      <c r="IA1150"/>
      <c r="IB1150"/>
      <c r="IC1150"/>
      <c r="ID1150"/>
      <c r="IE1150"/>
      <c r="IF1150"/>
      <c r="IG1150"/>
      <c r="IH1150"/>
      <c r="II1150"/>
      <c r="IJ1150"/>
      <c r="IK1150"/>
      <c r="IL1150"/>
      <c r="IM1150"/>
      <c r="IN1150"/>
      <c r="IO1150"/>
      <c r="IP1150"/>
      <c r="IQ1150"/>
      <c r="IR1150"/>
      <c r="IS1150"/>
      <c r="IT1150"/>
      <c r="IU1150"/>
      <c r="IV1150"/>
    </row>
    <row r="1151" spans="1:256" s="4" customFormat="1" ht="12.75">
      <c r="A1151" s="1"/>
      <c r="B1151" s="2"/>
      <c r="C1151" s="3"/>
      <c r="F1151" s="3"/>
      <c r="G1151" s="3"/>
      <c r="H1151" s="3"/>
      <c r="I1151" s="3"/>
      <c r="J1151" s="3"/>
      <c r="Q1151" s="8"/>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c r="IV1151"/>
    </row>
    <row r="1152" spans="1:256" s="4" customFormat="1" ht="12.75">
      <c r="A1152" s="1"/>
      <c r="B1152" s="2"/>
      <c r="C1152" s="3"/>
      <c r="F1152" s="3"/>
      <c r="G1152" s="3"/>
      <c r="H1152" s="3"/>
      <c r="I1152" s="3"/>
      <c r="J1152" s="3"/>
      <c r="Q1152" s="8"/>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c r="HT1152"/>
      <c r="HU1152"/>
      <c r="HV1152"/>
      <c r="HW1152"/>
      <c r="HX1152"/>
      <c r="HY1152"/>
      <c r="HZ1152"/>
      <c r="IA1152"/>
      <c r="IB1152"/>
      <c r="IC1152"/>
      <c r="ID1152"/>
      <c r="IE1152"/>
      <c r="IF1152"/>
      <c r="IG1152"/>
      <c r="IH1152"/>
      <c r="II1152"/>
      <c r="IJ1152"/>
      <c r="IK1152"/>
      <c r="IL1152"/>
      <c r="IM1152"/>
      <c r="IN1152"/>
      <c r="IO1152"/>
      <c r="IP1152"/>
      <c r="IQ1152"/>
      <c r="IR1152"/>
      <c r="IS1152"/>
      <c r="IT1152"/>
      <c r="IU1152"/>
      <c r="IV1152"/>
    </row>
    <row r="1153" spans="1:256" s="4" customFormat="1" ht="12.75">
      <c r="A1153" s="1"/>
      <c r="B1153" s="2"/>
      <c r="C1153" s="3"/>
      <c r="F1153" s="3"/>
      <c r="G1153" s="3"/>
      <c r="H1153" s="3"/>
      <c r="I1153" s="3"/>
      <c r="J1153" s="3"/>
      <c r="Q1153" s="8"/>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c r="IV1153"/>
    </row>
    <row r="1154" spans="1:256" s="4" customFormat="1" ht="12.75">
      <c r="A1154" s="1"/>
      <c r="B1154" s="2"/>
      <c r="C1154" s="3"/>
      <c r="F1154" s="3"/>
      <c r="G1154" s="3"/>
      <c r="H1154" s="3"/>
      <c r="I1154" s="3"/>
      <c r="J1154" s="3"/>
      <c r="Q1154" s="8"/>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c r="HT1154"/>
      <c r="HU1154"/>
      <c r="HV1154"/>
      <c r="HW1154"/>
      <c r="HX1154"/>
      <c r="HY1154"/>
      <c r="HZ1154"/>
      <c r="IA1154"/>
      <c r="IB1154"/>
      <c r="IC1154"/>
      <c r="ID1154"/>
      <c r="IE1154"/>
      <c r="IF1154"/>
      <c r="IG1154"/>
      <c r="IH1154"/>
      <c r="II1154"/>
      <c r="IJ1154"/>
      <c r="IK1154"/>
      <c r="IL1154"/>
      <c r="IM1154"/>
      <c r="IN1154"/>
      <c r="IO1154"/>
      <c r="IP1154"/>
      <c r="IQ1154"/>
      <c r="IR1154"/>
      <c r="IS1154"/>
      <c r="IT1154"/>
      <c r="IU1154"/>
      <c r="IV1154"/>
    </row>
    <row r="1155" spans="1:256" s="4" customFormat="1" ht="12.75">
      <c r="A1155" s="1"/>
      <c r="B1155" s="2"/>
      <c r="C1155" s="3"/>
      <c r="F1155" s="3"/>
      <c r="G1155" s="3"/>
      <c r="H1155" s="3"/>
      <c r="I1155" s="3"/>
      <c r="J1155" s="3"/>
      <c r="Q1155" s="8"/>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c r="IV1155"/>
    </row>
    <row r="1156" spans="1:256" s="4" customFormat="1" ht="12.75">
      <c r="A1156" s="1"/>
      <c r="B1156" s="2"/>
      <c r="C1156" s="3"/>
      <c r="F1156" s="3"/>
      <c r="G1156" s="3"/>
      <c r="H1156" s="3"/>
      <c r="I1156" s="3"/>
      <c r="J1156" s="3"/>
      <c r="Q1156" s="8"/>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c r="IU1156"/>
      <c r="IV1156"/>
    </row>
    <row r="1157" spans="1:256" s="4" customFormat="1" ht="12.75">
      <c r="A1157" s="1"/>
      <c r="B1157" s="2"/>
      <c r="C1157" s="3"/>
      <c r="F1157" s="3"/>
      <c r="G1157" s="3"/>
      <c r="H1157" s="3"/>
      <c r="I1157" s="3"/>
      <c r="J1157" s="3"/>
      <c r="Q1157" s="8"/>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c r="IV1157"/>
    </row>
    <row r="1158" spans="1:256" s="4" customFormat="1" ht="12.75">
      <c r="A1158" s="1"/>
      <c r="B1158" s="2"/>
      <c r="C1158" s="3"/>
      <c r="F1158" s="3"/>
      <c r="G1158" s="3"/>
      <c r="H1158" s="3"/>
      <c r="I1158" s="3"/>
      <c r="J1158" s="3"/>
      <c r="Q1158" s="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c r="HO1158"/>
      <c r="HP1158"/>
      <c r="HQ1158"/>
      <c r="HR1158"/>
      <c r="HS1158"/>
      <c r="HT1158"/>
      <c r="HU1158"/>
      <c r="HV1158"/>
      <c r="HW1158"/>
      <c r="HX1158"/>
      <c r="HY1158"/>
      <c r="HZ1158"/>
      <c r="IA1158"/>
      <c r="IB1158"/>
      <c r="IC1158"/>
      <c r="ID1158"/>
      <c r="IE1158"/>
      <c r="IF1158"/>
      <c r="IG1158"/>
      <c r="IH1158"/>
      <c r="II1158"/>
      <c r="IJ1158"/>
      <c r="IK1158"/>
      <c r="IL1158"/>
      <c r="IM1158"/>
      <c r="IN1158"/>
      <c r="IO1158"/>
      <c r="IP1158"/>
      <c r="IQ1158"/>
      <c r="IR1158"/>
      <c r="IS1158"/>
      <c r="IT1158"/>
      <c r="IU1158"/>
      <c r="IV1158"/>
    </row>
    <row r="1159" spans="1:256" s="4" customFormat="1" ht="12.75">
      <c r="A1159" s="1"/>
      <c r="B1159" s="2"/>
      <c r="C1159" s="3"/>
      <c r="F1159" s="3"/>
      <c r="G1159" s="3"/>
      <c r="H1159" s="3"/>
      <c r="I1159" s="3"/>
      <c r="J1159" s="3"/>
      <c r="Q1159" s="8"/>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c r="HO1159"/>
      <c r="HP1159"/>
      <c r="HQ1159"/>
      <c r="HR1159"/>
      <c r="HS1159"/>
      <c r="HT1159"/>
      <c r="HU1159"/>
      <c r="HV1159"/>
      <c r="HW1159"/>
      <c r="HX1159"/>
      <c r="HY1159"/>
      <c r="HZ1159"/>
      <c r="IA1159"/>
      <c r="IB1159"/>
      <c r="IC1159"/>
      <c r="ID1159"/>
      <c r="IE1159"/>
      <c r="IF1159"/>
      <c r="IG1159"/>
      <c r="IH1159"/>
      <c r="II1159"/>
      <c r="IJ1159"/>
      <c r="IK1159"/>
      <c r="IL1159"/>
      <c r="IM1159"/>
      <c r="IN1159"/>
      <c r="IO1159"/>
      <c r="IP1159"/>
      <c r="IQ1159"/>
      <c r="IR1159"/>
      <c r="IS1159"/>
      <c r="IT1159"/>
      <c r="IU1159"/>
      <c r="IV1159"/>
    </row>
    <row r="1160" spans="1:256" s="4" customFormat="1" ht="12.75">
      <c r="A1160" s="1"/>
      <c r="B1160" s="2"/>
      <c r="C1160" s="3"/>
      <c r="F1160" s="3"/>
      <c r="G1160" s="3"/>
      <c r="H1160" s="3"/>
      <c r="I1160" s="3"/>
      <c r="J1160" s="3"/>
      <c r="Q1160" s="8"/>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c r="HO1160"/>
      <c r="HP1160"/>
      <c r="HQ1160"/>
      <c r="HR1160"/>
      <c r="HS1160"/>
      <c r="HT1160"/>
      <c r="HU1160"/>
      <c r="HV1160"/>
      <c r="HW1160"/>
      <c r="HX1160"/>
      <c r="HY1160"/>
      <c r="HZ1160"/>
      <c r="IA1160"/>
      <c r="IB1160"/>
      <c r="IC1160"/>
      <c r="ID1160"/>
      <c r="IE1160"/>
      <c r="IF1160"/>
      <c r="IG1160"/>
      <c r="IH1160"/>
      <c r="II1160"/>
      <c r="IJ1160"/>
      <c r="IK1160"/>
      <c r="IL1160"/>
      <c r="IM1160"/>
      <c r="IN1160"/>
      <c r="IO1160"/>
      <c r="IP1160"/>
      <c r="IQ1160"/>
      <c r="IR1160"/>
      <c r="IS1160"/>
      <c r="IT1160"/>
      <c r="IU1160"/>
      <c r="IV1160"/>
    </row>
    <row r="1161" spans="1:256" s="4" customFormat="1" ht="12.75">
      <c r="A1161" s="1"/>
      <c r="B1161" s="2"/>
      <c r="C1161" s="3"/>
      <c r="F1161" s="3"/>
      <c r="G1161" s="3"/>
      <c r="H1161" s="3"/>
      <c r="I1161" s="3"/>
      <c r="J1161" s="3"/>
      <c r="Q1161" s="8"/>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c r="HO1161"/>
      <c r="HP1161"/>
      <c r="HQ1161"/>
      <c r="HR1161"/>
      <c r="HS1161"/>
      <c r="HT1161"/>
      <c r="HU1161"/>
      <c r="HV1161"/>
      <c r="HW1161"/>
      <c r="HX1161"/>
      <c r="HY1161"/>
      <c r="HZ1161"/>
      <c r="IA1161"/>
      <c r="IB1161"/>
      <c r="IC1161"/>
      <c r="ID1161"/>
      <c r="IE1161"/>
      <c r="IF1161"/>
      <c r="IG1161"/>
      <c r="IH1161"/>
      <c r="II1161"/>
      <c r="IJ1161"/>
      <c r="IK1161"/>
      <c r="IL1161"/>
      <c r="IM1161"/>
      <c r="IN1161"/>
      <c r="IO1161"/>
      <c r="IP1161"/>
      <c r="IQ1161"/>
      <c r="IR1161"/>
      <c r="IS1161"/>
      <c r="IT1161"/>
      <c r="IU1161"/>
      <c r="IV1161"/>
    </row>
    <row r="1162" spans="1:256" s="4" customFormat="1" ht="12.75">
      <c r="A1162" s="1"/>
      <c r="B1162" s="2"/>
      <c r="C1162" s="3"/>
      <c r="F1162" s="3"/>
      <c r="G1162" s="3"/>
      <c r="H1162" s="3"/>
      <c r="I1162" s="3"/>
      <c r="J1162" s="3"/>
      <c r="Q1162" s="8"/>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c r="IV1162"/>
    </row>
    <row r="1163" spans="1:256" s="4" customFormat="1" ht="12.75">
      <c r="A1163" s="1"/>
      <c r="B1163" s="2"/>
      <c r="C1163" s="3"/>
      <c r="F1163" s="3"/>
      <c r="G1163" s="3"/>
      <c r="H1163" s="3"/>
      <c r="I1163" s="3"/>
      <c r="J1163" s="3"/>
      <c r="Q1163" s="8"/>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c r="IV1163"/>
    </row>
    <row r="1164" spans="1:256" s="4" customFormat="1" ht="12.75">
      <c r="A1164" s="1"/>
      <c r="B1164" s="2"/>
      <c r="C1164" s="3"/>
      <c r="F1164" s="3"/>
      <c r="G1164" s="3"/>
      <c r="H1164" s="3"/>
      <c r="I1164" s="3"/>
      <c r="J1164" s="3"/>
      <c r="Q1164" s="8"/>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c r="IU1164"/>
      <c r="IV1164"/>
    </row>
    <row r="1165" spans="1:256" s="4" customFormat="1" ht="12.75">
      <c r="A1165" s="1"/>
      <c r="B1165" s="2"/>
      <c r="C1165" s="3"/>
      <c r="F1165" s="3"/>
      <c r="G1165" s="3"/>
      <c r="H1165" s="3"/>
      <c r="I1165" s="3"/>
      <c r="J1165" s="3"/>
      <c r="Q1165" s="8"/>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c r="HO1165"/>
      <c r="HP1165"/>
      <c r="HQ1165"/>
      <c r="HR1165"/>
      <c r="HS1165"/>
      <c r="HT1165"/>
      <c r="HU1165"/>
      <c r="HV1165"/>
      <c r="HW1165"/>
      <c r="HX1165"/>
      <c r="HY1165"/>
      <c r="HZ1165"/>
      <c r="IA1165"/>
      <c r="IB1165"/>
      <c r="IC1165"/>
      <c r="ID1165"/>
      <c r="IE1165"/>
      <c r="IF1165"/>
      <c r="IG1165"/>
      <c r="IH1165"/>
      <c r="II1165"/>
      <c r="IJ1165"/>
      <c r="IK1165"/>
      <c r="IL1165"/>
      <c r="IM1165"/>
      <c r="IN1165"/>
      <c r="IO1165"/>
      <c r="IP1165"/>
      <c r="IQ1165"/>
      <c r="IR1165"/>
      <c r="IS1165"/>
      <c r="IT1165"/>
      <c r="IU1165"/>
      <c r="IV1165"/>
    </row>
    <row r="1166" spans="1:256" s="4" customFormat="1" ht="12.75">
      <c r="A1166" s="1"/>
      <c r="B1166" s="2"/>
      <c r="C1166" s="3"/>
      <c r="F1166" s="3"/>
      <c r="G1166" s="3"/>
      <c r="H1166" s="3"/>
      <c r="I1166" s="3"/>
      <c r="J1166" s="3"/>
      <c r="Q1166" s="8"/>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c r="HO1166"/>
      <c r="HP1166"/>
      <c r="HQ1166"/>
      <c r="HR1166"/>
      <c r="HS1166"/>
      <c r="HT1166"/>
      <c r="HU1166"/>
      <c r="HV1166"/>
      <c r="HW1166"/>
      <c r="HX1166"/>
      <c r="HY1166"/>
      <c r="HZ1166"/>
      <c r="IA1166"/>
      <c r="IB1166"/>
      <c r="IC1166"/>
      <c r="ID1166"/>
      <c r="IE1166"/>
      <c r="IF1166"/>
      <c r="IG1166"/>
      <c r="IH1166"/>
      <c r="II1166"/>
      <c r="IJ1166"/>
      <c r="IK1166"/>
      <c r="IL1166"/>
      <c r="IM1166"/>
      <c r="IN1166"/>
      <c r="IO1166"/>
      <c r="IP1166"/>
      <c r="IQ1166"/>
      <c r="IR1166"/>
      <c r="IS1166"/>
      <c r="IT1166"/>
      <c r="IU1166"/>
      <c r="IV1166"/>
    </row>
    <row r="1167" spans="1:256" s="4" customFormat="1" ht="12.75">
      <c r="A1167" s="1"/>
      <c r="B1167" s="2"/>
      <c r="C1167" s="3"/>
      <c r="F1167" s="3"/>
      <c r="G1167" s="3"/>
      <c r="H1167" s="3"/>
      <c r="I1167" s="3"/>
      <c r="J1167" s="3"/>
      <c r="Q1167" s="8"/>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c r="HO1167"/>
      <c r="HP1167"/>
      <c r="HQ1167"/>
      <c r="HR1167"/>
      <c r="HS1167"/>
      <c r="HT1167"/>
      <c r="HU1167"/>
      <c r="HV1167"/>
      <c r="HW1167"/>
      <c r="HX1167"/>
      <c r="HY1167"/>
      <c r="HZ1167"/>
      <c r="IA1167"/>
      <c r="IB1167"/>
      <c r="IC1167"/>
      <c r="ID1167"/>
      <c r="IE1167"/>
      <c r="IF1167"/>
      <c r="IG1167"/>
      <c r="IH1167"/>
      <c r="II1167"/>
      <c r="IJ1167"/>
      <c r="IK1167"/>
      <c r="IL1167"/>
      <c r="IM1167"/>
      <c r="IN1167"/>
      <c r="IO1167"/>
      <c r="IP1167"/>
      <c r="IQ1167"/>
      <c r="IR1167"/>
      <c r="IS1167"/>
      <c r="IT1167"/>
      <c r="IU1167"/>
      <c r="IV1167"/>
    </row>
    <row r="1168" spans="1:256" s="4" customFormat="1" ht="12.75">
      <c r="A1168" s="1"/>
      <c r="B1168" s="2"/>
      <c r="C1168" s="3"/>
      <c r="F1168" s="3"/>
      <c r="G1168" s="3"/>
      <c r="H1168" s="3"/>
      <c r="I1168" s="3"/>
      <c r="J1168" s="3"/>
      <c r="Q1168" s="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c r="IV1168"/>
    </row>
    <row r="1169" spans="1:256" s="4" customFormat="1" ht="12.75">
      <c r="A1169" s="1"/>
      <c r="B1169" s="2"/>
      <c r="C1169" s="3"/>
      <c r="F1169" s="3"/>
      <c r="G1169" s="3"/>
      <c r="H1169" s="3"/>
      <c r="I1169" s="3"/>
      <c r="J1169" s="3"/>
      <c r="Q1169" s="8"/>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c r="HO1169"/>
      <c r="HP1169"/>
      <c r="HQ1169"/>
      <c r="HR1169"/>
      <c r="HS1169"/>
      <c r="HT1169"/>
      <c r="HU1169"/>
      <c r="HV1169"/>
      <c r="HW1169"/>
      <c r="HX1169"/>
      <c r="HY1169"/>
      <c r="HZ1169"/>
      <c r="IA1169"/>
      <c r="IB1169"/>
      <c r="IC1169"/>
      <c r="ID1169"/>
      <c r="IE1169"/>
      <c r="IF1169"/>
      <c r="IG1169"/>
      <c r="IH1169"/>
      <c r="II1169"/>
      <c r="IJ1169"/>
      <c r="IK1169"/>
      <c r="IL1169"/>
      <c r="IM1169"/>
      <c r="IN1169"/>
      <c r="IO1169"/>
      <c r="IP1169"/>
      <c r="IQ1169"/>
      <c r="IR1169"/>
      <c r="IS1169"/>
      <c r="IT1169"/>
      <c r="IU1169"/>
      <c r="IV1169"/>
    </row>
    <row r="1170" spans="1:256" s="4" customFormat="1" ht="12.75">
      <c r="A1170" s="1"/>
      <c r="B1170" s="2"/>
      <c r="C1170" s="3"/>
      <c r="F1170" s="3"/>
      <c r="G1170" s="3"/>
      <c r="H1170" s="3"/>
      <c r="I1170" s="3"/>
      <c r="J1170" s="3"/>
      <c r="Q1170" s="8"/>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c r="HO1170"/>
      <c r="HP1170"/>
      <c r="HQ1170"/>
      <c r="HR1170"/>
      <c r="HS1170"/>
      <c r="HT1170"/>
      <c r="HU1170"/>
      <c r="HV1170"/>
      <c r="HW1170"/>
      <c r="HX1170"/>
      <c r="HY1170"/>
      <c r="HZ1170"/>
      <c r="IA1170"/>
      <c r="IB1170"/>
      <c r="IC1170"/>
      <c r="ID1170"/>
      <c r="IE1170"/>
      <c r="IF1170"/>
      <c r="IG1170"/>
      <c r="IH1170"/>
      <c r="II1170"/>
      <c r="IJ1170"/>
      <c r="IK1170"/>
      <c r="IL1170"/>
      <c r="IM1170"/>
      <c r="IN1170"/>
      <c r="IO1170"/>
      <c r="IP1170"/>
      <c r="IQ1170"/>
      <c r="IR1170"/>
      <c r="IS1170"/>
      <c r="IT1170"/>
      <c r="IU1170"/>
      <c r="IV1170"/>
    </row>
    <row r="1171" spans="1:256" s="4" customFormat="1" ht="12.75">
      <c r="A1171" s="1"/>
      <c r="B1171" s="2"/>
      <c r="C1171" s="3"/>
      <c r="F1171" s="3"/>
      <c r="G1171" s="3"/>
      <c r="H1171" s="3"/>
      <c r="I1171" s="3"/>
      <c r="J1171" s="3"/>
      <c r="Q1171" s="8"/>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c r="IV1171"/>
    </row>
    <row r="1172" spans="1:256" s="4" customFormat="1" ht="12.75">
      <c r="A1172" s="1"/>
      <c r="B1172" s="2"/>
      <c r="C1172" s="3"/>
      <c r="F1172" s="3"/>
      <c r="G1172" s="3"/>
      <c r="H1172" s="3"/>
      <c r="I1172" s="3"/>
      <c r="J1172" s="3"/>
      <c r="Q1172" s="8"/>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c r="IV1172"/>
    </row>
    <row r="1173" spans="1:256" s="4" customFormat="1" ht="12.75">
      <c r="A1173" s="1"/>
      <c r="B1173" s="2"/>
      <c r="C1173" s="3"/>
      <c r="F1173" s="3"/>
      <c r="G1173" s="3"/>
      <c r="H1173" s="3"/>
      <c r="I1173" s="3"/>
      <c r="J1173" s="3"/>
      <c r="Q1173" s="8"/>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c r="IV1173"/>
    </row>
    <row r="1174" spans="1:256" s="4" customFormat="1" ht="12.75">
      <c r="A1174" s="1"/>
      <c r="B1174" s="2"/>
      <c r="C1174" s="3"/>
      <c r="F1174" s="3"/>
      <c r="G1174" s="3"/>
      <c r="H1174" s="3"/>
      <c r="I1174" s="3"/>
      <c r="J1174" s="3"/>
      <c r="Q1174" s="8"/>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c r="HO1174"/>
      <c r="HP1174"/>
      <c r="HQ1174"/>
      <c r="HR1174"/>
      <c r="HS1174"/>
      <c r="HT1174"/>
      <c r="HU1174"/>
      <c r="HV1174"/>
      <c r="HW1174"/>
      <c r="HX1174"/>
      <c r="HY1174"/>
      <c r="HZ1174"/>
      <c r="IA1174"/>
      <c r="IB1174"/>
      <c r="IC1174"/>
      <c r="ID1174"/>
      <c r="IE1174"/>
      <c r="IF1174"/>
      <c r="IG1174"/>
      <c r="IH1174"/>
      <c r="II1174"/>
      <c r="IJ1174"/>
      <c r="IK1174"/>
      <c r="IL1174"/>
      <c r="IM1174"/>
      <c r="IN1174"/>
      <c r="IO1174"/>
      <c r="IP1174"/>
      <c r="IQ1174"/>
      <c r="IR1174"/>
      <c r="IS1174"/>
      <c r="IT1174"/>
      <c r="IU1174"/>
      <c r="IV1174"/>
    </row>
    <row r="1175" spans="1:256" s="4" customFormat="1" ht="12.75">
      <c r="A1175" s="1"/>
      <c r="B1175" s="2"/>
      <c r="C1175" s="3"/>
      <c r="F1175" s="3"/>
      <c r="G1175" s="3"/>
      <c r="H1175" s="3"/>
      <c r="I1175" s="3"/>
      <c r="J1175" s="3"/>
      <c r="Q1175" s="8"/>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c r="IV1175"/>
    </row>
    <row r="1176" spans="1:256" s="4" customFormat="1" ht="12.75">
      <c r="A1176" s="1"/>
      <c r="B1176" s="2"/>
      <c r="C1176" s="3"/>
      <c r="F1176" s="3"/>
      <c r="G1176" s="3"/>
      <c r="H1176" s="3"/>
      <c r="I1176" s="3"/>
      <c r="J1176" s="3"/>
      <c r="Q1176" s="8"/>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c r="IU1176"/>
      <c r="IV1176"/>
    </row>
    <row r="1177" spans="1:256" s="4" customFormat="1" ht="12.75">
      <c r="A1177" s="1"/>
      <c r="B1177" s="2"/>
      <c r="C1177" s="3"/>
      <c r="F1177" s="3"/>
      <c r="G1177" s="3"/>
      <c r="H1177" s="3"/>
      <c r="I1177" s="3"/>
      <c r="J1177" s="3"/>
      <c r="Q1177" s="8"/>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c r="HO1177"/>
      <c r="HP1177"/>
      <c r="HQ1177"/>
      <c r="HR1177"/>
      <c r="HS1177"/>
      <c r="HT1177"/>
      <c r="HU1177"/>
      <c r="HV1177"/>
      <c r="HW1177"/>
      <c r="HX1177"/>
      <c r="HY1177"/>
      <c r="HZ1177"/>
      <c r="IA1177"/>
      <c r="IB1177"/>
      <c r="IC1177"/>
      <c r="ID1177"/>
      <c r="IE1177"/>
      <c r="IF1177"/>
      <c r="IG1177"/>
      <c r="IH1177"/>
      <c r="II1177"/>
      <c r="IJ1177"/>
      <c r="IK1177"/>
      <c r="IL1177"/>
      <c r="IM1177"/>
      <c r="IN1177"/>
      <c r="IO1177"/>
      <c r="IP1177"/>
      <c r="IQ1177"/>
      <c r="IR1177"/>
      <c r="IS1177"/>
      <c r="IT1177"/>
      <c r="IU1177"/>
      <c r="IV1177"/>
    </row>
    <row r="1178" spans="1:256" s="4" customFormat="1" ht="12.75">
      <c r="A1178" s="1"/>
      <c r="B1178" s="2"/>
      <c r="C1178" s="3"/>
      <c r="F1178" s="3"/>
      <c r="G1178" s="3"/>
      <c r="H1178" s="3"/>
      <c r="I1178" s="3"/>
      <c r="J1178" s="3"/>
      <c r="Q1178" s="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c r="HO1178"/>
      <c r="HP1178"/>
      <c r="HQ1178"/>
      <c r="HR1178"/>
      <c r="HS1178"/>
      <c r="HT1178"/>
      <c r="HU1178"/>
      <c r="HV1178"/>
      <c r="HW1178"/>
      <c r="HX1178"/>
      <c r="HY1178"/>
      <c r="HZ1178"/>
      <c r="IA1178"/>
      <c r="IB1178"/>
      <c r="IC1178"/>
      <c r="ID1178"/>
      <c r="IE1178"/>
      <c r="IF1178"/>
      <c r="IG1178"/>
      <c r="IH1178"/>
      <c r="II1178"/>
      <c r="IJ1178"/>
      <c r="IK1178"/>
      <c r="IL1178"/>
      <c r="IM1178"/>
      <c r="IN1178"/>
      <c r="IO1178"/>
      <c r="IP1178"/>
      <c r="IQ1178"/>
      <c r="IR1178"/>
      <c r="IS1178"/>
      <c r="IT1178"/>
      <c r="IU1178"/>
      <c r="IV1178"/>
    </row>
    <row r="1179" spans="1:256" s="4" customFormat="1" ht="12.75">
      <c r="A1179" s="1"/>
      <c r="B1179" s="2"/>
      <c r="C1179" s="3"/>
      <c r="F1179" s="3"/>
      <c r="G1179" s="3"/>
      <c r="H1179" s="3"/>
      <c r="I1179" s="3"/>
      <c r="J1179" s="3"/>
      <c r="Q1179" s="8"/>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c r="IV1179"/>
    </row>
    <row r="1180" spans="1:256" s="4" customFormat="1" ht="12.75">
      <c r="A1180" s="1"/>
      <c r="B1180" s="2"/>
      <c r="C1180" s="3"/>
      <c r="F1180" s="3"/>
      <c r="G1180" s="3"/>
      <c r="H1180" s="3"/>
      <c r="I1180" s="3"/>
      <c r="J1180" s="3"/>
      <c r="Q1180" s="8"/>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c r="HO1180"/>
      <c r="HP1180"/>
      <c r="HQ1180"/>
      <c r="HR1180"/>
      <c r="HS1180"/>
      <c r="HT1180"/>
      <c r="HU1180"/>
      <c r="HV1180"/>
      <c r="HW1180"/>
      <c r="HX1180"/>
      <c r="HY1180"/>
      <c r="HZ1180"/>
      <c r="IA1180"/>
      <c r="IB1180"/>
      <c r="IC1180"/>
      <c r="ID1180"/>
      <c r="IE1180"/>
      <c r="IF1180"/>
      <c r="IG1180"/>
      <c r="IH1180"/>
      <c r="II1180"/>
      <c r="IJ1180"/>
      <c r="IK1180"/>
      <c r="IL1180"/>
      <c r="IM1180"/>
      <c r="IN1180"/>
      <c r="IO1180"/>
      <c r="IP1180"/>
      <c r="IQ1180"/>
      <c r="IR1180"/>
      <c r="IS1180"/>
      <c r="IT1180"/>
      <c r="IU1180"/>
      <c r="IV1180"/>
    </row>
    <row r="1181" spans="1:256" s="4" customFormat="1" ht="12.75">
      <c r="A1181" s="1"/>
      <c r="B1181" s="2"/>
      <c r="C1181" s="3"/>
      <c r="F1181" s="3"/>
      <c r="G1181" s="3"/>
      <c r="H1181" s="3"/>
      <c r="I1181" s="3"/>
      <c r="J1181" s="3"/>
      <c r="Q1181" s="8"/>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c r="HO1181"/>
      <c r="HP1181"/>
      <c r="HQ1181"/>
      <c r="HR1181"/>
      <c r="HS1181"/>
      <c r="HT1181"/>
      <c r="HU1181"/>
      <c r="HV1181"/>
      <c r="HW1181"/>
      <c r="HX1181"/>
      <c r="HY1181"/>
      <c r="HZ1181"/>
      <c r="IA1181"/>
      <c r="IB1181"/>
      <c r="IC1181"/>
      <c r="ID1181"/>
      <c r="IE1181"/>
      <c r="IF1181"/>
      <c r="IG1181"/>
      <c r="IH1181"/>
      <c r="II1181"/>
      <c r="IJ1181"/>
      <c r="IK1181"/>
      <c r="IL1181"/>
      <c r="IM1181"/>
      <c r="IN1181"/>
      <c r="IO1181"/>
      <c r="IP1181"/>
      <c r="IQ1181"/>
      <c r="IR1181"/>
      <c r="IS1181"/>
      <c r="IT1181"/>
      <c r="IU1181"/>
      <c r="IV1181"/>
    </row>
    <row r="1182" spans="1:256" s="4" customFormat="1" ht="12.75">
      <c r="A1182" s="1"/>
      <c r="B1182" s="2"/>
      <c r="C1182" s="3"/>
      <c r="F1182" s="3"/>
      <c r="G1182" s="3"/>
      <c r="H1182" s="3"/>
      <c r="I1182" s="3"/>
      <c r="J1182" s="3"/>
      <c r="Q1182" s="8"/>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c r="IV1182"/>
    </row>
    <row r="1183" spans="1:256" s="4" customFormat="1" ht="12.75">
      <c r="A1183" s="1"/>
      <c r="B1183" s="2"/>
      <c r="C1183" s="3"/>
      <c r="F1183" s="3"/>
      <c r="G1183" s="3"/>
      <c r="H1183" s="3"/>
      <c r="I1183" s="3"/>
      <c r="J1183" s="3"/>
      <c r="Q1183" s="8"/>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c r="HO1183"/>
      <c r="HP1183"/>
      <c r="HQ1183"/>
      <c r="HR1183"/>
      <c r="HS1183"/>
      <c r="HT1183"/>
      <c r="HU1183"/>
      <c r="HV1183"/>
      <c r="HW1183"/>
      <c r="HX1183"/>
      <c r="HY1183"/>
      <c r="HZ1183"/>
      <c r="IA1183"/>
      <c r="IB1183"/>
      <c r="IC1183"/>
      <c r="ID1183"/>
      <c r="IE1183"/>
      <c r="IF1183"/>
      <c r="IG1183"/>
      <c r="IH1183"/>
      <c r="II1183"/>
      <c r="IJ1183"/>
      <c r="IK1183"/>
      <c r="IL1183"/>
      <c r="IM1183"/>
      <c r="IN1183"/>
      <c r="IO1183"/>
      <c r="IP1183"/>
      <c r="IQ1183"/>
      <c r="IR1183"/>
      <c r="IS1183"/>
      <c r="IT1183"/>
      <c r="IU1183"/>
      <c r="IV1183"/>
    </row>
    <row r="1184" spans="1:256" s="4" customFormat="1" ht="12.75">
      <c r="A1184" s="1"/>
      <c r="B1184" s="2"/>
      <c r="C1184" s="3"/>
      <c r="F1184" s="3"/>
      <c r="G1184" s="3"/>
      <c r="H1184" s="3"/>
      <c r="I1184" s="3"/>
      <c r="J1184" s="3"/>
      <c r="Q1184" s="8"/>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c r="HO1184"/>
      <c r="HP1184"/>
      <c r="HQ1184"/>
      <c r="HR1184"/>
      <c r="HS1184"/>
      <c r="HT1184"/>
      <c r="HU1184"/>
      <c r="HV1184"/>
      <c r="HW1184"/>
      <c r="HX1184"/>
      <c r="HY1184"/>
      <c r="HZ1184"/>
      <c r="IA1184"/>
      <c r="IB1184"/>
      <c r="IC1184"/>
      <c r="ID1184"/>
      <c r="IE1184"/>
      <c r="IF1184"/>
      <c r="IG1184"/>
      <c r="IH1184"/>
      <c r="II1184"/>
      <c r="IJ1184"/>
      <c r="IK1184"/>
      <c r="IL1184"/>
      <c r="IM1184"/>
      <c r="IN1184"/>
      <c r="IO1184"/>
      <c r="IP1184"/>
      <c r="IQ1184"/>
      <c r="IR1184"/>
      <c r="IS1184"/>
      <c r="IT1184"/>
      <c r="IU1184"/>
      <c r="IV1184"/>
    </row>
    <row r="1185" spans="1:256" s="4" customFormat="1" ht="12.75">
      <c r="A1185" s="1"/>
      <c r="B1185" s="2"/>
      <c r="C1185" s="3"/>
      <c r="F1185" s="3"/>
      <c r="G1185" s="3"/>
      <c r="H1185" s="3"/>
      <c r="I1185" s="3"/>
      <c r="J1185" s="3"/>
      <c r="Q1185" s="8"/>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c r="HO1185"/>
      <c r="HP1185"/>
      <c r="HQ1185"/>
      <c r="HR1185"/>
      <c r="HS1185"/>
      <c r="HT1185"/>
      <c r="HU1185"/>
      <c r="HV1185"/>
      <c r="HW1185"/>
      <c r="HX1185"/>
      <c r="HY1185"/>
      <c r="HZ1185"/>
      <c r="IA1185"/>
      <c r="IB1185"/>
      <c r="IC1185"/>
      <c r="ID1185"/>
      <c r="IE1185"/>
      <c r="IF1185"/>
      <c r="IG1185"/>
      <c r="IH1185"/>
      <c r="II1185"/>
      <c r="IJ1185"/>
      <c r="IK1185"/>
      <c r="IL1185"/>
      <c r="IM1185"/>
      <c r="IN1185"/>
      <c r="IO1185"/>
      <c r="IP1185"/>
      <c r="IQ1185"/>
      <c r="IR1185"/>
      <c r="IS1185"/>
      <c r="IT1185"/>
      <c r="IU1185"/>
      <c r="IV1185"/>
    </row>
    <row r="1186" spans="1:256" s="4" customFormat="1" ht="12.75">
      <c r="A1186" s="1"/>
      <c r="B1186" s="2"/>
      <c r="C1186" s="3"/>
      <c r="F1186" s="3"/>
      <c r="G1186" s="3"/>
      <c r="H1186" s="3"/>
      <c r="I1186" s="3"/>
      <c r="J1186" s="3"/>
      <c r="Q1186" s="8"/>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c r="HO1186"/>
      <c r="HP1186"/>
      <c r="HQ1186"/>
      <c r="HR1186"/>
      <c r="HS1186"/>
      <c r="HT1186"/>
      <c r="HU1186"/>
      <c r="HV1186"/>
      <c r="HW1186"/>
      <c r="HX1186"/>
      <c r="HY1186"/>
      <c r="HZ1186"/>
      <c r="IA1186"/>
      <c r="IB1186"/>
      <c r="IC1186"/>
      <c r="ID1186"/>
      <c r="IE1186"/>
      <c r="IF1186"/>
      <c r="IG1186"/>
      <c r="IH1186"/>
      <c r="II1186"/>
      <c r="IJ1186"/>
      <c r="IK1186"/>
      <c r="IL1186"/>
      <c r="IM1186"/>
      <c r="IN1186"/>
      <c r="IO1186"/>
      <c r="IP1186"/>
      <c r="IQ1186"/>
      <c r="IR1186"/>
      <c r="IS1186"/>
      <c r="IT1186"/>
      <c r="IU1186"/>
      <c r="IV1186"/>
    </row>
    <row r="1187" spans="1:256" s="4" customFormat="1" ht="12.75">
      <c r="A1187" s="1"/>
      <c r="B1187" s="2"/>
      <c r="C1187" s="3"/>
      <c r="F1187" s="3"/>
      <c r="G1187" s="3"/>
      <c r="H1187" s="3"/>
      <c r="I1187" s="3"/>
      <c r="J1187" s="3"/>
      <c r="Q1187" s="8"/>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c r="HO1187"/>
      <c r="HP1187"/>
      <c r="HQ1187"/>
      <c r="HR1187"/>
      <c r="HS1187"/>
      <c r="HT1187"/>
      <c r="HU1187"/>
      <c r="HV1187"/>
      <c r="HW1187"/>
      <c r="HX1187"/>
      <c r="HY1187"/>
      <c r="HZ1187"/>
      <c r="IA1187"/>
      <c r="IB1187"/>
      <c r="IC1187"/>
      <c r="ID1187"/>
      <c r="IE1187"/>
      <c r="IF1187"/>
      <c r="IG1187"/>
      <c r="IH1187"/>
      <c r="II1187"/>
      <c r="IJ1187"/>
      <c r="IK1187"/>
      <c r="IL1187"/>
      <c r="IM1187"/>
      <c r="IN1187"/>
      <c r="IO1187"/>
      <c r="IP1187"/>
      <c r="IQ1187"/>
      <c r="IR1187"/>
      <c r="IS1187"/>
      <c r="IT1187"/>
      <c r="IU1187"/>
      <c r="IV1187"/>
    </row>
    <row r="1188" spans="1:256" s="4" customFormat="1" ht="12.75">
      <c r="A1188" s="1"/>
      <c r="B1188" s="2"/>
      <c r="C1188" s="3"/>
      <c r="F1188" s="3"/>
      <c r="G1188" s="3"/>
      <c r="H1188" s="3"/>
      <c r="I1188" s="3"/>
      <c r="J1188" s="3"/>
      <c r="Q1188" s="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c r="HO1188"/>
      <c r="HP1188"/>
      <c r="HQ1188"/>
      <c r="HR1188"/>
      <c r="HS1188"/>
      <c r="HT1188"/>
      <c r="HU1188"/>
      <c r="HV1188"/>
      <c r="HW1188"/>
      <c r="HX1188"/>
      <c r="HY1188"/>
      <c r="HZ1188"/>
      <c r="IA1188"/>
      <c r="IB1188"/>
      <c r="IC1188"/>
      <c r="ID1188"/>
      <c r="IE1188"/>
      <c r="IF1188"/>
      <c r="IG1188"/>
      <c r="IH1188"/>
      <c r="II1188"/>
      <c r="IJ1188"/>
      <c r="IK1188"/>
      <c r="IL1188"/>
      <c r="IM1188"/>
      <c r="IN1188"/>
      <c r="IO1188"/>
      <c r="IP1188"/>
      <c r="IQ1188"/>
      <c r="IR1188"/>
      <c r="IS1188"/>
      <c r="IT1188"/>
      <c r="IU1188"/>
      <c r="IV1188"/>
    </row>
    <row r="1189" spans="1:256" s="4" customFormat="1" ht="12.75">
      <c r="A1189" s="1"/>
      <c r="B1189" s="2"/>
      <c r="C1189" s="3"/>
      <c r="F1189" s="3"/>
      <c r="G1189" s="3"/>
      <c r="H1189" s="3"/>
      <c r="I1189" s="3"/>
      <c r="J1189" s="3"/>
      <c r="Q1189" s="8"/>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c r="HO1189"/>
      <c r="HP1189"/>
      <c r="HQ1189"/>
      <c r="HR1189"/>
      <c r="HS1189"/>
      <c r="HT1189"/>
      <c r="HU1189"/>
      <c r="HV1189"/>
      <c r="HW1189"/>
      <c r="HX1189"/>
      <c r="HY1189"/>
      <c r="HZ1189"/>
      <c r="IA1189"/>
      <c r="IB1189"/>
      <c r="IC1189"/>
      <c r="ID1189"/>
      <c r="IE1189"/>
      <c r="IF1189"/>
      <c r="IG1189"/>
      <c r="IH1189"/>
      <c r="II1189"/>
      <c r="IJ1189"/>
      <c r="IK1189"/>
      <c r="IL1189"/>
      <c r="IM1189"/>
      <c r="IN1189"/>
      <c r="IO1189"/>
      <c r="IP1189"/>
      <c r="IQ1189"/>
      <c r="IR1189"/>
      <c r="IS1189"/>
      <c r="IT1189"/>
      <c r="IU1189"/>
      <c r="IV1189"/>
    </row>
    <row r="1190" spans="1:256" s="4" customFormat="1" ht="12.75">
      <c r="A1190" s="1"/>
      <c r="B1190" s="2"/>
      <c r="C1190" s="3"/>
      <c r="F1190" s="3"/>
      <c r="G1190" s="3"/>
      <c r="H1190" s="3"/>
      <c r="I1190" s="3"/>
      <c r="J1190" s="3"/>
      <c r="Q1190" s="8"/>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c r="HO1190"/>
      <c r="HP1190"/>
      <c r="HQ1190"/>
      <c r="HR1190"/>
      <c r="HS1190"/>
      <c r="HT1190"/>
      <c r="HU1190"/>
      <c r="HV1190"/>
      <c r="HW1190"/>
      <c r="HX1190"/>
      <c r="HY1190"/>
      <c r="HZ1190"/>
      <c r="IA1190"/>
      <c r="IB1190"/>
      <c r="IC1190"/>
      <c r="ID1190"/>
      <c r="IE1190"/>
      <c r="IF1190"/>
      <c r="IG1190"/>
      <c r="IH1190"/>
      <c r="II1190"/>
      <c r="IJ1190"/>
      <c r="IK1190"/>
      <c r="IL1190"/>
      <c r="IM1190"/>
      <c r="IN1190"/>
      <c r="IO1190"/>
      <c r="IP1190"/>
      <c r="IQ1190"/>
      <c r="IR1190"/>
      <c r="IS1190"/>
      <c r="IT1190"/>
      <c r="IU1190"/>
      <c r="IV1190"/>
    </row>
    <row r="1191" spans="1:256" s="4" customFormat="1" ht="12.75">
      <c r="A1191" s="1"/>
      <c r="B1191" s="2"/>
      <c r="C1191" s="3"/>
      <c r="F1191" s="3"/>
      <c r="G1191" s="3"/>
      <c r="H1191" s="3"/>
      <c r="I1191" s="3"/>
      <c r="J1191" s="3"/>
      <c r="Q1191" s="8"/>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c r="HO1191"/>
      <c r="HP1191"/>
      <c r="HQ1191"/>
      <c r="HR1191"/>
      <c r="HS1191"/>
      <c r="HT1191"/>
      <c r="HU1191"/>
      <c r="HV1191"/>
      <c r="HW1191"/>
      <c r="HX1191"/>
      <c r="HY1191"/>
      <c r="HZ1191"/>
      <c r="IA1191"/>
      <c r="IB1191"/>
      <c r="IC1191"/>
      <c r="ID1191"/>
      <c r="IE1191"/>
      <c r="IF1191"/>
      <c r="IG1191"/>
      <c r="IH1191"/>
      <c r="II1191"/>
      <c r="IJ1191"/>
      <c r="IK1191"/>
      <c r="IL1191"/>
      <c r="IM1191"/>
      <c r="IN1191"/>
      <c r="IO1191"/>
      <c r="IP1191"/>
      <c r="IQ1191"/>
      <c r="IR1191"/>
      <c r="IS1191"/>
      <c r="IT1191"/>
      <c r="IU1191"/>
      <c r="IV1191"/>
    </row>
    <row r="1192" spans="1:256" s="4" customFormat="1" ht="12.75">
      <c r="A1192" s="1"/>
      <c r="B1192" s="2"/>
      <c r="C1192" s="3"/>
      <c r="F1192" s="3"/>
      <c r="G1192" s="3"/>
      <c r="H1192" s="3"/>
      <c r="I1192" s="3"/>
      <c r="J1192" s="3"/>
      <c r="Q1192" s="8"/>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c r="HO1192"/>
      <c r="HP1192"/>
      <c r="HQ1192"/>
      <c r="HR1192"/>
      <c r="HS1192"/>
      <c r="HT1192"/>
      <c r="HU1192"/>
      <c r="HV1192"/>
      <c r="HW1192"/>
      <c r="HX1192"/>
      <c r="HY1192"/>
      <c r="HZ1192"/>
      <c r="IA1192"/>
      <c r="IB1192"/>
      <c r="IC1192"/>
      <c r="ID1192"/>
      <c r="IE1192"/>
      <c r="IF1192"/>
      <c r="IG1192"/>
      <c r="IH1192"/>
      <c r="II1192"/>
      <c r="IJ1192"/>
      <c r="IK1192"/>
      <c r="IL1192"/>
      <c r="IM1192"/>
      <c r="IN1192"/>
      <c r="IO1192"/>
      <c r="IP1192"/>
      <c r="IQ1192"/>
      <c r="IR1192"/>
      <c r="IS1192"/>
      <c r="IT1192"/>
      <c r="IU1192"/>
      <c r="IV1192"/>
    </row>
    <row r="1193" spans="1:256" s="4" customFormat="1" ht="12.75">
      <c r="A1193" s="1"/>
      <c r="B1193" s="2"/>
      <c r="C1193" s="3"/>
      <c r="F1193" s="3"/>
      <c r="G1193" s="3"/>
      <c r="H1193" s="3"/>
      <c r="I1193" s="3"/>
      <c r="J1193" s="3"/>
      <c r="Q1193" s="8"/>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c r="HO1193"/>
      <c r="HP1193"/>
      <c r="HQ1193"/>
      <c r="HR1193"/>
      <c r="HS1193"/>
      <c r="HT1193"/>
      <c r="HU1193"/>
      <c r="HV1193"/>
      <c r="HW1193"/>
      <c r="HX1193"/>
      <c r="HY1193"/>
      <c r="HZ1193"/>
      <c r="IA1193"/>
      <c r="IB1193"/>
      <c r="IC1193"/>
      <c r="ID1193"/>
      <c r="IE1193"/>
      <c r="IF1193"/>
      <c r="IG1193"/>
      <c r="IH1193"/>
      <c r="II1193"/>
      <c r="IJ1193"/>
      <c r="IK1193"/>
      <c r="IL1193"/>
      <c r="IM1193"/>
      <c r="IN1193"/>
      <c r="IO1193"/>
      <c r="IP1193"/>
      <c r="IQ1193"/>
      <c r="IR1193"/>
      <c r="IS1193"/>
      <c r="IT1193"/>
      <c r="IU1193"/>
      <c r="IV1193"/>
    </row>
    <row r="1194" spans="1:256" s="4" customFormat="1" ht="12.75">
      <c r="A1194" s="1"/>
      <c r="B1194" s="2"/>
      <c r="C1194" s="3"/>
      <c r="F1194" s="3"/>
      <c r="G1194" s="3"/>
      <c r="H1194" s="3"/>
      <c r="I1194" s="3"/>
      <c r="J1194" s="3"/>
      <c r="Q1194" s="8"/>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c r="HO1194"/>
      <c r="HP1194"/>
      <c r="HQ1194"/>
      <c r="HR1194"/>
      <c r="HS1194"/>
      <c r="HT1194"/>
      <c r="HU1194"/>
      <c r="HV1194"/>
      <c r="HW1194"/>
      <c r="HX1194"/>
      <c r="HY1194"/>
      <c r="HZ1194"/>
      <c r="IA1194"/>
      <c r="IB1194"/>
      <c r="IC1194"/>
      <c r="ID1194"/>
      <c r="IE1194"/>
      <c r="IF1194"/>
      <c r="IG1194"/>
      <c r="IH1194"/>
      <c r="II1194"/>
      <c r="IJ1194"/>
      <c r="IK1194"/>
      <c r="IL1194"/>
      <c r="IM1194"/>
      <c r="IN1194"/>
      <c r="IO1194"/>
      <c r="IP1194"/>
      <c r="IQ1194"/>
      <c r="IR1194"/>
      <c r="IS1194"/>
      <c r="IT1194"/>
      <c r="IU1194"/>
      <c r="IV1194"/>
    </row>
    <row r="1195" spans="1:256" s="4" customFormat="1" ht="12.75">
      <c r="A1195" s="1"/>
      <c r="B1195" s="2"/>
      <c r="C1195" s="3"/>
      <c r="F1195" s="3"/>
      <c r="G1195" s="3"/>
      <c r="H1195" s="3"/>
      <c r="I1195" s="3"/>
      <c r="J1195" s="3"/>
      <c r="Q1195" s="8"/>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c r="HO1195"/>
      <c r="HP1195"/>
      <c r="HQ1195"/>
      <c r="HR1195"/>
      <c r="HS1195"/>
      <c r="HT1195"/>
      <c r="HU1195"/>
      <c r="HV1195"/>
      <c r="HW1195"/>
      <c r="HX1195"/>
      <c r="HY1195"/>
      <c r="HZ1195"/>
      <c r="IA1195"/>
      <c r="IB1195"/>
      <c r="IC1195"/>
      <c r="ID1195"/>
      <c r="IE1195"/>
      <c r="IF1195"/>
      <c r="IG1195"/>
      <c r="IH1195"/>
      <c r="II1195"/>
      <c r="IJ1195"/>
      <c r="IK1195"/>
      <c r="IL1195"/>
      <c r="IM1195"/>
      <c r="IN1195"/>
      <c r="IO1195"/>
      <c r="IP1195"/>
      <c r="IQ1195"/>
      <c r="IR1195"/>
      <c r="IS1195"/>
      <c r="IT1195"/>
      <c r="IU1195"/>
      <c r="IV1195"/>
    </row>
    <row r="1196" spans="1:256" s="4" customFormat="1" ht="12.75">
      <c r="A1196" s="1"/>
      <c r="B1196" s="2"/>
      <c r="C1196" s="3"/>
      <c r="F1196" s="3"/>
      <c r="G1196" s="3"/>
      <c r="H1196" s="3"/>
      <c r="I1196" s="3"/>
      <c r="J1196" s="3"/>
      <c r="Q1196" s="8"/>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c r="HO1196"/>
      <c r="HP1196"/>
      <c r="HQ1196"/>
      <c r="HR1196"/>
      <c r="HS1196"/>
      <c r="HT1196"/>
      <c r="HU1196"/>
      <c r="HV1196"/>
      <c r="HW1196"/>
      <c r="HX1196"/>
      <c r="HY1196"/>
      <c r="HZ1196"/>
      <c r="IA1196"/>
      <c r="IB1196"/>
      <c r="IC1196"/>
      <c r="ID1196"/>
      <c r="IE1196"/>
      <c r="IF1196"/>
      <c r="IG1196"/>
      <c r="IH1196"/>
      <c r="II1196"/>
      <c r="IJ1196"/>
      <c r="IK1196"/>
      <c r="IL1196"/>
      <c r="IM1196"/>
      <c r="IN1196"/>
      <c r="IO1196"/>
      <c r="IP1196"/>
      <c r="IQ1196"/>
      <c r="IR1196"/>
      <c r="IS1196"/>
      <c r="IT1196"/>
      <c r="IU1196"/>
      <c r="IV1196"/>
    </row>
    <row r="1197" spans="1:256" s="4" customFormat="1" ht="12.75">
      <c r="A1197" s="1"/>
      <c r="B1197" s="2"/>
      <c r="C1197" s="3"/>
      <c r="F1197" s="3"/>
      <c r="G1197" s="3"/>
      <c r="H1197" s="3"/>
      <c r="I1197" s="3"/>
      <c r="J1197" s="3"/>
      <c r="Q1197" s="8"/>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c r="HO1197"/>
      <c r="HP1197"/>
      <c r="HQ1197"/>
      <c r="HR1197"/>
      <c r="HS1197"/>
      <c r="HT1197"/>
      <c r="HU1197"/>
      <c r="HV1197"/>
      <c r="HW1197"/>
      <c r="HX1197"/>
      <c r="HY1197"/>
      <c r="HZ1197"/>
      <c r="IA1197"/>
      <c r="IB1197"/>
      <c r="IC1197"/>
      <c r="ID1197"/>
      <c r="IE1197"/>
      <c r="IF1197"/>
      <c r="IG1197"/>
      <c r="IH1197"/>
      <c r="II1197"/>
      <c r="IJ1197"/>
      <c r="IK1197"/>
      <c r="IL1197"/>
      <c r="IM1197"/>
      <c r="IN1197"/>
      <c r="IO1197"/>
      <c r="IP1197"/>
      <c r="IQ1197"/>
      <c r="IR1197"/>
      <c r="IS1197"/>
      <c r="IT1197"/>
      <c r="IU1197"/>
      <c r="IV1197"/>
    </row>
    <row r="1198" spans="1:256" s="4" customFormat="1" ht="12.75">
      <c r="A1198" s="1"/>
      <c r="B1198" s="2"/>
      <c r="C1198" s="3"/>
      <c r="F1198" s="3"/>
      <c r="G1198" s="3"/>
      <c r="H1198" s="3"/>
      <c r="I1198" s="3"/>
      <c r="J1198" s="3"/>
      <c r="Q1198" s="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c r="IV1198"/>
    </row>
    <row r="1199" spans="1:256" s="4" customFormat="1" ht="12.75">
      <c r="A1199" s="1"/>
      <c r="B1199" s="2"/>
      <c r="C1199" s="3"/>
      <c r="F1199" s="3"/>
      <c r="G1199" s="3"/>
      <c r="H1199" s="3"/>
      <c r="I1199" s="3"/>
      <c r="J1199" s="3"/>
      <c r="Q1199" s="8"/>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c r="HO1199"/>
      <c r="HP1199"/>
      <c r="HQ1199"/>
      <c r="HR1199"/>
      <c r="HS1199"/>
      <c r="HT1199"/>
      <c r="HU1199"/>
      <c r="HV1199"/>
      <c r="HW1199"/>
      <c r="HX1199"/>
      <c r="HY1199"/>
      <c r="HZ1199"/>
      <c r="IA1199"/>
      <c r="IB1199"/>
      <c r="IC1199"/>
      <c r="ID1199"/>
      <c r="IE1199"/>
      <c r="IF1199"/>
      <c r="IG1199"/>
      <c r="IH1199"/>
      <c r="II1199"/>
      <c r="IJ1199"/>
      <c r="IK1199"/>
      <c r="IL1199"/>
      <c r="IM1199"/>
      <c r="IN1199"/>
      <c r="IO1199"/>
      <c r="IP1199"/>
      <c r="IQ1199"/>
      <c r="IR1199"/>
      <c r="IS1199"/>
      <c r="IT1199"/>
      <c r="IU1199"/>
      <c r="IV1199"/>
    </row>
    <row r="1200" spans="1:256" s="4" customFormat="1" ht="12.75">
      <c r="A1200" s="1"/>
      <c r="B1200" s="2"/>
      <c r="C1200" s="3"/>
      <c r="F1200" s="3"/>
      <c r="G1200" s="3"/>
      <c r="H1200" s="3"/>
      <c r="I1200" s="3"/>
      <c r="J1200" s="3"/>
      <c r="Q1200" s="8"/>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c r="HO1200"/>
      <c r="HP1200"/>
      <c r="HQ1200"/>
      <c r="HR1200"/>
      <c r="HS1200"/>
      <c r="HT1200"/>
      <c r="HU1200"/>
      <c r="HV1200"/>
      <c r="HW1200"/>
      <c r="HX1200"/>
      <c r="HY1200"/>
      <c r="HZ1200"/>
      <c r="IA1200"/>
      <c r="IB1200"/>
      <c r="IC1200"/>
      <c r="ID1200"/>
      <c r="IE1200"/>
      <c r="IF1200"/>
      <c r="IG1200"/>
      <c r="IH1200"/>
      <c r="II1200"/>
      <c r="IJ1200"/>
      <c r="IK1200"/>
      <c r="IL1200"/>
      <c r="IM1200"/>
      <c r="IN1200"/>
      <c r="IO1200"/>
      <c r="IP1200"/>
      <c r="IQ1200"/>
      <c r="IR1200"/>
      <c r="IS1200"/>
      <c r="IT1200"/>
      <c r="IU1200"/>
      <c r="IV1200"/>
    </row>
    <row r="1201" spans="1:256" s="4" customFormat="1" ht="12.75">
      <c r="A1201" s="1"/>
      <c r="B1201" s="2"/>
      <c r="C1201" s="3"/>
      <c r="F1201" s="3"/>
      <c r="G1201" s="3"/>
      <c r="H1201" s="3"/>
      <c r="I1201" s="3"/>
      <c r="J1201" s="3"/>
      <c r="Q1201" s="8"/>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c r="HO1201"/>
      <c r="HP1201"/>
      <c r="HQ1201"/>
      <c r="HR1201"/>
      <c r="HS1201"/>
      <c r="HT1201"/>
      <c r="HU1201"/>
      <c r="HV1201"/>
      <c r="HW1201"/>
      <c r="HX1201"/>
      <c r="HY1201"/>
      <c r="HZ1201"/>
      <c r="IA1201"/>
      <c r="IB1201"/>
      <c r="IC1201"/>
      <c r="ID1201"/>
      <c r="IE1201"/>
      <c r="IF1201"/>
      <c r="IG1201"/>
      <c r="IH1201"/>
      <c r="II1201"/>
      <c r="IJ1201"/>
      <c r="IK1201"/>
      <c r="IL1201"/>
      <c r="IM1201"/>
      <c r="IN1201"/>
      <c r="IO1201"/>
      <c r="IP1201"/>
      <c r="IQ1201"/>
      <c r="IR1201"/>
      <c r="IS1201"/>
      <c r="IT1201"/>
      <c r="IU1201"/>
      <c r="IV1201"/>
    </row>
    <row r="1202" spans="1:256" s="4" customFormat="1" ht="12.75">
      <c r="A1202" s="1"/>
      <c r="B1202" s="2"/>
      <c r="C1202" s="3"/>
      <c r="F1202" s="3"/>
      <c r="G1202" s="3"/>
      <c r="H1202" s="3"/>
      <c r="I1202" s="3"/>
      <c r="J1202" s="3"/>
      <c r="Q1202" s="8"/>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c r="HO1202"/>
      <c r="HP1202"/>
      <c r="HQ1202"/>
      <c r="HR1202"/>
      <c r="HS1202"/>
      <c r="HT1202"/>
      <c r="HU1202"/>
      <c r="HV1202"/>
      <c r="HW1202"/>
      <c r="HX1202"/>
      <c r="HY1202"/>
      <c r="HZ1202"/>
      <c r="IA1202"/>
      <c r="IB1202"/>
      <c r="IC1202"/>
      <c r="ID1202"/>
      <c r="IE1202"/>
      <c r="IF1202"/>
      <c r="IG1202"/>
      <c r="IH1202"/>
      <c r="II1202"/>
      <c r="IJ1202"/>
      <c r="IK1202"/>
      <c r="IL1202"/>
      <c r="IM1202"/>
      <c r="IN1202"/>
      <c r="IO1202"/>
      <c r="IP1202"/>
      <c r="IQ1202"/>
      <c r="IR1202"/>
      <c r="IS1202"/>
      <c r="IT1202"/>
      <c r="IU1202"/>
      <c r="IV1202"/>
    </row>
    <row r="1203" spans="1:256" s="4" customFormat="1" ht="12.75">
      <c r="A1203" s="1"/>
      <c r="B1203" s="2"/>
      <c r="C1203" s="3"/>
      <c r="F1203" s="3"/>
      <c r="G1203" s="3"/>
      <c r="H1203" s="3"/>
      <c r="I1203" s="3"/>
      <c r="J1203" s="3"/>
      <c r="Q1203" s="8"/>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c r="HO1203"/>
      <c r="HP1203"/>
      <c r="HQ1203"/>
      <c r="HR1203"/>
      <c r="HS1203"/>
      <c r="HT1203"/>
      <c r="HU1203"/>
      <c r="HV1203"/>
      <c r="HW1203"/>
      <c r="HX1203"/>
      <c r="HY1203"/>
      <c r="HZ1203"/>
      <c r="IA1203"/>
      <c r="IB1203"/>
      <c r="IC1203"/>
      <c r="ID1203"/>
      <c r="IE1203"/>
      <c r="IF1203"/>
      <c r="IG1203"/>
      <c r="IH1203"/>
      <c r="II1203"/>
      <c r="IJ1203"/>
      <c r="IK1203"/>
      <c r="IL1203"/>
      <c r="IM1203"/>
      <c r="IN1203"/>
      <c r="IO1203"/>
      <c r="IP1203"/>
      <c r="IQ1203"/>
      <c r="IR1203"/>
      <c r="IS1203"/>
      <c r="IT1203"/>
      <c r="IU1203"/>
      <c r="IV1203"/>
    </row>
    <row r="1204" spans="1:256" s="4" customFormat="1" ht="12.75">
      <c r="A1204" s="1"/>
      <c r="B1204" s="2"/>
      <c r="C1204" s="3"/>
      <c r="F1204" s="3"/>
      <c r="G1204" s="3"/>
      <c r="H1204" s="3"/>
      <c r="I1204" s="3"/>
      <c r="J1204" s="3"/>
      <c r="Q1204" s="8"/>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c r="HO1204"/>
      <c r="HP1204"/>
      <c r="HQ1204"/>
      <c r="HR1204"/>
      <c r="HS1204"/>
      <c r="HT1204"/>
      <c r="HU1204"/>
      <c r="HV1204"/>
      <c r="HW1204"/>
      <c r="HX1204"/>
      <c r="HY1204"/>
      <c r="HZ1204"/>
      <c r="IA1204"/>
      <c r="IB1204"/>
      <c r="IC1204"/>
      <c r="ID1204"/>
      <c r="IE1204"/>
      <c r="IF1204"/>
      <c r="IG1204"/>
      <c r="IH1204"/>
      <c r="II1204"/>
      <c r="IJ1204"/>
      <c r="IK1204"/>
      <c r="IL1204"/>
      <c r="IM1204"/>
      <c r="IN1204"/>
      <c r="IO1204"/>
      <c r="IP1204"/>
      <c r="IQ1204"/>
      <c r="IR1204"/>
      <c r="IS1204"/>
      <c r="IT1204"/>
      <c r="IU1204"/>
      <c r="IV1204"/>
    </row>
    <row r="1205" spans="1:256" s="4" customFormat="1" ht="12.75">
      <c r="A1205" s="1"/>
      <c r="B1205" s="2"/>
      <c r="C1205" s="3"/>
      <c r="F1205" s="3"/>
      <c r="G1205" s="3"/>
      <c r="H1205" s="3"/>
      <c r="I1205" s="3"/>
      <c r="J1205" s="3"/>
      <c r="Q1205" s="8"/>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c r="HO1205"/>
      <c r="HP1205"/>
      <c r="HQ1205"/>
      <c r="HR1205"/>
      <c r="HS1205"/>
      <c r="HT1205"/>
      <c r="HU1205"/>
      <c r="HV1205"/>
      <c r="HW1205"/>
      <c r="HX1205"/>
      <c r="HY1205"/>
      <c r="HZ1205"/>
      <c r="IA1205"/>
      <c r="IB1205"/>
      <c r="IC1205"/>
      <c r="ID1205"/>
      <c r="IE1205"/>
      <c r="IF1205"/>
      <c r="IG1205"/>
      <c r="IH1205"/>
      <c r="II1205"/>
      <c r="IJ1205"/>
      <c r="IK1205"/>
      <c r="IL1205"/>
      <c r="IM1205"/>
      <c r="IN1205"/>
      <c r="IO1205"/>
      <c r="IP1205"/>
      <c r="IQ1205"/>
      <c r="IR1205"/>
      <c r="IS1205"/>
      <c r="IT1205"/>
      <c r="IU1205"/>
      <c r="IV1205"/>
    </row>
    <row r="1206" spans="1:256" s="4" customFormat="1" ht="12.75">
      <c r="A1206" s="1"/>
      <c r="B1206" s="2"/>
      <c r="C1206" s="3"/>
      <c r="F1206" s="3"/>
      <c r="G1206" s="3"/>
      <c r="H1206" s="3"/>
      <c r="I1206" s="3"/>
      <c r="J1206" s="3"/>
      <c r="Q1206" s="8"/>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c r="HO1206"/>
      <c r="HP1206"/>
      <c r="HQ1206"/>
      <c r="HR1206"/>
      <c r="HS1206"/>
      <c r="HT1206"/>
      <c r="HU1206"/>
      <c r="HV1206"/>
      <c r="HW1206"/>
      <c r="HX1206"/>
      <c r="HY1206"/>
      <c r="HZ1206"/>
      <c r="IA1206"/>
      <c r="IB1206"/>
      <c r="IC1206"/>
      <c r="ID1206"/>
      <c r="IE1206"/>
      <c r="IF1206"/>
      <c r="IG1206"/>
      <c r="IH1206"/>
      <c r="II1206"/>
      <c r="IJ1206"/>
      <c r="IK1206"/>
      <c r="IL1206"/>
      <c r="IM1206"/>
      <c r="IN1206"/>
      <c r="IO1206"/>
      <c r="IP1206"/>
      <c r="IQ1206"/>
      <c r="IR1206"/>
      <c r="IS1206"/>
      <c r="IT1206"/>
      <c r="IU1206"/>
      <c r="IV1206"/>
    </row>
    <row r="1207" spans="1:256" s="4" customFormat="1" ht="12.75">
      <c r="A1207" s="1"/>
      <c r="B1207" s="2"/>
      <c r="C1207" s="3"/>
      <c r="F1207" s="3"/>
      <c r="G1207" s="3"/>
      <c r="H1207" s="3"/>
      <c r="I1207" s="3"/>
      <c r="J1207" s="3"/>
      <c r="Q1207" s="8"/>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c r="IV1207"/>
    </row>
    <row r="1208" spans="1:256" s="4" customFormat="1" ht="12.75">
      <c r="A1208" s="1"/>
      <c r="B1208" s="2"/>
      <c r="C1208" s="3"/>
      <c r="F1208" s="3"/>
      <c r="G1208" s="3"/>
      <c r="H1208" s="3"/>
      <c r="I1208" s="3"/>
      <c r="J1208" s="3"/>
      <c r="Q1208" s="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c r="IV1208"/>
    </row>
    <row r="1209" spans="1:256" s="4" customFormat="1" ht="12.75">
      <c r="A1209" s="1"/>
      <c r="B1209" s="2"/>
      <c r="C1209" s="3"/>
      <c r="F1209" s="3"/>
      <c r="G1209" s="3"/>
      <c r="H1209" s="3"/>
      <c r="I1209" s="3"/>
      <c r="J1209" s="3"/>
      <c r="Q1209" s="8"/>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c r="IV1209"/>
    </row>
    <row r="1210" spans="1:256" s="4" customFormat="1" ht="12.75">
      <c r="A1210" s="1"/>
      <c r="B1210" s="2"/>
      <c r="C1210" s="3"/>
      <c r="F1210" s="3"/>
      <c r="G1210" s="3"/>
      <c r="H1210" s="3"/>
      <c r="I1210" s="3"/>
      <c r="J1210" s="3"/>
      <c r="Q1210" s="8"/>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c r="HO1210"/>
      <c r="HP1210"/>
      <c r="HQ1210"/>
      <c r="HR1210"/>
      <c r="HS1210"/>
      <c r="HT1210"/>
      <c r="HU1210"/>
      <c r="HV1210"/>
      <c r="HW1210"/>
      <c r="HX1210"/>
      <c r="HY1210"/>
      <c r="HZ1210"/>
      <c r="IA1210"/>
      <c r="IB1210"/>
      <c r="IC1210"/>
      <c r="ID1210"/>
      <c r="IE1210"/>
      <c r="IF1210"/>
      <c r="IG1210"/>
      <c r="IH1210"/>
      <c r="II1210"/>
      <c r="IJ1210"/>
      <c r="IK1210"/>
      <c r="IL1210"/>
      <c r="IM1210"/>
      <c r="IN1210"/>
      <c r="IO1210"/>
      <c r="IP1210"/>
      <c r="IQ1210"/>
      <c r="IR1210"/>
      <c r="IS1210"/>
      <c r="IT1210"/>
      <c r="IU1210"/>
      <c r="IV1210"/>
    </row>
    <row r="1211" spans="1:256" s="4" customFormat="1" ht="12.75">
      <c r="A1211" s="1"/>
      <c r="B1211" s="2"/>
      <c r="C1211" s="3"/>
      <c r="F1211" s="3"/>
      <c r="G1211" s="3"/>
      <c r="H1211" s="3"/>
      <c r="I1211" s="3"/>
      <c r="J1211" s="3"/>
      <c r="Q1211" s="8"/>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c r="HO1211"/>
      <c r="HP1211"/>
      <c r="HQ1211"/>
      <c r="HR1211"/>
      <c r="HS1211"/>
      <c r="HT1211"/>
      <c r="HU1211"/>
      <c r="HV1211"/>
      <c r="HW1211"/>
      <c r="HX1211"/>
      <c r="HY1211"/>
      <c r="HZ1211"/>
      <c r="IA1211"/>
      <c r="IB1211"/>
      <c r="IC1211"/>
      <c r="ID1211"/>
      <c r="IE1211"/>
      <c r="IF1211"/>
      <c r="IG1211"/>
      <c r="IH1211"/>
      <c r="II1211"/>
      <c r="IJ1211"/>
      <c r="IK1211"/>
      <c r="IL1211"/>
      <c r="IM1211"/>
      <c r="IN1211"/>
      <c r="IO1211"/>
      <c r="IP1211"/>
      <c r="IQ1211"/>
      <c r="IR1211"/>
      <c r="IS1211"/>
      <c r="IT1211"/>
      <c r="IU1211"/>
      <c r="IV1211"/>
    </row>
    <row r="1212" spans="1:256" s="4" customFormat="1" ht="12.75">
      <c r="A1212" s="1"/>
      <c r="B1212" s="2"/>
      <c r="C1212" s="3"/>
      <c r="F1212" s="3"/>
      <c r="G1212" s="3"/>
      <c r="H1212" s="3"/>
      <c r="I1212" s="3"/>
      <c r="J1212" s="3"/>
      <c r="Q1212" s="8"/>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c r="HO1212"/>
      <c r="HP1212"/>
      <c r="HQ1212"/>
      <c r="HR1212"/>
      <c r="HS1212"/>
      <c r="HT1212"/>
      <c r="HU1212"/>
      <c r="HV1212"/>
      <c r="HW1212"/>
      <c r="HX1212"/>
      <c r="HY1212"/>
      <c r="HZ1212"/>
      <c r="IA1212"/>
      <c r="IB1212"/>
      <c r="IC1212"/>
      <c r="ID1212"/>
      <c r="IE1212"/>
      <c r="IF1212"/>
      <c r="IG1212"/>
      <c r="IH1212"/>
      <c r="II1212"/>
      <c r="IJ1212"/>
      <c r="IK1212"/>
      <c r="IL1212"/>
      <c r="IM1212"/>
      <c r="IN1212"/>
      <c r="IO1212"/>
      <c r="IP1212"/>
      <c r="IQ1212"/>
      <c r="IR1212"/>
      <c r="IS1212"/>
      <c r="IT1212"/>
      <c r="IU1212"/>
      <c r="IV1212"/>
    </row>
    <row r="1213" spans="1:256" s="4" customFormat="1" ht="12.75">
      <c r="A1213" s="1"/>
      <c r="B1213" s="2"/>
      <c r="C1213" s="3"/>
      <c r="F1213" s="3"/>
      <c r="G1213" s="3"/>
      <c r="H1213" s="3"/>
      <c r="I1213" s="3"/>
      <c r="J1213" s="3"/>
      <c r="Q1213" s="8"/>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c r="IV1213"/>
    </row>
    <row r="1214" spans="1:256" s="4" customFormat="1" ht="12.75">
      <c r="A1214" s="1"/>
      <c r="B1214" s="2"/>
      <c r="C1214" s="3"/>
      <c r="F1214" s="3"/>
      <c r="G1214" s="3"/>
      <c r="H1214" s="3"/>
      <c r="I1214" s="3"/>
      <c r="J1214" s="3"/>
      <c r="Q1214" s="8"/>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c r="IV1214"/>
    </row>
    <row r="1215" spans="1:256" s="4" customFormat="1" ht="12.75">
      <c r="A1215" s="1"/>
      <c r="B1215" s="2"/>
      <c r="C1215" s="3"/>
      <c r="F1215" s="3"/>
      <c r="G1215" s="3"/>
      <c r="H1215" s="3"/>
      <c r="I1215" s="3"/>
      <c r="J1215" s="3"/>
      <c r="Q1215" s="8"/>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c r="IU1215"/>
      <c r="IV1215"/>
    </row>
    <row r="1216" spans="1:256" s="4" customFormat="1" ht="12.75">
      <c r="A1216" s="1"/>
      <c r="B1216" s="2"/>
      <c r="C1216" s="3"/>
      <c r="F1216" s="3"/>
      <c r="G1216" s="3"/>
      <c r="H1216" s="3"/>
      <c r="I1216" s="3"/>
      <c r="J1216" s="3"/>
      <c r="Q1216" s="8"/>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c r="HO1216"/>
      <c r="HP1216"/>
      <c r="HQ1216"/>
      <c r="HR1216"/>
      <c r="HS1216"/>
      <c r="HT1216"/>
      <c r="HU1216"/>
      <c r="HV1216"/>
      <c r="HW1216"/>
      <c r="HX1216"/>
      <c r="HY1216"/>
      <c r="HZ1216"/>
      <c r="IA1216"/>
      <c r="IB1216"/>
      <c r="IC1216"/>
      <c r="ID1216"/>
      <c r="IE1216"/>
      <c r="IF1216"/>
      <c r="IG1216"/>
      <c r="IH1216"/>
      <c r="II1216"/>
      <c r="IJ1216"/>
      <c r="IK1216"/>
      <c r="IL1216"/>
      <c r="IM1216"/>
      <c r="IN1216"/>
      <c r="IO1216"/>
      <c r="IP1216"/>
      <c r="IQ1216"/>
      <c r="IR1216"/>
      <c r="IS1216"/>
      <c r="IT1216"/>
      <c r="IU1216"/>
      <c r="IV1216"/>
    </row>
    <row r="1217" spans="1:256" s="4" customFormat="1" ht="12.75">
      <c r="A1217" s="1"/>
      <c r="B1217" s="2"/>
      <c r="C1217" s="3"/>
      <c r="F1217" s="3"/>
      <c r="G1217" s="3"/>
      <c r="H1217" s="3"/>
      <c r="I1217" s="3"/>
      <c r="J1217" s="3"/>
      <c r="Q1217" s="8"/>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c r="HO1217"/>
      <c r="HP1217"/>
      <c r="HQ1217"/>
      <c r="HR1217"/>
      <c r="HS1217"/>
      <c r="HT1217"/>
      <c r="HU1217"/>
      <c r="HV1217"/>
      <c r="HW1217"/>
      <c r="HX1217"/>
      <c r="HY1217"/>
      <c r="HZ1217"/>
      <c r="IA1217"/>
      <c r="IB1217"/>
      <c r="IC1217"/>
      <c r="ID1217"/>
      <c r="IE1217"/>
      <c r="IF1217"/>
      <c r="IG1217"/>
      <c r="IH1217"/>
      <c r="II1217"/>
      <c r="IJ1217"/>
      <c r="IK1217"/>
      <c r="IL1217"/>
      <c r="IM1217"/>
      <c r="IN1217"/>
      <c r="IO1217"/>
      <c r="IP1217"/>
      <c r="IQ1217"/>
      <c r="IR1217"/>
      <c r="IS1217"/>
      <c r="IT1217"/>
      <c r="IU1217"/>
      <c r="IV1217"/>
    </row>
    <row r="1218" spans="1:256" s="4" customFormat="1" ht="12.75">
      <c r="A1218" s="1"/>
      <c r="B1218" s="2"/>
      <c r="C1218" s="3"/>
      <c r="F1218" s="3"/>
      <c r="G1218" s="3"/>
      <c r="H1218" s="3"/>
      <c r="I1218" s="3"/>
      <c r="J1218" s="3"/>
      <c r="Q1218" s="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c r="HO1218"/>
      <c r="HP1218"/>
      <c r="HQ1218"/>
      <c r="HR1218"/>
      <c r="HS1218"/>
      <c r="HT1218"/>
      <c r="HU1218"/>
      <c r="HV1218"/>
      <c r="HW1218"/>
      <c r="HX1218"/>
      <c r="HY1218"/>
      <c r="HZ1218"/>
      <c r="IA1218"/>
      <c r="IB1218"/>
      <c r="IC1218"/>
      <c r="ID1218"/>
      <c r="IE1218"/>
      <c r="IF1218"/>
      <c r="IG1218"/>
      <c r="IH1218"/>
      <c r="II1218"/>
      <c r="IJ1218"/>
      <c r="IK1218"/>
      <c r="IL1218"/>
      <c r="IM1218"/>
      <c r="IN1218"/>
      <c r="IO1218"/>
      <c r="IP1218"/>
      <c r="IQ1218"/>
      <c r="IR1218"/>
      <c r="IS1218"/>
      <c r="IT1218"/>
      <c r="IU1218"/>
      <c r="IV1218"/>
    </row>
    <row r="1219" spans="1:256" s="4" customFormat="1" ht="12.75">
      <c r="A1219" s="1"/>
      <c r="B1219" s="2"/>
      <c r="C1219" s="3"/>
      <c r="F1219" s="3"/>
      <c r="G1219" s="3"/>
      <c r="H1219" s="3"/>
      <c r="I1219" s="3"/>
      <c r="J1219" s="3"/>
      <c r="Q1219" s="8"/>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c r="HO1219"/>
      <c r="HP1219"/>
      <c r="HQ1219"/>
      <c r="HR1219"/>
      <c r="HS1219"/>
      <c r="HT1219"/>
      <c r="HU1219"/>
      <c r="HV1219"/>
      <c r="HW1219"/>
      <c r="HX1219"/>
      <c r="HY1219"/>
      <c r="HZ1219"/>
      <c r="IA1219"/>
      <c r="IB1219"/>
      <c r="IC1219"/>
      <c r="ID1219"/>
      <c r="IE1219"/>
      <c r="IF1219"/>
      <c r="IG1219"/>
      <c r="IH1219"/>
      <c r="II1219"/>
      <c r="IJ1219"/>
      <c r="IK1219"/>
      <c r="IL1219"/>
      <c r="IM1219"/>
      <c r="IN1219"/>
      <c r="IO1219"/>
      <c r="IP1219"/>
      <c r="IQ1219"/>
      <c r="IR1219"/>
      <c r="IS1219"/>
      <c r="IT1219"/>
      <c r="IU1219"/>
      <c r="IV1219"/>
    </row>
    <row r="1220" spans="1:256" s="4" customFormat="1" ht="12.75">
      <c r="A1220" s="1"/>
      <c r="B1220" s="2"/>
      <c r="C1220" s="3"/>
      <c r="F1220" s="3"/>
      <c r="G1220" s="3"/>
      <c r="H1220" s="3"/>
      <c r="I1220" s="3"/>
      <c r="J1220" s="3"/>
      <c r="Q1220" s="8"/>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c r="HO1220"/>
      <c r="HP1220"/>
      <c r="HQ1220"/>
      <c r="HR1220"/>
      <c r="HS1220"/>
      <c r="HT1220"/>
      <c r="HU1220"/>
      <c r="HV1220"/>
      <c r="HW1220"/>
      <c r="HX1220"/>
      <c r="HY1220"/>
      <c r="HZ1220"/>
      <c r="IA1220"/>
      <c r="IB1220"/>
      <c r="IC1220"/>
      <c r="ID1220"/>
      <c r="IE1220"/>
      <c r="IF1220"/>
      <c r="IG1220"/>
      <c r="IH1220"/>
      <c r="II1220"/>
      <c r="IJ1220"/>
      <c r="IK1220"/>
      <c r="IL1220"/>
      <c r="IM1220"/>
      <c r="IN1220"/>
      <c r="IO1220"/>
      <c r="IP1220"/>
      <c r="IQ1220"/>
      <c r="IR1220"/>
      <c r="IS1220"/>
      <c r="IT1220"/>
      <c r="IU1220"/>
      <c r="IV1220"/>
    </row>
    <row r="1221" spans="1:256" s="4" customFormat="1" ht="12.75">
      <c r="A1221" s="1"/>
      <c r="B1221" s="2"/>
      <c r="C1221" s="3"/>
      <c r="F1221" s="3"/>
      <c r="G1221" s="3"/>
      <c r="H1221" s="3"/>
      <c r="I1221" s="3"/>
      <c r="J1221" s="3"/>
      <c r="Q1221" s="8"/>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c r="IV1221"/>
    </row>
    <row r="1222" spans="1:256" s="4" customFormat="1" ht="12.75">
      <c r="A1222" s="1"/>
      <c r="B1222" s="2"/>
      <c r="C1222" s="3"/>
      <c r="F1222" s="3"/>
      <c r="G1222" s="3"/>
      <c r="H1222" s="3"/>
      <c r="I1222" s="3"/>
      <c r="J1222" s="3"/>
      <c r="Q1222" s="8"/>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c r="IV1222"/>
    </row>
    <row r="1223" spans="1:256" s="4" customFormat="1" ht="12.75">
      <c r="A1223" s="1"/>
      <c r="B1223" s="2"/>
      <c r="C1223" s="3"/>
      <c r="F1223" s="3"/>
      <c r="G1223" s="3"/>
      <c r="H1223" s="3"/>
      <c r="I1223" s="3"/>
      <c r="J1223" s="3"/>
      <c r="Q1223" s="8"/>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c r="HO1223"/>
      <c r="HP1223"/>
      <c r="HQ1223"/>
      <c r="HR1223"/>
      <c r="HS1223"/>
      <c r="HT1223"/>
      <c r="HU1223"/>
      <c r="HV1223"/>
      <c r="HW1223"/>
      <c r="HX1223"/>
      <c r="HY1223"/>
      <c r="HZ1223"/>
      <c r="IA1223"/>
      <c r="IB1223"/>
      <c r="IC1223"/>
      <c r="ID1223"/>
      <c r="IE1223"/>
      <c r="IF1223"/>
      <c r="IG1223"/>
      <c r="IH1223"/>
      <c r="II1223"/>
      <c r="IJ1223"/>
      <c r="IK1223"/>
      <c r="IL1223"/>
      <c r="IM1223"/>
      <c r="IN1223"/>
      <c r="IO1223"/>
      <c r="IP1223"/>
      <c r="IQ1223"/>
      <c r="IR1223"/>
      <c r="IS1223"/>
      <c r="IT1223"/>
      <c r="IU1223"/>
      <c r="IV1223"/>
    </row>
    <row r="1224" spans="1:256" s="4" customFormat="1" ht="12.75">
      <c r="A1224" s="1"/>
      <c r="B1224" s="2"/>
      <c r="C1224" s="3"/>
      <c r="F1224" s="3"/>
      <c r="G1224" s="3"/>
      <c r="H1224" s="3"/>
      <c r="I1224" s="3"/>
      <c r="J1224" s="3"/>
      <c r="Q1224" s="8"/>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c r="HO1224"/>
      <c r="HP1224"/>
      <c r="HQ1224"/>
      <c r="HR1224"/>
      <c r="HS1224"/>
      <c r="HT1224"/>
      <c r="HU1224"/>
      <c r="HV1224"/>
      <c r="HW1224"/>
      <c r="HX1224"/>
      <c r="HY1224"/>
      <c r="HZ1224"/>
      <c r="IA1224"/>
      <c r="IB1224"/>
      <c r="IC1224"/>
      <c r="ID1224"/>
      <c r="IE1224"/>
      <c r="IF1224"/>
      <c r="IG1224"/>
      <c r="IH1224"/>
      <c r="II1224"/>
      <c r="IJ1224"/>
      <c r="IK1224"/>
      <c r="IL1224"/>
      <c r="IM1224"/>
      <c r="IN1224"/>
      <c r="IO1224"/>
      <c r="IP1224"/>
      <c r="IQ1224"/>
      <c r="IR1224"/>
      <c r="IS1224"/>
      <c r="IT1224"/>
      <c r="IU1224"/>
      <c r="IV1224"/>
    </row>
    <row r="1225" spans="1:256" s="4" customFormat="1" ht="12.75">
      <c r="A1225" s="1"/>
      <c r="B1225" s="2"/>
      <c r="C1225" s="3"/>
      <c r="F1225" s="3"/>
      <c r="G1225" s="3"/>
      <c r="H1225" s="3"/>
      <c r="I1225" s="3"/>
      <c r="J1225" s="3"/>
      <c r="Q1225" s="8"/>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c r="IV1225"/>
    </row>
    <row r="1226" spans="1:256" s="4" customFormat="1" ht="12.75">
      <c r="A1226" s="1"/>
      <c r="B1226" s="2"/>
      <c r="C1226" s="3"/>
      <c r="F1226" s="3"/>
      <c r="G1226" s="3"/>
      <c r="H1226" s="3"/>
      <c r="I1226" s="3"/>
      <c r="J1226" s="3"/>
      <c r="Q1226" s="8"/>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c r="HO1226"/>
      <c r="HP1226"/>
      <c r="HQ1226"/>
      <c r="HR1226"/>
      <c r="HS1226"/>
      <c r="HT1226"/>
      <c r="HU1226"/>
      <c r="HV1226"/>
      <c r="HW1226"/>
      <c r="HX1226"/>
      <c r="HY1226"/>
      <c r="HZ1226"/>
      <c r="IA1226"/>
      <c r="IB1226"/>
      <c r="IC1226"/>
      <c r="ID1226"/>
      <c r="IE1226"/>
      <c r="IF1226"/>
      <c r="IG1226"/>
      <c r="IH1226"/>
      <c r="II1226"/>
      <c r="IJ1226"/>
      <c r="IK1226"/>
      <c r="IL1226"/>
      <c r="IM1226"/>
      <c r="IN1226"/>
      <c r="IO1226"/>
      <c r="IP1226"/>
      <c r="IQ1226"/>
      <c r="IR1226"/>
      <c r="IS1226"/>
      <c r="IT1226"/>
      <c r="IU1226"/>
      <c r="IV1226"/>
    </row>
    <row r="1227" spans="1:256" s="4" customFormat="1" ht="12.75">
      <c r="A1227" s="1"/>
      <c r="B1227" s="2"/>
      <c r="C1227" s="3"/>
      <c r="F1227" s="3"/>
      <c r="G1227" s="3"/>
      <c r="H1227" s="3"/>
      <c r="I1227" s="3"/>
      <c r="J1227" s="3"/>
      <c r="Q1227" s="8"/>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c r="HO1227"/>
      <c r="HP1227"/>
      <c r="HQ1227"/>
      <c r="HR1227"/>
      <c r="HS1227"/>
      <c r="HT1227"/>
      <c r="HU1227"/>
      <c r="HV1227"/>
      <c r="HW1227"/>
      <c r="HX1227"/>
      <c r="HY1227"/>
      <c r="HZ1227"/>
      <c r="IA1227"/>
      <c r="IB1227"/>
      <c r="IC1227"/>
      <c r="ID1227"/>
      <c r="IE1227"/>
      <c r="IF1227"/>
      <c r="IG1227"/>
      <c r="IH1227"/>
      <c r="II1227"/>
      <c r="IJ1227"/>
      <c r="IK1227"/>
      <c r="IL1227"/>
      <c r="IM1227"/>
      <c r="IN1227"/>
      <c r="IO1227"/>
      <c r="IP1227"/>
      <c r="IQ1227"/>
      <c r="IR1227"/>
      <c r="IS1227"/>
      <c r="IT1227"/>
      <c r="IU1227"/>
      <c r="IV1227"/>
    </row>
    <row r="1228" spans="1:256" s="4" customFormat="1" ht="12.75">
      <c r="A1228" s="1"/>
      <c r="B1228" s="2"/>
      <c r="C1228" s="3"/>
      <c r="F1228" s="3"/>
      <c r="G1228" s="3"/>
      <c r="H1228" s="3"/>
      <c r="I1228" s="3"/>
      <c r="J1228" s="3"/>
      <c r="Q1228" s="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c r="HO1228"/>
      <c r="HP1228"/>
      <c r="HQ1228"/>
      <c r="HR1228"/>
      <c r="HS1228"/>
      <c r="HT1228"/>
      <c r="HU1228"/>
      <c r="HV1228"/>
      <c r="HW1228"/>
      <c r="HX1228"/>
      <c r="HY1228"/>
      <c r="HZ1228"/>
      <c r="IA1228"/>
      <c r="IB1228"/>
      <c r="IC1228"/>
      <c r="ID1228"/>
      <c r="IE1228"/>
      <c r="IF1228"/>
      <c r="IG1228"/>
      <c r="IH1228"/>
      <c r="II1228"/>
      <c r="IJ1228"/>
      <c r="IK1228"/>
      <c r="IL1228"/>
      <c r="IM1228"/>
      <c r="IN1228"/>
      <c r="IO1228"/>
      <c r="IP1228"/>
      <c r="IQ1228"/>
      <c r="IR1228"/>
      <c r="IS1228"/>
      <c r="IT1228"/>
      <c r="IU1228"/>
      <c r="IV1228"/>
    </row>
    <row r="1229" spans="1:256" s="4" customFormat="1" ht="12.75">
      <c r="A1229" s="1"/>
      <c r="B1229" s="2"/>
      <c r="C1229" s="3"/>
      <c r="F1229" s="3"/>
      <c r="G1229" s="3"/>
      <c r="H1229" s="3"/>
      <c r="I1229" s="3"/>
      <c r="J1229" s="3"/>
      <c r="Q1229" s="8"/>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c r="HO1229"/>
      <c r="HP1229"/>
      <c r="HQ1229"/>
      <c r="HR1229"/>
      <c r="HS1229"/>
      <c r="HT1229"/>
      <c r="HU1229"/>
      <c r="HV1229"/>
      <c r="HW1229"/>
      <c r="HX1229"/>
      <c r="HY1229"/>
      <c r="HZ1229"/>
      <c r="IA1229"/>
      <c r="IB1229"/>
      <c r="IC1229"/>
      <c r="ID1229"/>
      <c r="IE1229"/>
      <c r="IF1229"/>
      <c r="IG1229"/>
      <c r="IH1229"/>
      <c r="II1229"/>
      <c r="IJ1229"/>
      <c r="IK1229"/>
      <c r="IL1229"/>
      <c r="IM1229"/>
      <c r="IN1229"/>
      <c r="IO1229"/>
      <c r="IP1229"/>
      <c r="IQ1229"/>
      <c r="IR1229"/>
      <c r="IS1229"/>
      <c r="IT1229"/>
      <c r="IU1229"/>
      <c r="IV1229"/>
    </row>
    <row r="1230" spans="1:256" s="4" customFormat="1" ht="12.75">
      <c r="A1230" s="1"/>
      <c r="B1230" s="2"/>
      <c r="C1230" s="3"/>
      <c r="F1230" s="3"/>
      <c r="G1230" s="3"/>
      <c r="H1230" s="3"/>
      <c r="I1230" s="3"/>
      <c r="J1230" s="3"/>
      <c r="Q1230" s="8"/>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c r="HO1230"/>
      <c r="HP1230"/>
      <c r="HQ1230"/>
      <c r="HR1230"/>
      <c r="HS1230"/>
      <c r="HT1230"/>
      <c r="HU1230"/>
      <c r="HV1230"/>
      <c r="HW1230"/>
      <c r="HX1230"/>
      <c r="HY1230"/>
      <c r="HZ1230"/>
      <c r="IA1230"/>
      <c r="IB1230"/>
      <c r="IC1230"/>
      <c r="ID1230"/>
      <c r="IE1230"/>
      <c r="IF1230"/>
      <c r="IG1230"/>
      <c r="IH1230"/>
      <c r="II1230"/>
      <c r="IJ1230"/>
      <c r="IK1230"/>
      <c r="IL1230"/>
      <c r="IM1230"/>
      <c r="IN1230"/>
      <c r="IO1230"/>
      <c r="IP1230"/>
      <c r="IQ1230"/>
      <c r="IR1230"/>
      <c r="IS1230"/>
      <c r="IT1230"/>
      <c r="IU1230"/>
      <c r="IV1230"/>
    </row>
    <row r="1231" spans="1:256" s="4" customFormat="1" ht="12.75">
      <c r="A1231" s="1"/>
      <c r="B1231" s="2"/>
      <c r="C1231" s="3"/>
      <c r="F1231" s="3"/>
      <c r="G1231" s="3"/>
      <c r="H1231" s="3"/>
      <c r="I1231" s="3"/>
      <c r="J1231" s="3"/>
      <c r="Q1231" s="8"/>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c r="HO1231"/>
      <c r="HP1231"/>
      <c r="HQ1231"/>
      <c r="HR1231"/>
      <c r="HS1231"/>
      <c r="HT1231"/>
      <c r="HU1231"/>
      <c r="HV1231"/>
      <c r="HW1231"/>
      <c r="HX1231"/>
      <c r="HY1231"/>
      <c r="HZ1231"/>
      <c r="IA1231"/>
      <c r="IB1231"/>
      <c r="IC1231"/>
      <c r="ID1231"/>
      <c r="IE1231"/>
      <c r="IF1231"/>
      <c r="IG1231"/>
      <c r="IH1231"/>
      <c r="II1231"/>
      <c r="IJ1231"/>
      <c r="IK1231"/>
      <c r="IL1231"/>
      <c r="IM1231"/>
      <c r="IN1231"/>
      <c r="IO1231"/>
      <c r="IP1231"/>
      <c r="IQ1231"/>
      <c r="IR1231"/>
      <c r="IS1231"/>
      <c r="IT1231"/>
      <c r="IU1231"/>
      <c r="IV1231"/>
    </row>
    <row r="1232" spans="1:256" s="4" customFormat="1" ht="12.75">
      <c r="A1232" s="1"/>
      <c r="B1232" s="2"/>
      <c r="C1232" s="3"/>
      <c r="F1232" s="3"/>
      <c r="G1232" s="3"/>
      <c r="H1232" s="3"/>
      <c r="I1232" s="3"/>
      <c r="J1232" s="3"/>
      <c r="Q1232" s="8"/>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c r="HO1232"/>
      <c r="HP1232"/>
      <c r="HQ1232"/>
      <c r="HR1232"/>
      <c r="HS1232"/>
      <c r="HT1232"/>
      <c r="HU1232"/>
      <c r="HV1232"/>
      <c r="HW1232"/>
      <c r="HX1232"/>
      <c r="HY1232"/>
      <c r="HZ1232"/>
      <c r="IA1232"/>
      <c r="IB1232"/>
      <c r="IC1232"/>
      <c r="ID1232"/>
      <c r="IE1232"/>
      <c r="IF1232"/>
      <c r="IG1232"/>
      <c r="IH1232"/>
      <c r="II1232"/>
      <c r="IJ1232"/>
      <c r="IK1232"/>
      <c r="IL1232"/>
      <c r="IM1232"/>
      <c r="IN1232"/>
      <c r="IO1232"/>
      <c r="IP1232"/>
      <c r="IQ1232"/>
      <c r="IR1232"/>
      <c r="IS1232"/>
      <c r="IT1232"/>
      <c r="IU1232"/>
      <c r="IV1232"/>
    </row>
    <row r="1233" spans="1:256" s="4" customFormat="1" ht="12.75">
      <c r="A1233" s="1"/>
      <c r="B1233" s="2"/>
      <c r="C1233" s="3"/>
      <c r="F1233" s="3"/>
      <c r="G1233" s="3"/>
      <c r="H1233" s="3"/>
      <c r="I1233" s="3"/>
      <c r="J1233" s="3"/>
      <c r="Q1233" s="8"/>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c r="IV1233"/>
    </row>
    <row r="1234" spans="1:256" s="4" customFormat="1" ht="12.75">
      <c r="A1234" s="1"/>
      <c r="B1234" s="2"/>
      <c r="C1234" s="3"/>
      <c r="F1234" s="3"/>
      <c r="G1234" s="3"/>
      <c r="H1234" s="3"/>
      <c r="I1234" s="3"/>
      <c r="J1234" s="3"/>
      <c r="Q1234" s="8"/>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c r="HO1234"/>
      <c r="HP1234"/>
      <c r="HQ1234"/>
      <c r="HR1234"/>
      <c r="HS1234"/>
      <c r="HT1234"/>
      <c r="HU1234"/>
      <c r="HV1234"/>
      <c r="HW1234"/>
      <c r="HX1234"/>
      <c r="HY1234"/>
      <c r="HZ1234"/>
      <c r="IA1234"/>
      <c r="IB1234"/>
      <c r="IC1234"/>
      <c r="ID1234"/>
      <c r="IE1234"/>
      <c r="IF1234"/>
      <c r="IG1234"/>
      <c r="IH1234"/>
      <c r="II1234"/>
      <c r="IJ1234"/>
      <c r="IK1234"/>
      <c r="IL1234"/>
      <c r="IM1234"/>
      <c r="IN1234"/>
      <c r="IO1234"/>
      <c r="IP1234"/>
      <c r="IQ1234"/>
      <c r="IR1234"/>
      <c r="IS1234"/>
      <c r="IT1234"/>
      <c r="IU1234"/>
      <c r="IV1234"/>
    </row>
    <row r="1235" spans="1:256" s="4" customFormat="1" ht="12.75">
      <c r="A1235" s="1"/>
      <c r="B1235" s="2"/>
      <c r="C1235" s="3"/>
      <c r="F1235" s="3"/>
      <c r="G1235" s="3"/>
      <c r="H1235" s="3"/>
      <c r="I1235" s="3"/>
      <c r="J1235" s="3"/>
      <c r="Q1235" s="8"/>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c r="IV1235"/>
    </row>
    <row r="1236" spans="1:256" s="4" customFormat="1" ht="12.75">
      <c r="A1236" s="1"/>
      <c r="B1236" s="2"/>
      <c r="C1236" s="3"/>
      <c r="F1236" s="3"/>
      <c r="G1236" s="3"/>
      <c r="H1236" s="3"/>
      <c r="I1236" s="3"/>
      <c r="J1236" s="3"/>
      <c r="Q1236" s="8"/>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c r="IV1236"/>
    </row>
    <row r="1237" spans="1:256" s="4" customFormat="1" ht="12.75">
      <c r="A1237" s="1"/>
      <c r="B1237" s="2"/>
      <c r="C1237" s="3"/>
      <c r="F1237" s="3"/>
      <c r="G1237" s="3"/>
      <c r="H1237" s="3"/>
      <c r="I1237" s="3"/>
      <c r="J1237" s="3"/>
      <c r="Q1237" s="8"/>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c r="HO1237"/>
      <c r="HP1237"/>
      <c r="HQ1237"/>
      <c r="HR1237"/>
      <c r="HS1237"/>
      <c r="HT1237"/>
      <c r="HU1237"/>
      <c r="HV1237"/>
      <c r="HW1237"/>
      <c r="HX1237"/>
      <c r="HY1237"/>
      <c r="HZ1237"/>
      <c r="IA1237"/>
      <c r="IB1237"/>
      <c r="IC1237"/>
      <c r="ID1237"/>
      <c r="IE1237"/>
      <c r="IF1237"/>
      <c r="IG1237"/>
      <c r="IH1237"/>
      <c r="II1237"/>
      <c r="IJ1237"/>
      <c r="IK1237"/>
      <c r="IL1237"/>
      <c r="IM1237"/>
      <c r="IN1237"/>
      <c r="IO1237"/>
      <c r="IP1237"/>
      <c r="IQ1237"/>
      <c r="IR1237"/>
      <c r="IS1237"/>
      <c r="IT1237"/>
      <c r="IU1237"/>
      <c r="IV1237"/>
    </row>
    <row r="1238" spans="1:256" s="4" customFormat="1" ht="12.75">
      <c r="A1238" s="1"/>
      <c r="B1238" s="2"/>
      <c r="C1238" s="3"/>
      <c r="F1238" s="3"/>
      <c r="G1238" s="3"/>
      <c r="H1238" s="3"/>
      <c r="I1238" s="3"/>
      <c r="J1238" s="3"/>
      <c r="Q1238" s="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c r="HO1238"/>
      <c r="HP1238"/>
      <c r="HQ1238"/>
      <c r="HR1238"/>
      <c r="HS1238"/>
      <c r="HT1238"/>
      <c r="HU1238"/>
      <c r="HV1238"/>
      <c r="HW1238"/>
      <c r="HX1238"/>
      <c r="HY1238"/>
      <c r="HZ1238"/>
      <c r="IA1238"/>
      <c r="IB1238"/>
      <c r="IC1238"/>
      <c r="ID1238"/>
      <c r="IE1238"/>
      <c r="IF1238"/>
      <c r="IG1238"/>
      <c r="IH1238"/>
      <c r="II1238"/>
      <c r="IJ1238"/>
      <c r="IK1238"/>
      <c r="IL1238"/>
      <c r="IM1238"/>
      <c r="IN1238"/>
      <c r="IO1238"/>
      <c r="IP1238"/>
      <c r="IQ1238"/>
      <c r="IR1238"/>
      <c r="IS1238"/>
      <c r="IT1238"/>
      <c r="IU1238"/>
      <c r="IV1238"/>
    </row>
    <row r="1239" spans="1:256" s="4" customFormat="1" ht="12.75">
      <c r="A1239" s="1"/>
      <c r="B1239" s="2"/>
      <c r="C1239" s="3"/>
      <c r="F1239" s="3"/>
      <c r="G1239" s="3"/>
      <c r="H1239" s="3"/>
      <c r="I1239" s="3"/>
      <c r="J1239" s="3"/>
      <c r="Q1239" s="8"/>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c r="HO1239"/>
      <c r="HP1239"/>
      <c r="HQ1239"/>
      <c r="HR1239"/>
      <c r="HS1239"/>
      <c r="HT1239"/>
      <c r="HU1239"/>
      <c r="HV1239"/>
      <c r="HW1239"/>
      <c r="HX1239"/>
      <c r="HY1239"/>
      <c r="HZ1239"/>
      <c r="IA1239"/>
      <c r="IB1239"/>
      <c r="IC1239"/>
      <c r="ID1239"/>
      <c r="IE1239"/>
      <c r="IF1239"/>
      <c r="IG1239"/>
      <c r="IH1239"/>
      <c r="II1239"/>
      <c r="IJ1239"/>
      <c r="IK1239"/>
      <c r="IL1239"/>
      <c r="IM1239"/>
      <c r="IN1239"/>
      <c r="IO1239"/>
      <c r="IP1239"/>
      <c r="IQ1239"/>
      <c r="IR1239"/>
      <c r="IS1239"/>
      <c r="IT1239"/>
      <c r="IU1239"/>
      <c r="IV1239"/>
    </row>
    <row r="1240" spans="1:256" s="4" customFormat="1" ht="12.75">
      <c r="A1240" s="1"/>
      <c r="B1240" s="2"/>
      <c r="C1240" s="3"/>
      <c r="F1240" s="3"/>
      <c r="G1240" s="3"/>
      <c r="H1240" s="3"/>
      <c r="I1240" s="3"/>
      <c r="J1240" s="3"/>
      <c r="Q1240" s="8"/>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c r="HO1240"/>
      <c r="HP1240"/>
      <c r="HQ1240"/>
      <c r="HR1240"/>
      <c r="HS1240"/>
      <c r="HT1240"/>
      <c r="HU1240"/>
      <c r="HV1240"/>
      <c r="HW1240"/>
      <c r="HX1240"/>
      <c r="HY1240"/>
      <c r="HZ1240"/>
      <c r="IA1240"/>
      <c r="IB1240"/>
      <c r="IC1240"/>
      <c r="ID1240"/>
      <c r="IE1240"/>
      <c r="IF1240"/>
      <c r="IG1240"/>
      <c r="IH1240"/>
      <c r="II1240"/>
      <c r="IJ1240"/>
      <c r="IK1240"/>
      <c r="IL1240"/>
      <c r="IM1240"/>
      <c r="IN1240"/>
      <c r="IO1240"/>
      <c r="IP1240"/>
      <c r="IQ1240"/>
      <c r="IR1240"/>
      <c r="IS1240"/>
      <c r="IT1240"/>
      <c r="IU1240"/>
      <c r="IV1240"/>
    </row>
    <row r="1241" spans="1:256" s="4" customFormat="1" ht="12.75">
      <c r="A1241" s="1"/>
      <c r="B1241" s="2"/>
      <c r="C1241" s="3"/>
      <c r="F1241" s="3"/>
      <c r="G1241" s="3"/>
      <c r="H1241" s="3"/>
      <c r="I1241" s="3"/>
      <c r="J1241" s="3"/>
      <c r="Q1241" s="8"/>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c r="HO1241"/>
      <c r="HP1241"/>
      <c r="HQ1241"/>
      <c r="HR1241"/>
      <c r="HS1241"/>
      <c r="HT1241"/>
      <c r="HU1241"/>
      <c r="HV1241"/>
      <c r="HW1241"/>
      <c r="HX1241"/>
      <c r="HY1241"/>
      <c r="HZ1241"/>
      <c r="IA1241"/>
      <c r="IB1241"/>
      <c r="IC1241"/>
      <c r="ID1241"/>
      <c r="IE1241"/>
      <c r="IF1241"/>
      <c r="IG1241"/>
      <c r="IH1241"/>
      <c r="II1241"/>
      <c r="IJ1241"/>
      <c r="IK1241"/>
      <c r="IL1241"/>
      <c r="IM1241"/>
      <c r="IN1241"/>
      <c r="IO1241"/>
      <c r="IP1241"/>
      <c r="IQ1241"/>
      <c r="IR1241"/>
      <c r="IS1241"/>
      <c r="IT1241"/>
      <c r="IU1241"/>
      <c r="IV1241"/>
    </row>
    <row r="1242" spans="1:256" s="4" customFormat="1" ht="12.75">
      <c r="A1242" s="1"/>
      <c r="B1242" s="2"/>
      <c r="C1242" s="3"/>
      <c r="F1242" s="3"/>
      <c r="G1242" s="3"/>
      <c r="H1242" s="3"/>
      <c r="I1242" s="3"/>
      <c r="J1242" s="3"/>
      <c r="Q1242" s="8"/>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c r="IV1242"/>
    </row>
    <row r="1243" spans="1:256" s="4" customFormat="1" ht="12.75">
      <c r="A1243" s="1"/>
      <c r="B1243" s="2"/>
      <c r="C1243" s="3"/>
      <c r="F1243" s="3"/>
      <c r="G1243" s="3"/>
      <c r="H1243" s="3"/>
      <c r="I1243" s="3"/>
      <c r="J1243" s="3"/>
      <c r="Q1243" s="8"/>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c r="HO1243"/>
      <c r="HP1243"/>
      <c r="HQ1243"/>
      <c r="HR1243"/>
      <c r="HS1243"/>
      <c r="HT1243"/>
      <c r="HU1243"/>
      <c r="HV1243"/>
      <c r="HW1243"/>
      <c r="HX1243"/>
      <c r="HY1243"/>
      <c r="HZ1243"/>
      <c r="IA1243"/>
      <c r="IB1243"/>
      <c r="IC1243"/>
      <c r="ID1243"/>
      <c r="IE1243"/>
      <c r="IF1243"/>
      <c r="IG1243"/>
      <c r="IH1243"/>
      <c r="II1243"/>
      <c r="IJ1243"/>
      <c r="IK1243"/>
      <c r="IL1243"/>
      <c r="IM1243"/>
      <c r="IN1243"/>
      <c r="IO1243"/>
      <c r="IP1243"/>
      <c r="IQ1243"/>
      <c r="IR1243"/>
      <c r="IS1243"/>
      <c r="IT1243"/>
      <c r="IU1243"/>
      <c r="IV1243"/>
    </row>
    <row r="1244" spans="1:256" s="4" customFormat="1" ht="12.75">
      <c r="A1244" s="1"/>
      <c r="B1244" s="2"/>
      <c r="C1244" s="3"/>
      <c r="F1244" s="3"/>
      <c r="G1244" s="3"/>
      <c r="H1244" s="3"/>
      <c r="I1244" s="3"/>
      <c r="J1244" s="3"/>
      <c r="Q1244" s="8"/>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c r="IV1244"/>
    </row>
    <row r="1245" spans="1:256" s="4" customFormat="1" ht="12.75">
      <c r="A1245" s="1"/>
      <c r="B1245" s="2"/>
      <c r="C1245" s="3"/>
      <c r="F1245" s="3"/>
      <c r="G1245" s="3"/>
      <c r="H1245" s="3"/>
      <c r="I1245" s="3"/>
      <c r="J1245" s="3"/>
      <c r="Q1245" s="8"/>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c r="IV1245"/>
    </row>
    <row r="1246" spans="1:256" s="4" customFormat="1" ht="12.75">
      <c r="A1246" s="1"/>
      <c r="B1246" s="2"/>
      <c r="C1246" s="3"/>
      <c r="F1246" s="3"/>
      <c r="G1246" s="3"/>
      <c r="H1246" s="3"/>
      <c r="I1246" s="3"/>
      <c r="J1246" s="3"/>
      <c r="Q1246" s="8"/>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c r="HO1246"/>
      <c r="HP1246"/>
      <c r="HQ1246"/>
      <c r="HR1246"/>
      <c r="HS1246"/>
      <c r="HT1246"/>
      <c r="HU1246"/>
      <c r="HV1246"/>
      <c r="HW1246"/>
      <c r="HX1246"/>
      <c r="HY1246"/>
      <c r="HZ1246"/>
      <c r="IA1246"/>
      <c r="IB1246"/>
      <c r="IC1246"/>
      <c r="ID1246"/>
      <c r="IE1246"/>
      <c r="IF1246"/>
      <c r="IG1246"/>
      <c r="IH1246"/>
      <c r="II1246"/>
      <c r="IJ1246"/>
      <c r="IK1246"/>
      <c r="IL1246"/>
      <c r="IM1246"/>
      <c r="IN1246"/>
      <c r="IO1246"/>
      <c r="IP1246"/>
      <c r="IQ1246"/>
      <c r="IR1246"/>
      <c r="IS1246"/>
      <c r="IT1246"/>
      <c r="IU1246"/>
      <c r="IV1246"/>
    </row>
    <row r="1247" spans="1:256" s="4" customFormat="1" ht="12.75">
      <c r="A1247" s="1"/>
      <c r="B1247" s="2"/>
      <c r="C1247" s="3"/>
      <c r="F1247" s="3"/>
      <c r="G1247" s="3"/>
      <c r="H1247" s="3"/>
      <c r="I1247" s="3"/>
      <c r="J1247" s="3"/>
      <c r="Q1247" s="8"/>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c r="HO1247"/>
      <c r="HP1247"/>
      <c r="HQ1247"/>
      <c r="HR1247"/>
      <c r="HS1247"/>
      <c r="HT1247"/>
      <c r="HU1247"/>
      <c r="HV1247"/>
      <c r="HW1247"/>
      <c r="HX1247"/>
      <c r="HY1247"/>
      <c r="HZ1247"/>
      <c r="IA1247"/>
      <c r="IB1247"/>
      <c r="IC1247"/>
      <c r="ID1247"/>
      <c r="IE1247"/>
      <c r="IF1247"/>
      <c r="IG1247"/>
      <c r="IH1247"/>
      <c r="II1247"/>
      <c r="IJ1247"/>
      <c r="IK1247"/>
      <c r="IL1247"/>
      <c r="IM1247"/>
      <c r="IN1247"/>
      <c r="IO1247"/>
      <c r="IP1247"/>
      <c r="IQ1247"/>
      <c r="IR1247"/>
      <c r="IS1247"/>
      <c r="IT1247"/>
      <c r="IU1247"/>
      <c r="IV1247"/>
    </row>
    <row r="1248" spans="1:256" s="4" customFormat="1" ht="12.75">
      <c r="A1248" s="1"/>
      <c r="B1248" s="2"/>
      <c r="C1248" s="3"/>
      <c r="F1248" s="3"/>
      <c r="G1248" s="3"/>
      <c r="H1248" s="3"/>
      <c r="I1248" s="3"/>
      <c r="J1248" s="3"/>
      <c r="Q1248" s="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c r="HO1248"/>
      <c r="HP1248"/>
      <c r="HQ1248"/>
      <c r="HR1248"/>
      <c r="HS1248"/>
      <c r="HT1248"/>
      <c r="HU1248"/>
      <c r="HV1248"/>
      <c r="HW1248"/>
      <c r="HX1248"/>
      <c r="HY1248"/>
      <c r="HZ1248"/>
      <c r="IA1248"/>
      <c r="IB1248"/>
      <c r="IC1248"/>
      <c r="ID1248"/>
      <c r="IE1248"/>
      <c r="IF1248"/>
      <c r="IG1248"/>
      <c r="IH1248"/>
      <c r="II1248"/>
      <c r="IJ1248"/>
      <c r="IK1248"/>
      <c r="IL1248"/>
      <c r="IM1248"/>
      <c r="IN1248"/>
      <c r="IO1248"/>
      <c r="IP1248"/>
      <c r="IQ1248"/>
      <c r="IR1248"/>
      <c r="IS1248"/>
      <c r="IT1248"/>
      <c r="IU1248"/>
      <c r="IV1248"/>
    </row>
    <row r="1249" spans="1:256" s="4" customFormat="1" ht="12.75">
      <c r="A1249" s="1"/>
      <c r="B1249" s="2"/>
      <c r="C1249" s="3"/>
      <c r="F1249" s="3"/>
      <c r="G1249" s="3"/>
      <c r="H1249" s="3"/>
      <c r="I1249" s="3"/>
      <c r="J1249" s="3"/>
      <c r="Q1249" s="8"/>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c r="HO1249"/>
      <c r="HP1249"/>
      <c r="HQ1249"/>
      <c r="HR1249"/>
      <c r="HS1249"/>
      <c r="HT1249"/>
      <c r="HU1249"/>
      <c r="HV1249"/>
      <c r="HW1249"/>
      <c r="HX1249"/>
      <c r="HY1249"/>
      <c r="HZ1249"/>
      <c r="IA1249"/>
      <c r="IB1249"/>
      <c r="IC1249"/>
      <c r="ID1249"/>
      <c r="IE1249"/>
      <c r="IF1249"/>
      <c r="IG1249"/>
      <c r="IH1249"/>
      <c r="II1249"/>
      <c r="IJ1249"/>
      <c r="IK1249"/>
      <c r="IL1249"/>
      <c r="IM1249"/>
      <c r="IN1249"/>
      <c r="IO1249"/>
      <c r="IP1249"/>
      <c r="IQ1249"/>
      <c r="IR1249"/>
      <c r="IS1249"/>
      <c r="IT1249"/>
      <c r="IU1249"/>
      <c r="IV1249"/>
    </row>
    <row r="1250" spans="1:256" s="4" customFormat="1" ht="12.75">
      <c r="A1250" s="1"/>
      <c r="B1250" s="2"/>
      <c r="C1250" s="3"/>
      <c r="F1250" s="3"/>
      <c r="G1250" s="3"/>
      <c r="H1250" s="3"/>
      <c r="I1250" s="3"/>
      <c r="J1250" s="3"/>
      <c r="Q1250" s="8"/>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c r="HO1250"/>
      <c r="HP1250"/>
      <c r="HQ1250"/>
      <c r="HR1250"/>
      <c r="HS1250"/>
      <c r="HT1250"/>
      <c r="HU1250"/>
      <c r="HV1250"/>
      <c r="HW1250"/>
      <c r="HX1250"/>
      <c r="HY1250"/>
      <c r="HZ1250"/>
      <c r="IA1250"/>
      <c r="IB1250"/>
      <c r="IC1250"/>
      <c r="ID1250"/>
      <c r="IE1250"/>
      <c r="IF1250"/>
      <c r="IG1250"/>
      <c r="IH1250"/>
      <c r="II1250"/>
      <c r="IJ1250"/>
      <c r="IK1250"/>
      <c r="IL1250"/>
      <c r="IM1250"/>
      <c r="IN1250"/>
      <c r="IO1250"/>
      <c r="IP1250"/>
      <c r="IQ1250"/>
      <c r="IR1250"/>
      <c r="IS1250"/>
      <c r="IT1250"/>
      <c r="IU1250"/>
      <c r="IV1250"/>
    </row>
    <row r="1251" spans="1:256" s="4" customFormat="1" ht="12.75">
      <c r="A1251" s="1"/>
      <c r="B1251" s="2"/>
      <c r="C1251" s="3"/>
      <c r="F1251" s="3"/>
      <c r="G1251" s="3"/>
      <c r="H1251" s="3"/>
      <c r="I1251" s="3"/>
      <c r="J1251" s="3"/>
      <c r="Q1251" s="8"/>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c r="IU1251"/>
      <c r="IV1251"/>
    </row>
    <row r="1252" spans="1:256" s="4" customFormat="1" ht="12.75">
      <c r="A1252" s="1"/>
      <c r="B1252" s="2"/>
      <c r="C1252" s="3"/>
      <c r="F1252" s="3"/>
      <c r="G1252" s="3"/>
      <c r="H1252" s="3"/>
      <c r="I1252" s="3"/>
      <c r="J1252" s="3"/>
      <c r="Q1252" s="8"/>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c r="IV1252"/>
    </row>
    <row r="1253" spans="1:256" s="4" customFormat="1" ht="12.75">
      <c r="A1253" s="1"/>
      <c r="B1253" s="2"/>
      <c r="C1253" s="3"/>
      <c r="F1253" s="3"/>
      <c r="G1253" s="3"/>
      <c r="H1253" s="3"/>
      <c r="I1253" s="3"/>
      <c r="J1253" s="3"/>
      <c r="Q1253" s="8"/>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c r="IU1253"/>
      <c r="IV1253"/>
    </row>
    <row r="1254" spans="1:256" s="4" customFormat="1" ht="12.75">
      <c r="A1254" s="1"/>
      <c r="B1254" s="2"/>
      <c r="C1254" s="3"/>
      <c r="F1254" s="3"/>
      <c r="G1254" s="3"/>
      <c r="H1254" s="3"/>
      <c r="I1254" s="3"/>
      <c r="J1254" s="3"/>
      <c r="Q1254" s="8"/>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c r="IU1254"/>
      <c r="IV1254"/>
    </row>
    <row r="1255" spans="1:256" s="4" customFormat="1" ht="12.75">
      <c r="A1255" s="1"/>
      <c r="B1255" s="2"/>
      <c r="C1255" s="3"/>
      <c r="F1255" s="3"/>
      <c r="G1255" s="3"/>
      <c r="H1255" s="3"/>
      <c r="I1255" s="3"/>
      <c r="J1255" s="3"/>
      <c r="Q1255" s="8"/>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c r="HO1255"/>
      <c r="HP1255"/>
      <c r="HQ1255"/>
      <c r="HR1255"/>
      <c r="HS1255"/>
      <c r="HT1255"/>
      <c r="HU1255"/>
      <c r="HV1255"/>
      <c r="HW1255"/>
      <c r="HX1255"/>
      <c r="HY1255"/>
      <c r="HZ1255"/>
      <c r="IA1255"/>
      <c r="IB1255"/>
      <c r="IC1255"/>
      <c r="ID1255"/>
      <c r="IE1255"/>
      <c r="IF1255"/>
      <c r="IG1255"/>
      <c r="IH1255"/>
      <c r="II1255"/>
      <c r="IJ1255"/>
      <c r="IK1255"/>
      <c r="IL1255"/>
      <c r="IM1255"/>
      <c r="IN1255"/>
      <c r="IO1255"/>
      <c r="IP1255"/>
      <c r="IQ1255"/>
      <c r="IR1255"/>
      <c r="IS1255"/>
      <c r="IT1255"/>
      <c r="IU1255"/>
      <c r="IV1255"/>
    </row>
    <row r="1256" spans="1:256" s="4" customFormat="1" ht="12.75">
      <c r="A1256" s="1"/>
      <c r="B1256" s="2"/>
      <c r="C1256" s="3"/>
      <c r="F1256" s="3"/>
      <c r="G1256" s="3"/>
      <c r="H1256" s="3"/>
      <c r="I1256" s="3"/>
      <c r="J1256" s="3"/>
      <c r="Q1256" s="8"/>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c r="IV1256"/>
    </row>
    <row r="1257" spans="1:256" s="4" customFormat="1" ht="12.75">
      <c r="A1257" s="1"/>
      <c r="B1257" s="2"/>
      <c r="C1257" s="3"/>
      <c r="F1257" s="3"/>
      <c r="G1257" s="3"/>
      <c r="H1257" s="3"/>
      <c r="I1257" s="3"/>
      <c r="J1257" s="3"/>
      <c r="Q1257" s="8"/>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c r="IV1257"/>
    </row>
    <row r="1258" spans="1:256" s="4" customFormat="1" ht="12.75">
      <c r="A1258" s="1"/>
      <c r="B1258" s="2"/>
      <c r="C1258" s="3"/>
      <c r="F1258" s="3"/>
      <c r="G1258" s="3"/>
      <c r="H1258" s="3"/>
      <c r="I1258" s="3"/>
      <c r="J1258" s="3"/>
      <c r="Q1258" s="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c r="HO1258"/>
      <c r="HP1258"/>
      <c r="HQ1258"/>
      <c r="HR1258"/>
      <c r="HS1258"/>
      <c r="HT1258"/>
      <c r="HU1258"/>
      <c r="HV1258"/>
      <c r="HW1258"/>
      <c r="HX1258"/>
      <c r="HY1258"/>
      <c r="HZ1258"/>
      <c r="IA1258"/>
      <c r="IB1258"/>
      <c r="IC1258"/>
      <c r="ID1258"/>
      <c r="IE1258"/>
      <c r="IF1258"/>
      <c r="IG1258"/>
      <c r="IH1258"/>
      <c r="II1258"/>
      <c r="IJ1258"/>
      <c r="IK1258"/>
      <c r="IL1258"/>
      <c r="IM1258"/>
      <c r="IN1258"/>
      <c r="IO1258"/>
      <c r="IP1258"/>
      <c r="IQ1258"/>
      <c r="IR1258"/>
      <c r="IS1258"/>
      <c r="IT1258"/>
      <c r="IU1258"/>
      <c r="IV1258"/>
    </row>
    <row r="1259" spans="1:256" s="4" customFormat="1" ht="12.75">
      <c r="A1259" s="1"/>
      <c r="B1259" s="2"/>
      <c r="C1259" s="3"/>
      <c r="F1259" s="3"/>
      <c r="G1259" s="3"/>
      <c r="H1259" s="3"/>
      <c r="I1259" s="3"/>
      <c r="J1259" s="3"/>
      <c r="Q1259" s="8"/>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c r="HO1259"/>
      <c r="HP1259"/>
      <c r="HQ1259"/>
      <c r="HR1259"/>
      <c r="HS1259"/>
      <c r="HT1259"/>
      <c r="HU1259"/>
      <c r="HV1259"/>
      <c r="HW1259"/>
      <c r="HX1259"/>
      <c r="HY1259"/>
      <c r="HZ1259"/>
      <c r="IA1259"/>
      <c r="IB1259"/>
      <c r="IC1259"/>
      <c r="ID1259"/>
      <c r="IE1259"/>
      <c r="IF1259"/>
      <c r="IG1259"/>
      <c r="IH1259"/>
      <c r="II1259"/>
      <c r="IJ1259"/>
      <c r="IK1259"/>
      <c r="IL1259"/>
      <c r="IM1259"/>
      <c r="IN1259"/>
      <c r="IO1259"/>
      <c r="IP1259"/>
      <c r="IQ1259"/>
      <c r="IR1259"/>
      <c r="IS1259"/>
      <c r="IT1259"/>
      <c r="IU1259"/>
      <c r="IV1259"/>
    </row>
    <row r="1260" spans="1:256" s="4" customFormat="1" ht="12.75">
      <c r="A1260" s="1"/>
      <c r="B1260" s="2"/>
      <c r="C1260" s="3"/>
      <c r="F1260" s="3"/>
      <c r="G1260" s="3"/>
      <c r="H1260" s="3"/>
      <c r="I1260" s="3"/>
      <c r="J1260" s="3"/>
      <c r="Q1260" s="8"/>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c r="HO1260"/>
      <c r="HP1260"/>
      <c r="HQ1260"/>
      <c r="HR1260"/>
      <c r="HS1260"/>
      <c r="HT1260"/>
      <c r="HU1260"/>
      <c r="HV1260"/>
      <c r="HW1260"/>
      <c r="HX1260"/>
      <c r="HY1260"/>
      <c r="HZ1260"/>
      <c r="IA1260"/>
      <c r="IB1260"/>
      <c r="IC1260"/>
      <c r="ID1260"/>
      <c r="IE1260"/>
      <c r="IF1260"/>
      <c r="IG1260"/>
      <c r="IH1260"/>
      <c r="II1260"/>
      <c r="IJ1260"/>
      <c r="IK1260"/>
      <c r="IL1260"/>
      <c r="IM1260"/>
      <c r="IN1260"/>
      <c r="IO1260"/>
      <c r="IP1260"/>
      <c r="IQ1260"/>
      <c r="IR1260"/>
      <c r="IS1260"/>
      <c r="IT1260"/>
      <c r="IU1260"/>
      <c r="IV1260"/>
    </row>
    <row r="1261" spans="1:256" s="4" customFormat="1" ht="12.75">
      <c r="A1261" s="1"/>
      <c r="B1261" s="2"/>
      <c r="C1261" s="3"/>
      <c r="F1261" s="3"/>
      <c r="G1261" s="3"/>
      <c r="H1261" s="3"/>
      <c r="I1261" s="3"/>
      <c r="J1261" s="3"/>
      <c r="Q1261" s="8"/>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c r="HO1261"/>
      <c r="HP1261"/>
      <c r="HQ1261"/>
      <c r="HR1261"/>
      <c r="HS1261"/>
      <c r="HT1261"/>
      <c r="HU1261"/>
      <c r="HV1261"/>
      <c r="HW1261"/>
      <c r="HX1261"/>
      <c r="HY1261"/>
      <c r="HZ1261"/>
      <c r="IA1261"/>
      <c r="IB1261"/>
      <c r="IC1261"/>
      <c r="ID1261"/>
      <c r="IE1261"/>
      <c r="IF1261"/>
      <c r="IG1261"/>
      <c r="IH1261"/>
      <c r="II1261"/>
      <c r="IJ1261"/>
      <c r="IK1261"/>
      <c r="IL1261"/>
      <c r="IM1261"/>
      <c r="IN1261"/>
      <c r="IO1261"/>
      <c r="IP1261"/>
      <c r="IQ1261"/>
      <c r="IR1261"/>
      <c r="IS1261"/>
      <c r="IT1261"/>
      <c r="IU1261"/>
      <c r="IV1261"/>
    </row>
    <row r="1262" spans="1:256" s="4" customFormat="1" ht="12.75">
      <c r="A1262" s="1"/>
      <c r="B1262" s="2"/>
      <c r="C1262" s="3"/>
      <c r="F1262" s="3"/>
      <c r="G1262" s="3"/>
      <c r="H1262" s="3"/>
      <c r="I1262" s="3"/>
      <c r="J1262" s="3"/>
      <c r="Q1262" s="8"/>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c r="HO1262"/>
      <c r="HP1262"/>
      <c r="HQ1262"/>
      <c r="HR1262"/>
      <c r="HS1262"/>
      <c r="HT1262"/>
      <c r="HU1262"/>
      <c r="HV1262"/>
      <c r="HW1262"/>
      <c r="HX1262"/>
      <c r="HY1262"/>
      <c r="HZ1262"/>
      <c r="IA1262"/>
      <c r="IB1262"/>
      <c r="IC1262"/>
      <c r="ID1262"/>
      <c r="IE1262"/>
      <c r="IF1262"/>
      <c r="IG1262"/>
      <c r="IH1262"/>
      <c r="II1262"/>
      <c r="IJ1262"/>
      <c r="IK1262"/>
      <c r="IL1262"/>
      <c r="IM1262"/>
      <c r="IN1262"/>
      <c r="IO1262"/>
      <c r="IP1262"/>
      <c r="IQ1262"/>
      <c r="IR1262"/>
      <c r="IS1262"/>
      <c r="IT1262"/>
      <c r="IU1262"/>
      <c r="IV1262"/>
    </row>
    <row r="1263" spans="1:256" s="4" customFormat="1" ht="12.75">
      <c r="A1263" s="1"/>
      <c r="B1263" s="2"/>
      <c r="C1263" s="3"/>
      <c r="F1263" s="3"/>
      <c r="G1263" s="3"/>
      <c r="H1263" s="3"/>
      <c r="I1263" s="3"/>
      <c r="J1263" s="3"/>
      <c r="Q1263" s="8"/>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c r="HO1263"/>
      <c r="HP1263"/>
      <c r="HQ1263"/>
      <c r="HR1263"/>
      <c r="HS1263"/>
      <c r="HT1263"/>
      <c r="HU1263"/>
      <c r="HV1263"/>
      <c r="HW1263"/>
      <c r="HX1263"/>
      <c r="HY1263"/>
      <c r="HZ1263"/>
      <c r="IA1263"/>
      <c r="IB1263"/>
      <c r="IC1263"/>
      <c r="ID1263"/>
      <c r="IE1263"/>
      <c r="IF1263"/>
      <c r="IG1263"/>
      <c r="IH1263"/>
      <c r="II1263"/>
      <c r="IJ1263"/>
      <c r="IK1263"/>
      <c r="IL1263"/>
      <c r="IM1263"/>
      <c r="IN1263"/>
      <c r="IO1263"/>
      <c r="IP1263"/>
      <c r="IQ1263"/>
      <c r="IR1263"/>
      <c r="IS1263"/>
      <c r="IT1263"/>
      <c r="IU1263"/>
      <c r="IV1263"/>
    </row>
    <row r="1264" spans="1:256" s="4" customFormat="1" ht="12.75">
      <c r="A1264" s="1"/>
      <c r="B1264" s="2"/>
      <c r="C1264" s="3"/>
      <c r="F1264" s="3"/>
      <c r="G1264" s="3"/>
      <c r="H1264" s="3"/>
      <c r="I1264" s="3"/>
      <c r="J1264" s="3"/>
      <c r="Q1264" s="8"/>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c r="HO1264"/>
      <c r="HP1264"/>
      <c r="HQ1264"/>
      <c r="HR1264"/>
      <c r="HS1264"/>
      <c r="HT1264"/>
      <c r="HU1264"/>
      <c r="HV1264"/>
      <c r="HW1264"/>
      <c r="HX1264"/>
      <c r="HY1264"/>
      <c r="HZ1264"/>
      <c r="IA1264"/>
      <c r="IB1264"/>
      <c r="IC1264"/>
      <c r="ID1264"/>
      <c r="IE1264"/>
      <c r="IF1264"/>
      <c r="IG1264"/>
      <c r="IH1264"/>
      <c r="II1264"/>
      <c r="IJ1264"/>
      <c r="IK1264"/>
      <c r="IL1264"/>
      <c r="IM1264"/>
      <c r="IN1264"/>
      <c r="IO1264"/>
      <c r="IP1264"/>
      <c r="IQ1264"/>
      <c r="IR1264"/>
      <c r="IS1264"/>
      <c r="IT1264"/>
      <c r="IU1264"/>
      <c r="IV1264"/>
    </row>
    <row r="1265" spans="1:256" s="4" customFormat="1" ht="12.75">
      <c r="A1265" s="1"/>
      <c r="B1265" s="2"/>
      <c r="C1265" s="3"/>
      <c r="F1265" s="3"/>
      <c r="G1265" s="3"/>
      <c r="H1265" s="3"/>
      <c r="I1265" s="3"/>
      <c r="J1265" s="3"/>
      <c r="Q1265" s="8"/>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c r="HO1265"/>
      <c r="HP1265"/>
      <c r="HQ1265"/>
      <c r="HR1265"/>
      <c r="HS1265"/>
      <c r="HT1265"/>
      <c r="HU1265"/>
      <c r="HV1265"/>
      <c r="HW1265"/>
      <c r="HX1265"/>
      <c r="HY1265"/>
      <c r="HZ1265"/>
      <c r="IA1265"/>
      <c r="IB1265"/>
      <c r="IC1265"/>
      <c r="ID1265"/>
      <c r="IE1265"/>
      <c r="IF1265"/>
      <c r="IG1265"/>
      <c r="IH1265"/>
      <c r="II1265"/>
      <c r="IJ1265"/>
      <c r="IK1265"/>
      <c r="IL1265"/>
      <c r="IM1265"/>
      <c r="IN1265"/>
      <c r="IO1265"/>
      <c r="IP1265"/>
      <c r="IQ1265"/>
      <c r="IR1265"/>
      <c r="IS1265"/>
      <c r="IT1265"/>
      <c r="IU1265"/>
      <c r="IV1265"/>
    </row>
    <row r="1266" spans="1:256" s="4" customFormat="1" ht="12.75">
      <c r="A1266" s="1"/>
      <c r="B1266" s="2"/>
      <c r="C1266" s="3"/>
      <c r="F1266" s="3"/>
      <c r="G1266" s="3"/>
      <c r="H1266" s="3"/>
      <c r="I1266" s="3"/>
      <c r="J1266" s="3"/>
      <c r="Q1266" s="8"/>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c r="HO1266"/>
      <c r="HP1266"/>
      <c r="HQ1266"/>
      <c r="HR1266"/>
      <c r="HS1266"/>
      <c r="HT1266"/>
      <c r="HU1266"/>
      <c r="HV1266"/>
      <c r="HW1266"/>
      <c r="HX1266"/>
      <c r="HY1266"/>
      <c r="HZ1266"/>
      <c r="IA1266"/>
      <c r="IB1266"/>
      <c r="IC1266"/>
      <c r="ID1266"/>
      <c r="IE1266"/>
      <c r="IF1266"/>
      <c r="IG1266"/>
      <c r="IH1266"/>
      <c r="II1266"/>
      <c r="IJ1266"/>
      <c r="IK1266"/>
      <c r="IL1266"/>
      <c r="IM1266"/>
      <c r="IN1266"/>
      <c r="IO1266"/>
      <c r="IP1266"/>
      <c r="IQ1266"/>
      <c r="IR1266"/>
      <c r="IS1266"/>
      <c r="IT1266"/>
      <c r="IU1266"/>
      <c r="IV1266"/>
    </row>
    <row r="1267" spans="1:256" s="4" customFormat="1" ht="12.75">
      <c r="A1267" s="1"/>
      <c r="B1267" s="2"/>
      <c r="C1267" s="3"/>
      <c r="F1267" s="3"/>
      <c r="G1267" s="3"/>
      <c r="H1267" s="3"/>
      <c r="I1267" s="3"/>
      <c r="J1267" s="3"/>
      <c r="Q1267" s="8"/>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c r="HO1267"/>
      <c r="HP1267"/>
      <c r="HQ1267"/>
      <c r="HR1267"/>
      <c r="HS1267"/>
      <c r="HT1267"/>
      <c r="HU1267"/>
      <c r="HV1267"/>
      <c r="HW1267"/>
      <c r="HX1267"/>
      <c r="HY1267"/>
      <c r="HZ1267"/>
      <c r="IA1267"/>
      <c r="IB1267"/>
      <c r="IC1267"/>
      <c r="ID1267"/>
      <c r="IE1267"/>
      <c r="IF1267"/>
      <c r="IG1267"/>
      <c r="IH1267"/>
      <c r="II1267"/>
      <c r="IJ1267"/>
      <c r="IK1267"/>
      <c r="IL1267"/>
      <c r="IM1267"/>
      <c r="IN1267"/>
      <c r="IO1267"/>
      <c r="IP1267"/>
      <c r="IQ1267"/>
      <c r="IR1267"/>
      <c r="IS1267"/>
      <c r="IT1267"/>
      <c r="IU1267"/>
      <c r="IV1267"/>
    </row>
    <row r="1268" spans="1:256" s="4" customFormat="1" ht="12.75">
      <c r="A1268" s="1"/>
      <c r="B1268" s="2"/>
      <c r="C1268" s="3"/>
      <c r="F1268" s="3"/>
      <c r="G1268" s="3"/>
      <c r="H1268" s="3"/>
      <c r="I1268" s="3"/>
      <c r="J1268" s="3"/>
      <c r="Q1268" s="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c r="HO1268"/>
      <c r="HP1268"/>
      <c r="HQ1268"/>
      <c r="HR1268"/>
      <c r="HS1268"/>
      <c r="HT1268"/>
      <c r="HU1268"/>
      <c r="HV1268"/>
      <c r="HW1268"/>
      <c r="HX1268"/>
      <c r="HY1268"/>
      <c r="HZ1268"/>
      <c r="IA1268"/>
      <c r="IB1268"/>
      <c r="IC1268"/>
      <c r="ID1268"/>
      <c r="IE1268"/>
      <c r="IF1268"/>
      <c r="IG1268"/>
      <c r="IH1268"/>
      <c r="II1268"/>
      <c r="IJ1268"/>
      <c r="IK1268"/>
      <c r="IL1268"/>
      <c r="IM1268"/>
      <c r="IN1268"/>
      <c r="IO1268"/>
      <c r="IP1268"/>
      <c r="IQ1268"/>
      <c r="IR1268"/>
      <c r="IS1268"/>
      <c r="IT1268"/>
      <c r="IU1268"/>
      <c r="IV1268"/>
    </row>
    <row r="1269" spans="1:256" s="4" customFormat="1" ht="12.75">
      <c r="A1269" s="1"/>
      <c r="B1269" s="2"/>
      <c r="C1269" s="3"/>
      <c r="F1269" s="3"/>
      <c r="G1269" s="3"/>
      <c r="H1269" s="3"/>
      <c r="I1269" s="3"/>
      <c r="J1269" s="3"/>
      <c r="Q1269" s="8"/>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c r="HO1269"/>
      <c r="HP1269"/>
      <c r="HQ1269"/>
      <c r="HR1269"/>
      <c r="HS1269"/>
      <c r="HT1269"/>
      <c r="HU1269"/>
      <c r="HV1269"/>
      <c r="HW1269"/>
      <c r="HX1269"/>
      <c r="HY1269"/>
      <c r="HZ1269"/>
      <c r="IA1269"/>
      <c r="IB1269"/>
      <c r="IC1269"/>
      <c r="ID1269"/>
      <c r="IE1269"/>
      <c r="IF1269"/>
      <c r="IG1269"/>
      <c r="IH1269"/>
      <c r="II1269"/>
      <c r="IJ1269"/>
      <c r="IK1269"/>
      <c r="IL1269"/>
      <c r="IM1269"/>
      <c r="IN1269"/>
      <c r="IO1269"/>
      <c r="IP1269"/>
      <c r="IQ1269"/>
      <c r="IR1269"/>
      <c r="IS1269"/>
      <c r="IT1269"/>
      <c r="IU1269"/>
      <c r="IV1269"/>
    </row>
    <row r="1270" spans="1:256" s="4" customFormat="1" ht="12.75">
      <c r="A1270" s="1"/>
      <c r="B1270" s="2"/>
      <c r="C1270" s="3"/>
      <c r="F1270" s="3"/>
      <c r="G1270" s="3"/>
      <c r="H1270" s="3"/>
      <c r="I1270" s="3"/>
      <c r="J1270" s="3"/>
      <c r="Q1270" s="8"/>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c r="HO1270"/>
      <c r="HP1270"/>
      <c r="HQ1270"/>
      <c r="HR1270"/>
      <c r="HS1270"/>
      <c r="HT1270"/>
      <c r="HU1270"/>
      <c r="HV1270"/>
      <c r="HW1270"/>
      <c r="HX1270"/>
      <c r="HY1270"/>
      <c r="HZ1270"/>
      <c r="IA1270"/>
      <c r="IB1270"/>
      <c r="IC1270"/>
      <c r="ID1270"/>
      <c r="IE1270"/>
      <c r="IF1270"/>
      <c r="IG1270"/>
      <c r="IH1270"/>
      <c r="II1270"/>
      <c r="IJ1270"/>
      <c r="IK1270"/>
      <c r="IL1270"/>
      <c r="IM1270"/>
      <c r="IN1270"/>
      <c r="IO1270"/>
      <c r="IP1270"/>
      <c r="IQ1270"/>
      <c r="IR1270"/>
      <c r="IS1270"/>
      <c r="IT1270"/>
      <c r="IU1270"/>
      <c r="IV1270"/>
    </row>
    <row r="1271" spans="1:256" s="4" customFormat="1" ht="12.75">
      <c r="A1271" s="1"/>
      <c r="B1271" s="2"/>
      <c r="C1271" s="3"/>
      <c r="F1271" s="3"/>
      <c r="G1271" s="3"/>
      <c r="H1271" s="3"/>
      <c r="I1271" s="3"/>
      <c r="J1271" s="3"/>
      <c r="Q1271" s="8"/>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c r="HO1271"/>
      <c r="HP1271"/>
      <c r="HQ1271"/>
      <c r="HR1271"/>
      <c r="HS1271"/>
      <c r="HT1271"/>
      <c r="HU1271"/>
      <c r="HV1271"/>
      <c r="HW1271"/>
      <c r="HX1271"/>
      <c r="HY1271"/>
      <c r="HZ1271"/>
      <c r="IA1271"/>
      <c r="IB1271"/>
      <c r="IC1271"/>
      <c r="ID1271"/>
      <c r="IE1271"/>
      <c r="IF1271"/>
      <c r="IG1271"/>
      <c r="IH1271"/>
      <c r="II1271"/>
      <c r="IJ1271"/>
      <c r="IK1271"/>
      <c r="IL1271"/>
      <c r="IM1271"/>
      <c r="IN1271"/>
      <c r="IO1271"/>
      <c r="IP1271"/>
      <c r="IQ1271"/>
      <c r="IR1271"/>
      <c r="IS1271"/>
      <c r="IT1271"/>
      <c r="IU1271"/>
      <c r="IV1271"/>
    </row>
    <row r="1272" spans="1:256" s="4" customFormat="1" ht="12.75">
      <c r="A1272" s="1"/>
      <c r="B1272" s="2"/>
      <c r="C1272" s="3"/>
      <c r="F1272" s="3"/>
      <c r="G1272" s="3"/>
      <c r="H1272" s="3"/>
      <c r="I1272" s="3"/>
      <c r="J1272" s="3"/>
      <c r="Q1272" s="8"/>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c r="HO1272"/>
      <c r="HP1272"/>
      <c r="HQ1272"/>
      <c r="HR1272"/>
      <c r="HS1272"/>
      <c r="HT1272"/>
      <c r="HU1272"/>
      <c r="HV1272"/>
      <c r="HW1272"/>
      <c r="HX1272"/>
      <c r="HY1272"/>
      <c r="HZ1272"/>
      <c r="IA1272"/>
      <c r="IB1272"/>
      <c r="IC1272"/>
      <c r="ID1272"/>
      <c r="IE1272"/>
      <c r="IF1272"/>
      <c r="IG1272"/>
      <c r="IH1272"/>
      <c r="II1272"/>
      <c r="IJ1272"/>
      <c r="IK1272"/>
      <c r="IL1272"/>
      <c r="IM1272"/>
      <c r="IN1272"/>
      <c r="IO1272"/>
      <c r="IP1272"/>
      <c r="IQ1272"/>
      <c r="IR1272"/>
      <c r="IS1272"/>
      <c r="IT1272"/>
      <c r="IU1272"/>
      <c r="IV1272"/>
    </row>
    <row r="1273" spans="1:256" s="4" customFormat="1" ht="12.75">
      <c r="A1273" s="1"/>
      <c r="B1273" s="2"/>
      <c r="C1273" s="3"/>
      <c r="F1273" s="3"/>
      <c r="G1273" s="3"/>
      <c r="H1273" s="3"/>
      <c r="I1273" s="3"/>
      <c r="J1273" s="3"/>
      <c r="Q1273" s="8"/>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c r="HO1273"/>
      <c r="HP1273"/>
      <c r="HQ1273"/>
      <c r="HR1273"/>
      <c r="HS1273"/>
      <c r="HT1273"/>
      <c r="HU1273"/>
      <c r="HV1273"/>
      <c r="HW1273"/>
      <c r="HX1273"/>
      <c r="HY1273"/>
      <c r="HZ1273"/>
      <c r="IA1273"/>
      <c r="IB1273"/>
      <c r="IC1273"/>
      <c r="ID1273"/>
      <c r="IE1273"/>
      <c r="IF1273"/>
      <c r="IG1273"/>
      <c r="IH1273"/>
      <c r="II1273"/>
      <c r="IJ1273"/>
      <c r="IK1273"/>
      <c r="IL1273"/>
      <c r="IM1273"/>
      <c r="IN1273"/>
      <c r="IO1273"/>
      <c r="IP1273"/>
      <c r="IQ1273"/>
      <c r="IR1273"/>
      <c r="IS1273"/>
      <c r="IT1273"/>
      <c r="IU1273"/>
      <c r="IV1273"/>
    </row>
    <row r="1274" spans="1:256" s="4" customFormat="1" ht="12.75">
      <c r="A1274" s="1"/>
      <c r="B1274" s="2"/>
      <c r="C1274" s="3"/>
      <c r="F1274" s="3"/>
      <c r="G1274" s="3"/>
      <c r="H1274" s="3"/>
      <c r="I1274" s="3"/>
      <c r="J1274" s="3"/>
      <c r="Q1274" s="8"/>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c r="HO1274"/>
      <c r="HP1274"/>
      <c r="HQ1274"/>
      <c r="HR1274"/>
      <c r="HS1274"/>
      <c r="HT1274"/>
      <c r="HU1274"/>
      <c r="HV1274"/>
      <c r="HW1274"/>
      <c r="HX1274"/>
      <c r="HY1274"/>
      <c r="HZ1274"/>
      <c r="IA1274"/>
      <c r="IB1274"/>
      <c r="IC1274"/>
      <c r="ID1274"/>
      <c r="IE1274"/>
      <c r="IF1274"/>
      <c r="IG1274"/>
      <c r="IH1274"/>
      <c r="II1274"/>
      <c r="IJ1274"/>
      <c r="IK1274"/>
      <c r="IL1274"/>
      <c r="IM1274"/>
      <c r="IN1274"/>
      <c r="IO1274"/>
      <c r="IP1274"/>
      <c r="IQ1274"/>
      <c r="IR1274"/>
      <c r="IS1274"/>
      <c r="IT1274"/>
      <c r="IU1274"/>
      <c r="IV1274"/>
    </row>
    <row r="1275" spans="1:256" s="4" customFormat="1" ht="12.75">
      <c r="A1275" s="1"/>
      <c r="B1275" s="2"/>
      <c r="C1275" s="3"/>
      <c r="F1275" s="3"/>
      <c r="G1275" s="3"/>
      <c r="H1275" s="3"/>
      <c r="I1275" s="3"/>
      <c r="J1275" s="3"/>
      <c r="Q1275" s="8"/>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c r="HO1275"/>
      <c r="HP1275"/>
      <c r="HQ1275"/>
      <c r="HR1275"/>
      <c r="HS1275"/>
      <c r="HT1275"/>
      <c r="HU1275"/>
      <c r="HV1275"/>
      <c r="HW1275"/>
      <c r="HX1275"/>
      <c r="HY1275"/>
      <c r="HZ1275"/>
      <c r="IA1275"/>
      <c r="IB1275"/>
      <c r="IC1275"/>
      <c r="ID1275"/>
      <c r="IE1275"/>
      <c r="IF1275"/>
      <c r="IG1275"/>
      <c r="IH1275"/>
      <c r="II1275"/>
      <c r="IJ1275"/>
      <c r="IK1275"/>
      <c r="IL1275"/>
      <c r="IM1275"/>
      <c r="IN1275"/>
      <c r="IO1275"/>
      <c r="IP1275"/>
      <c r="IQ1275"/>
      <c r="IR1275"/>
      <c r="IS1275"/>
      <c r="IT1275"/>
      <c r="IU1275"/>
      <c r="IV1275"/>
    </row>
    <row r="1276" spans="1:256" s="4" customFormat="1" ht="12.75">
      <c r="A1276" s="1"/>
      <c r="B1276" s="2"/>
      <c r="C1276" s="3"/>
      <c r="F1276" s="3"/>
      <c r="G1276" s="3"/>
      <c r="H1276" s="3"/>
      <c r="I1276" s="3"/>
      <c r="J1276" s="3"/>
      <c r="Q1276" s="8"/>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c r="HO1276"/>
      <c r="HP1276"/>
      <c r="HQ1276"/>
      <c r="HR1276"/>
      <c r="HS1276"/>
      <c r="HT1276"/>
      <c r="HU1276"/>
      <c r="HV1276"/>
      <c r="HW1276"/>
      <c r="HX1276"/>
      <c r="HY1276"/>
      <c r="HZ1276"/>
      <c r="IA1276"/>
      <c r="IB1276"/>
      <c r="IC1276"/>
      <c r="ID1276"/>
      <c r="IE1276"/>
      <c r="IF1276"/>
      <c r="IG1276"/>
      <c r="IH1276"/>
      <c r="II1276"/>
      <c r="IJ1276"/>
      <c r="IK1276"/>
      <c r="IL1276"/>
      <c r="IM1276"/>
      <c r="IN1276"/>
      <c r="IO1276"/>
      <c r="IP1276"/>
      <c r="IQ1276"/>
      <c r="IR1276"/>
      <c r="IS1276"/>
      <c r="IT1276"/>
      <c r="IU1276"/>
      <c r="IV1276"/>
    </row>
    <row r="1277" spans="1:256" s="4" customFormat="1" ht="12.75">
      <c r="A1277" s="1"/>
      <c r="B1277" s="2"/>
      <c r="C1277" s="3"/>
      <c r="F1277" s="3"/>
      <c r="G1277" s="3"/>
      <c r="H1277" s="3"/>
      <c r="I1277" s="3"/>
      <c r="J1277" s="3"/>
      <c r="Q1277" s="8"/>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c r="HO1277"/>
      <c r="HP1277"/>
      <c r="HQ1277"/>
      <c r="HR1277"/>
      <c r="HS1277"/>
      <c r="HT1277"/>
      <c r="HU1277"/>
      <c r="HV1277"/>
      <c r="HW1277"/>
      <c r="HX1277"/>
      <c r="HY1277"/>
      <c r="HZ1277"/>
      <c r="IA1277"/>
      <c r="IB1277"/>
      <c r="IC1277"/>
      <c r="ID1277"/>
      <c r="IE1277"/>
      <c r="IF1277"/>
      <c r="IG1277"/>
      <c r="IH1277"/>
      <c r="II1277"/>
      <c r="IJ1277"/>
      <c r="IK1277"/>
      <c r="IL1277"/>
      <c r="IM1277"/>
      <c r="IN1277"/>
      <c r="IO1277"/>
      <c r="IP1277"/>
      <c r="IQ1277"/>
      <c r="IR1277"/>
      <c r="IS1277"/>
      <c r="IT1277"/>
      <c r="IU1277"/>
      <c r="IV1277"/>
    </row>
    <row r="1278" spans="1:256" s="4" customFormat="1" ht="12.75">
      <c r="A1278" s="1"/>
      <c r="B1278" s="2"/>
      <c r="C1278" s="3"/>
      <c r="F1278" s="3"/>
      <c r="G1278" s="3"/>
      <c r="H1278" s="3"/>
      <c r="I1278" s="3"/>
      <c r="J1278" s="3"/>
      <c r="Q1278" s="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c r="HO1278"/>
      <c r="HP1278"/>
      <c r="HQ1278"/>
      <c r="HR1278"/>
      <c r="HS1278"/>
      <c r="HT1278"/>
      <c r="HU1278"/>
      <c r="HV1278"/>
      <c r="HW1278"/>
      <c r="HX1278"/>
      <c r="HY1278"/>
      <c r="HZ1278"/>
      <c r="IA1278"/>
      <c r="IB1278"/>
      <c r="IC1278"/>
      <c r="ID1278"/>
      <c r="IE1278"/>
      <c r="IF1278"/>
      <c r="IG1278"/>
      <c r="IH1278"/>
      <c r="II1278"/>
      <c r="IJ1278"/>
      <c r="IK1278"/>
      <c r="IL1278"/>
      <c r="IM1278"/>
      <c r="IN1278"/>
      <c r="IO1278"/>
      <c r="IP1278"/>
      <c r="IQ1278"/>
      <c r="IR1278"/>
      <c r="IS1278"/>
      <c r="IT1278"/>
      <c r="IU1278"/>
      <c r="IV1278"/>
    </row>
    <row r="1279" spans="1:256" s="4" customFormat="1" ht="12.75">
      <c r="A1279" s="1"/>
      <c r="B1279" s="2"/>
      <c r="C1279" s="3"/>
      <c r="F1279" s="3"/>
      <c r="G1279" s="3"/>
      <c r="H1279" s="3"/>
      <c r="I1279" s="3"/>
      <c r="J1279" s="3"/>
      <c r="Q1279" s="8"/>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c r="HO1279"/>
      <c r="HP1279"/>
      <c r="HQ1279"/>
      <c r="HR1279"/>
      <c r="HS1279"/>
      <c r="HT1279"/>
      <c r="HU1279"/>
      <c r="HV1279"/>
      <c r="HW1279"/>
      <c r="HX1279"/>
      <c r="HY1279"/>
      <c r="HZ1279"/>
      <c r="IA1279"/>
      <c r="IB1279"/>
      <c r="IC1279"/>
      <c r="ID1279"/>
      <c r="IE1279"/>
      <c r="IF1279"/>
      <c r="IG1279"/>
      <c r="IH1279"/>
      <c r="II1279"/>
      <c r="IJ1279"/>
      <c r="IK1279"/>
      <c r="IL1279"/>
      <c r="IM1279"/>
      <c r="IN1279"/>
      <c r="IO1279"/>
      <c r="IP1279"/>
      <c r="IQ1279"/>
      <c r="IR1279"/>
      <c r="IS1279"/>
      <c r="IT1279"/>
      <c r="IU1279"/>
      <c r="IV1279"/>
    </row>
    <row r="1280" spans="1:256" s="4" customFormat="1" ht="12.75">
      <c r="A1280" s="1"/>
      <c r="B1280" s="2"/>
      <c r="C1280" s="3"/>
      <c r="F1280" s="3"/>
      <c r="G1280" s="3"/>
      <c r="H1280" s="3"/>
      <c r="I1280" s="3"/>
      <c r="J1280" s="3"/>
      <c r="Q1280" s="8"/>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c r="IV1280"/>
    </row>
    <row r="1281" spans="1:256" s="4" customFormat="1" ht="12.75">
      <c r="A1281" s="1"/>
      <c r="B1281" s="2"/>
      <c r="C1281" s="3"/>
      <c r="F1281" s="3"/>
      <c r="G1281" s="3"/>
      <c r="H1281" s="3"/>
      <c r="I1281" s="3"/>
      <c r="J1281" s="3"/>
      <c r="Q1281" s="8"/>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c r="HO1281"/>
      <c r="HP1281"/>
      <c r="HQ1281"/>
      <c r="HR1281"/>
      <c r="HS1281"/>
      <c r="HT1281"/>
      <c r="HU1281"/>
      <c r="HV1281"/>
      <c r="HW1281"/>
      <c r="HX1281"/>
      <c r="HY1281"/>
      <c r="HZ1281"/>
      <c r="IA1281"/>
      <c r="IB1281"/>
      <c r="IC1281"/>
      <c r="ID1281"/>
      <c r="IE1281"/>
      <c r="IF1281"/>
      <c r="IG1281"/>
      <c r="IH1281"/>
      <c r="II1281"/>
      <c r="IJ1281"/>
      <c r="IK1281"/>
      <c r="IL1281"/>
      <c r="IM1281"/>
      <c r="IN1281"/>
      <c r="IO1281"/>
      <c r="IP1281"/>
      <c r="IQ1281"/>
      <c r="IR1281"/>
      <c r="IS1281"/>
      <c r="IT1281"/>
      <c r="IU1281"/>
      <c r="IV1281"/>
    </row>
    <row r="1282" spans="1:256" s="4" customFormat="1" ht="12.75">
      <c r="A1282" s="1"/>
      <c r="B1282" s="2"/>
      <c r="C1282" s="3"/>
      <c r="F1282" s="3"/>
      <c r="G1282" s="3"/>
      <c r="H1282" s="3"/>
      <c r="I1282" s="3"/>
      <c r="J1282" s="3"/>
      <c r="Q1282" s="8"/>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c r="HO1282"/>
      <c r="HP1282"/>
      <c r="HQ1282"/>
      <c r="HR1282"/>
      <c r="HS1282"/>
      <c r="HT1282"/>
      <c r="HU1282"/>
      <c r="HV1282"/>
      <c r="HW1282"/>
      <c r="HX1282"/>
      <c r="HY1282"/>
      <c r="HZ1282"/>
      <c r="IA1282"/>
      <c r="IB1282"/>
      <c r="IC1282"/>
      <c r="ID1282"/>
      <c r="IE1282"/>
      <c r="IF1282"/>
      <c r="IG1282"/>
      <c r="IH1282"/>
      <c r="II1282"/>
      <c r="IJ1282"/>
      <c r="IK1282"/>
      <c r="IL1282"/>
      <c r="IM1282"/>
      <c r="IN1282"/>
      <c r="IO1282"/>
      <c r="IP1282"/>
      <c r="IQ1282"/>
      <c r="IR1282"/>
      <c r="IS1282"/>
      <c r="IT1282"/>
      <c r="IU1282"/>
      <c r="IV1282"/>
    </row>
    <row r="1283" spans="1:256" s="4" customFormat="1" ht="12.75">
      <c r="A1283" s="1"/>
      <c r="B1283" s="2"/>
      <c r="C1283" s="3"/>
      <c r="F1283" s="3"/>
      <c r="G1283" s="3"/>
      <c r="H1283" s="3"/>
      <c r="I1283" s="3"/>
      <c r="J1283" s="3"/>
      <c r="Q1283" s="8"/>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c r="IV1283"/>
    </row>
    <row r="1284" spans="1:256" s="4" customFormat="1" ht="12.75">
      <c r="A1284" s="1"/>
      <c r="B1284" s="2"/>
      <c r="C1284" s="3"/>
      <c r="F1284" s="3"/>
      <c r="G1284" s="3"/>
      <c r="H1284" s="3"/>
      <c r="I1284" s="3"/>
      <c r="J1284" s="3"/>
      <c r="Q1284" s="8"/>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c r="HO1284"/>
      <c r="HP1284"/>
      <c r="HQ1284"/>
      <c r="HR1284"/>
      <c r="HS1284"/>
      <c r="HT1284"/>
      <c r="HU1284"/>
      <c r="HV1284"/>
      <c r="HW1284"/>
      <c r="HX1284"/>
      <c r="HY1284"/>
      <c r="HZ1284"/>
      <c r="IA1284"/>
      <c r="IB1284"/>
      <c r="IC1284"/>
      <c r="ID1284"/>
      <c r="IE1284"/>
      <c r="IF1284"/>
      <c r="IG1284"/>
      <c r="IH1284"/>
      <c r="II1284"/>
      <c r="IJ1284"/>
      <c r="IK1284"/>
      <c r="IL1284"/>
      <c r="IM1284"/>
      <c r="IN1284"/>
      <c r="IO1284"/>
      <c r="IP1284"/>
      <c r="IQ1284"/>
      <c r="IR1284"/>
      <c r="IS1284"/>
      <c r="IT1284"/>
      <c r="IU1284"/>
      <c r="IV1284"/>
    </row>
    <row r="1285" spans="1:256" s="4" customFormat="1" ht="12.75">
      <c r="A1285" s="1"/>
      <c r="B1285" s="2"/>
      <c r="C1285" s="3"/>
      <c r="F1285" s="3"/>
      <c r="G1285" s="3"/>
      <c r="H1285" s="3"/>
      <c r="I1285" s="3"/>
      <c r="J1285" s="3"/>
      <c r="Q1285" s="8"/>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c r="IU1285"/>
      <c r="IV1285"/>
    </row>
    <row r="1286" spans="1:256" s="4" customFormat="1" ht="12.75">
      <c r="A1286" s="1"/>
      <c r="B1286" s="2"/>
      <c r="C1286" s="3"/>
      <c r="F1286" s="3"/>
      <c r="G1286" s="3"/>
      <c r="H1286" s="3"/>
      <c r="I1286" s="3"/>
      <c r="J1286" s="3"/>
      <c r="Q1286" s="8"/>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c r="IV1286"/>
    </row>
    <row r="1287" spans="1:256" s="4" customFormat="1" ht="12.75">
      <c r="A1287" s="1"/>
      <c r="B1287" s="2"/>
      <c r="C1287" s="3"/>
      <c r="F1287" s="3"/>
      <c r="G1287" s="3"/>
      <c r="H1287" s="3"/>
      <c r="I1287" s="3"/>
      <c r="J1287" s="3"/>
      <c r="Q1287" s="8"/>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c r="IV1287"/>
    </row>
    <row r="1288" spans="1:256" s="4" customFormat="1" ht="12.75">
      <c r="A1288" s="1"/>
      <c r="B1288" s="2"/>
      <c r="C1288" s="3"/>
      <c r="F1288" s="3"/>
      <c r="G1288" s="3"/>
      <c r="H1288" s="3"/>
      <c r="I1288" s="3"/>
      <c r="J1288" s="3"/>
      <c r="Q1288" s="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c r="IV1288"/>
    </row>
    <row r="1289" spans="1:256" s="4" customFormat="1" ht="12.75">
      <c r="A1289" s="1"/>
      <c r="B1289" s="2"/>
      <c r="C1289" s="3"/>
      <c r="F1289" s="3"/>
      <c r="G1289" s="3"/>
      <c r="H1289" s="3"/>
      <c r="I1289" s="3"/>
      <c r="J1289" s="3"/>
      <c r="Q1289" s="8"/>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c r="IV1289"/>
    </row>
    <row r="1290" spans="1:256" s="4" customFormat="1" ht="12.75">
      <c r="A1290" s="1"/>
      <c r="B1290" s="2"/>
      <c r="C1290" s="3"/>
      <c r="F1290" s="3"/>
      <c r="G1290" s="3"/>
      <c r="H1290" s="3"/>
      <c r="I1290" s="3"/>
      <c r="J1290" s="3"/>
      <c r="Q1290" s="8"/>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c r="IV1290"/>
    </row>
    <row r="1291" spans="1:256" s="4" customFormat="1" ht="12.75">
      <c r="A1291" s="1"/>
      <c r="B1291" s="2"/>
      <c r="C1291" s="3"/>
      <c r="F1291" s="3"/>
      <c r="G1291" s="3"/>
      <c r="H1291" s="3"/>
      <c r="I1291" s="3"/>
      <c r="J1291" s="3"/>
      <c r="Q1291" s="8"/>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c r="IV1291"/>
    </row>
    <row r="1292" spans="1:256" s="4" customFormat="1" ht="12.75">
      <c r="A1292" s="1"/>
      <c r="B1292" s="2"/>
      <c r="C1292" s="3"/>
      <c r="F1292" s="3"/>
      <c r="G1292" s="3"/>
      <c r="H1292" s="3"/>
      <c r="I1292" s="3"/>
      <c r="J1292" s="3"/>
      <c r="Q1292" s="8"/>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c r="HO1292"/>
      <c r="HP1292"/>
      <c r="HQ1292"/>
      <c r="HR1292"/>
      <c r="HS1292"/>
      <c r="HT1292"/>
      <c r="HU1292"/>
      <c r="HV1292"/>
      <c r="HW1292"/>
      <c r="HX1292"/>
      <c r="HY1292"/>
      <c r="HZ1292"/>
      <c r="IA1292"/>
      <c r="IB1292"/>
      <c r="IC1292"/>
      <c r="ID1292"/>
      <c r="IE1292"/>
      <c r="IF1292"/>
      <c r="IG1292"/>
      <c r="IH1292"/>
      <c r="II1292"/>
      <c r="IJ1292"/>
      <c r="IK1292"/>
      <c r="IL1292"/>
      <c r="IM1292"/>
      <c r="IN1292"/>
      <c r="IO1292"/>
      <c r="IP1292"/>
      <c r="IQ1292"/>
      <c r="IR1292"/>
      <c r="IS1292"/>
      <c r="IT1292"/>
      <c r="IU1292"/>
      <c r="IV1292"/>
    </row>
    <row r="1293" spans="1:256" s="4" customFormat="1" ht="12.75">
      <c r="A1293" s="1"/>
      <c r="B1293" s="2"/>
      <c r="C1293" s="3"/>
      <c r="F1293" s="3"/>
      <c r="G1293" s="3"/>
      <c r="H1293" s="3"/>
      <c r="I1293" s="3"/>
      <c r="J1293" s="3"/>
      <c r="Q1293" s="8"/>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c r="IV1293"/>
    </row>
    <row r="1294" spans="1:256" s="4" customFormat="1" ht="12.75">
      <c r="A1294" s="1"/>
      <c r="B1294" s="2"/>
      <c r="C1294" s="3"/>
      <c r="F1294" s="3"/>
      <c r="G1294" s="3"/>
      <c r="H1294" s="3"/>
      <c r="I1294" s="3"/>
      <c r="J1294" s="3"/>
      <c r="Q1294" s="8"/>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c r="IV1294"/>
    </row>
    <row r="1295" spans="1:256" s="4" customFormat="1" ht="12.75">
      <c r="A1295" s="1"/>
      <c r="B1295" s="2"/>
      <c r="C1295" s="3"/>
      <c r="F1295" s="3"/>
      <c r="G1295" s="3"/>
      <c r="H1295" s="3"/>
      <c r="I1295" s="3"/>
      <c r="J1295" s="3"/>
      <c r="Q1295" s="8"/>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c r="HO1295"/>
      <c r="HP1295"/>
      <c r="HQ1295"/>
      <c r="HR1295"/>
      <c r="HS1295"/>
      <c r="HT1295"/>
      <c r="HU1295"/>
      <c r="HV1295"/>
      <c r="HW1295"/>
      <c r="HX1295"/>
      <c r="HY1295"/>
      <c r="HZ1295"/>
      <c r="IA1295"/>
      <c r="IB1295"/>
      <c r="IC1295"/>
      <c r="ID1295"/>
      <c r="IE1295"/>
      <c r="IF1295"/>
      <c r="IG1295"/>
      <c r="IH1295"/>
      <c r="II1295"/>
      <c r="IJ1295"/>
      <c r="IK1295"/>
      <c r="IL1295"/>
      <c r="IM1295"/>
      <c r="IN1295"/>
      <c r="IO1295"/>
      <c r="IP1295"/>
      <c r="IQ1295"/>
      <c r="IR1295"/>
      <c r="IS1295"/>
      <c r="IT1295"/>
      <c r="IU1295"/>
      <c r="IV1295"/>
    </row>
    <row r="1296" spans="1:256" s="4" customFormat="1" ht="12.75">
      <c r="A1296" s="1"/>
      <c r="B1296" s="2"/>
      <c r="C1296" s="3"/>
      <c r="F1296" s="3"/>
      <c r="G1296" s="3"/>
      <c r="H1296" s="3"/>
      <c r="I1296" s="3"/>
      <c r="J1296" s="3"/>
      <c r="Q1296" s="8"/>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c r="IU1296"/>
      <c r="IV1296"/>
    </row>
    <row r="1297" spans="1:256" s="4" customFormat="1" ht="12.75">
      <c r="A1297" s="1"/>
      <c r="B1297" s="2"/>
      <c r="C1297" s="3"/>
      <c r="F1297" s="3"/>
      <c r="G1297" s="3"/>
      <c r="H1297" s="3"/>
      <c r="I1297" s="3"/>
      <c r="J1297" s="3"/>
      <c r="Q1297" s="8"/>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c r="HO1297"/>
      <c r="HP1297"/>
      <c r="HQ1297"/>
      <c r="HR1297"/>
      <c r="HS1297"/>
      <c r="HT1297"/>
      <c r="HU1297"/>
      <c r="HV1297"/>
      <c r="HW1297"/>
      <c r="HX1297"/>
      <c r="HY1297"/>
      <c r="HZ1297"/>
      <c r="IA1297"/>
      <c r="IB1297"/>
      <c r="IC1297"/>
      <c r="ID1297"/>
      <c r="IE1297"/>
      <c r="IF1297"/>
      <c r="IG1297"/>
      <c r="IH1297"/>
      <c r="II1297"/>
      <c r="IJ1297"/>
      <c r="IK1297"/>
      <c r="IL1297"/>
      <c r="IM1297"/>
      <c r="IN1297"/>
      <c r="IO1297"/>
      <c r="IP1297"/>
      <c r="IQ1297"/>
      <c r="IR1297"/>
      <c r="IS1297"/>
      <c r="IT1297"/>
      <c r="IU1297"/>
      <c r="IV1297"/>
    </row>
    <row r="1298" spans="1:256" s="4" customFormat="1" ht="12.75">
      <c r="A1298" s="1"/>
      <c r="B1298" s="2"/>
      <c r="C1298" s="3"/>
      <c r="F1298" s="3"/>
      <c r="G1298" s="3"/>
      <c r="H1298" s="3"/>
      <c r="I1298" s="3"/>
      <c r="J1298" s="3"/>
      <c r="Q1298" s="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c r="HO1298"/>
      <c r="HP1298"/>
      <c r="HQ1298"/>
      <c r="HR1298"/>
      <c r="HS1298"/>
      <c r="HT1298"/>
      <c r="HU1298"/>
      <c r="HV1298"/>
      <c r="HW1298"/>
      <c r="HX1298"/>
      <c r="HY1298"/>
      <c r="HZ1298"/>
      <c r="IA1298"/>
      <c r="IB1298"/>
      <c r="IC1298"/>
      <c r="ID1298"/>
      <c r="IE1298"/>
      <c r="IF1298"/>
      <c r="IG1298"/>
      <c r="IH1298"/>
      <c r="II1298"/>
      <c r="IJ1298"/>
      <c r="IK1298"/>
      <c r="IL1298"/>
      <c r="IM1298"/>
      <c r="IN1298"/>
      <c r="IO1298"/>
      <c r="IP1298"/>
      <c r="IQ1298"/>
      <c r="IR1298"/>
      <c r="IS1298"/>
      <c r="IT1298"/>
      <c r="IU1298"/>
      <c r="IV1298"/>
    </row>
    <row r="1299" spans="1:256" s="4" customFormat="1" ht="12.75">
      <c r="A1299" s="1"/>
      <c r="B1299" s="2"/>
      <c r="C1299" s="3"/>
      <c r="F1299" s="3"/>
      <c r="G1299" s="3"/>
      <c r="H1299" s="3"/>
      <c r="I1299" s="3"/>
      <c r="J1299" s="3"/>
      <c r="Q1299" s="8"/>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c r="IV1299"/>
    </row>
    <row r="1300" spans="1:256" s="4" customFormat="1" ht="12.75">
      <c r="A1300" s="1"/>
      <c r="B1300" s="2"/>
      <c r="C1300" s="3"/>
      <c r="F1300" s="3"/>
      <c r="G1300" s="3"/>
      <c r="H1300" s="3"/>
      <c r="I1300" s="3"/>
      <c r="J1300" s="3"/>
      <c r="Q1300" s="8"/>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c r="HO1300"/>
      <c r="HP1300"/>
      <c r="HQ1300"/>
      <c r="HR1300"/>
      <c r="HS1300"/>
      <c r="HT1300"/>
      <c r="HU1300"/>
      <c r="HV1300"/>
      <c r="HW1300"/>
      <c r="HX1300"/>
      <c r="HY1300"/>
      <c r="HZ1300"/>
      <c r="IA1300"/>
      <c r="IB1300"/>
      <c r="IC1300"/>
      <c r="ID1300"/>
      <c r="IE1300"/>
      <c r="IF1300"/>
      <c r="IG1300"/>
      <c r="IH1300"/>
      <c r="II1300"/>
      <c r="IJ1300"/>
      <c r="IK1300"/>
      <c r="IL1300"/>
      <c r="IM1300"/>
      <c r="IN1300"/>
      <c r="IO1300"/>
      <c r="IP1300"/>
      <c r="IQ1300"/>
      <c r="IR1300"/>
      <c r="IS1300"/>
      <c r="IT1300"/>
      <c r="IU1300"/>
      <c r="IV1300"/>
    </row>
    <row r="1301" spans="1:256" s="4" customFormat="1" ht="12.75">
      <c r="A1301" s="1"/>
      <c r="B1301" s="2"/>
      <c r="C1301" s="3"/>
      <c r="F1301" s="3"/>
      <c r="G1301" s="3"/>
      <c r="H1301" s="3"/>
      <c r="I1301" s="3"/>
      <c r="J1301" s="3"/>
      <c r="Q1301" s="8"/>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c r="IV1301"/>
    </row>
    <row r="1302" spans="1:256" s="4" customFormat="1" ht="12.75">
      <c r="A1302" s="1"/>
      <c r="B1302" s="2"/>
      <c r="C1302" s="3"/>
      <c r="F1302" s="3"/>
      <c r="G1302" s="3"/>
      <c r="H1302" s="3"/>
      <c r="I1302" s="3"/>
      <c r="J1302" s="3"/>
      <c r="Q1302" s="8"/>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c r="IV1302"/>
    </row>
    <row r="1303" spans="1:256" s="4" customFormat="1" ht="12.75">
      <c r="A1303" s="1"/>
      <c r="B1303" s="2"/>
      <c r="C1303" s="3"/>
      <c r="F1303" s="3"/>
      <c r="G1303" s="3"/>
      <c r="H1303" s="3"/>
      <c r="I1303" s="3"/>
      <c r="J1303" s="3"/>
      <c r="Q1303" s="8"/>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c r="IV1303"/>
    </row>
    <row r="1304" spans="1:256" s="4" customFormat="1" ht="12.75">
      <c r="A1304" s="1"/>
      <c r="B1304" s="2"/>
      <c r="C1304" s="3"/>
      <c r="F1304" s="3"/>
      <c r="G1304" s="3"/>
      <c r="H1304" s="3"/>
      <c r="I1304" s="3"/>
      <c r="J1304" s="3"/>
      <c r="Q1304" s="8"/>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c r="IV1304"/>
    </row>
    <row r="1305" spans="1:256" s="4" customFormat="1" ht="12.75">
      <c r="A1305" s="1"/>
      <c r="B1305" s="2"/>
      <c r="C1305" s="3"/>
      <c r="F1305" s="3"/>
      <c r="G1305" s="3"/>
      <c r="H1305" s="3"/>
      <c r="I1305" s="3"/>
      <c r="J1305" s="3"/>
      <c r="Q1305" s="8"/>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c r="HO1305"/>
      <c r="HP1305"/>
      <c r="HQ1305"/>
      <c r="HR1305"/>
      <c r="HS1305"/>
      <c r="HT1305"/>
      <c r="HU1305"/>
      <c r="HV1305"/>
      <c r="HW1305"/>
      <c r="HX1305"/>
      <c r="HY1305"/>
      <c r="HZ1305"/>
      <c r="IA1305"/>
      <c r="IB1305"/>
      <c r="IC1305"/>
      <c r="ID1305"/>
      <c r="IE1305"/>
      <c r="IF1305"/>
      <c r="IG1305"/>
      <c r="IH1305"/>
      <c r="II1305"/>
      <c r="IJ1305"/>
      <c r="IK1305"/>
      <c r="IL1305"/>
      <c r="IM1305"/>
      <c r="IN1305"/>
      <c r="IO1305"/>
      <c r="IP1305"/>
      <c r="IQ1305"/>
      <c r="IR1305"/>
      <c r="IS1305"/>
      <c r="IT1305"/>
      <c r="IU1305"/>
      <c r="IV1305"/>
    </row>
    <row r="1306" spans="1:256" s="4" customFormat="1" ht="12.75">
      <c r="A1306" s="1"/>
      <c r="B1306" s="2"/>
      <c r="C1306" s="3"/>
      <c r="F1306" s="3"/>
      <c r="G1306" s="3"/>
      <c r="H1306" s="3"/>
      <c r="I1306" s="3"/>
      <c r="J1306" s="3"/>
      <c r="Q1306" s="8"/>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c r="IV1306"/>
    </row>
    <row r="1307" spans="1:256" s="4" customFormat="1" ht="12.75">
      <c r="A1307" s="1"/>
      <c r="B1307" s="2"/>
      <c r="C1307" s="3"/>
      <c r="F1307" s="3"/>
      <c r="G1307" s="3"/>
      <c r="H1307" s="3"/>
      <c r="I1307" s="3"/>
      <c r="J1307" s="3"/>
      <c r="Q1307" s="8"/>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c r="IV1307"/>
    </row>
    <row r="1308" spans="1:256" s="4" customFormat="1" ht="12.75">
      <c r="A1308" s="1"/>
      <c r="B1308" s="2"/>
      <c r="C1308" s="3"/>
      <c r="F1308" s="3"/>
      <c r="G1308" s="3"/>
      <c r="H1308" s="3"/>
      <c r="I1308" s="3"/>
      <c r="J1308" s="3"/>
      <c r="Q1308" s="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c r="IV1308"/>
    </row>
    <row r="1309" spans="1:256" s="4" customFormat="1" ht="12.75">
      <c r="A1309" s="1"/>
      <c r="B1309" s="2"/>
      <c r="C1309" s="3"/>
      <c r="F1309" s="3"/>
      <c r="G1309" s="3"/>
      <c r="H1309" s="3"/>
      <c r="I1309" s="3"/>
      <c r="J1309" s="3"/>
      <c r="Q1309" s="8"/>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row>
    <row r="1310" spans="1:256" s="4" customFormat="1" ht="12.75">
      <c r="A1310" s="1"/>
      <c r="B1310" s="2"/>
      <c r="C1310" s="3"/>
      <c r="F1310" s="3"/>
      <c r="G1310" s="3"/>
      <c r="H1310" s="3"/>
      <c r="I1310" s="3"/>
      <c r="J1310" s="3"/>
      <c r="Q1310" s="8"/>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c r="HO1310"/>
      <c r="HP1310"/>
      <c r="HQ1310"/>
      <c r="HR1310"/>
      <c r="HS1310"/>
      <c r="HT1310"/>
      <c r="HU1310"/>
      <c r="HV1310"/>
      <c r="HW1310"/>
      <c r="HX1310"/>
      <c r="HY1310"/>
      <c r="HZ1310"/>
      <c r="IA1310"/>
      <c r="IB1310"/>
      <c r="IC1310"/>
      <c r="ID1310"/>
      <c r="IE1310"/>
      <c r="IF1310"/>
      <c r="IG1310"/>
      <c r="IH1310"/>
      <c r="II1310"/>
      <c r="IJ1310"/>
      <c r="IK1310"/>
      <c r="IL1310"/>
      <c r="IM1310"/>
      <c r="IN1310"/>
      <c r="IO1310"/>
      <c r="IP1310"/>
      <c r="IQ1310"/>
      <c r="IR1310"/>
      <c r="IS1310"/>
      <c r="IT1310"/>
      <c r="IU1310"/>
      <c r="IV1310"/>
    </row>
    <row r="1311" spans="1:256" s="4" customFormat="1" ht="12.75">
      <c r="A1311" s="1"/>
      <c r="B1311" s="2"/>
      <c r="C1311" s="3"/>
      <c r="F1311" s="3"/>
      <c r="G1311" s="3"/>
      <c r="H1311" s="3"/>
      <c r="I1311" s="3"/>
      <c r="J1311" s="3"/>
      <c r="Q1311" s="8"/>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row>
    <row r="1312" spans="1:256" s="4" customFormat="1" ht="12.75">
      <c r="A1312" s="1"/>
      <c r="B1312" s="2"/>
      <c r="C1312" s="3"/>
      <c r="F1312" s="3"/>
      <c r="G1312" s="3"/>
      <c r="H1312" s="3"/>
      <c r="I1312" s="3"/>
      <c r="J1312" s="3"/>
      <c r="Q1312" s="8"/>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c r="IU1312"/>
      <c r="IV1312"/>
    </row>
    <row r="1313" spans="1:256" s="4" customFormat="1" ht="12.75">
      <c r="A1313" s="1"/>
      <c r="B1313" s="2"/>
      <c r="C1313" s="3"/>
      <c r="F1313" s="3"/>
      <c r="G1313" s="3"/>
      <c r="H1313" s="3"/>
      <c r="I1313" s="3"/>
      <c r="J1313" s="3"/>
      <c r="Q1313" s="8"/>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c r="HO1313"/>
      <c r="HP1313"/>
      <c r="HQ1313"/>
      <c r="HR1313"/>
      <c r="HS1313"/>
      <c r="HT1313"/>
      <c r="HU1313"/>
      <c r="HV1313"/>
      <c r="HW1313"/>
      <c r="HX1313"/>
      <c r="HY1313"/>
      <c r="HZ1313"/>
      <c r="IA1313"/>
      <c r="IB1313"/>
      <c r="IC1313"/>
      <c r="ID1313"/>
      <c r="IE1313"/>
      <c r="IF1313"/>
      <c r="IG1313"/>
      <c r="IH1313"/>
      <c r="II1313"/>
      <c r="IJ1313"/>
      <c r="IK1313"/>
      <c r="IL1313"/>
      <c r="IM1313"/>
      <c r="IN1313"/>
      <c r="IO1313"/>
      <c r="IP1313"/>
      <c r="IQ1313"/>
      <c r="IR1313"/>
      <c r="IS1313"/>
      <c r="IT1313"/>
      <c r="IU1313"/>
      <c r="IV1313"/>
    </row>
    <row r="1314" spans="1:256" s="4" customFormat="1" ht="12.75">
      <c r="A1314" s="1"/>
      <c r="B1314" s="2"/>
      <c r="C1314" s="3"/>
      <c r="F1314" s="3"/>
      <c r="G1314" s="3"/>
      <c r="H1314" s="3"/>
      <c r="I1314" s="3"/>
      <c r="J1314" s="3"/>
      <c r="Q1314" s="8"/>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c r="HO1314"/>
      <c r="HP1314"/>
      <c r="HQ1314"/>
      <c r="HR1314"/>
      <c r="HS1314"/>
      <c r="HT1314"/>
      <c r="HU1314"/>
      <c r="HV1314"/>
      <c r="HW1314"/>
      <c r="HX1314"/>
      <c r="HY1314"/>
      <c r="HZ1314"/>
      <c r="IA1314"/>
      <c r="IB1314"/>
      <c r="IC1314"/>
      <c r="ID1314"/>
      <c r="IE1314"/>
      <c r="IF1314"/>
      <c r="IG1314"/>
      <c r="IH1314"/>
      <c r="II1314"/>
      <c r="IJ1314"/>
      <c r="IK1314"/>
      <c r="IL1314"/>
      <c r="IM1314"/>
      <c r="IN1314"/>
      <c r="IO1314"/>
      <c r="IP1314"/>
      <c r="IQ1314"/>
      <c r="IR1314"/>
      <c r="IS1314"/>
      <c r="IT1314"/>
      <c r="IU1314"/>
      <c r="IV1314"/>
    </row>
    <row r="1315" spans="1:256" s="4" customFormat="1" ht="12.75">
      <c r="A1315" s="1"/>
      <c r="B1315" s="2"/>
      <c r="C1315" s="3"/>
      <c r="F1315" s="3"/>
      <c r="G1315" s="3"/>
      <c r="H1315" s="3"/>
      <c r="I1315" s="3"/>
      <c r="J1315" s="3"/>
      <c r="Q1315" s="8"/>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c r="HO1315"/>
      <c r="HP1315"/>
      <c r="HQ1315"/>
      <c r="HR1315"/>
      <c r="HS1315"/>
      <c r="HT1315"/>
      <c r="HU1315"/>
      <c r="HV1315"/>
      <c r="HW1315"/>
      <c r="HX1315"/>
      <c r="HY1315"/>
      <c r="HZ1315"/>
      <c r="IA1315"/>
      <c r="IB1315"/>
      <c r="IC1315"/>
      <c r="ID1315"/>
      <c r="IE1315"/>
      <c r="IF1315"/>
      <c r="IG1315"/>
      <c r="IH1315"/>
      <c r="II1315"/>
      <c r="IJ1315"/>
      <c r="IK1315"/>
      <c r="IL1315"/>
      <c r="IM1315"/>
      <c r="IN1315"/>
      <c r="IO1315"/>
      <c r="IP1315"/>
      <c r="IQ1315"/>
      <c r="IR1315"/>
      <c r="IS1315"/>
      <c r="IT1315"/>
      <c r="IU1315"/>
      <c r="IV1315"/>
    </row>
    <row r="1316" spans="1:256" s="4" customFormat="1" ht="12.75">
      <c r="A1316" s="1"/>
      <c r="B1316" s="2"/>
      <c r="C1316" s="3"/>
      <c r="F1316" s="3"/>
      <c r="G1316" s="3"/>
      <c r="H1316" s="3"/>
      <c r="I1316" s="3"/>
      <c r="J1316" s="3"/>
      <c r="Q1316" s="8"/>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c r="IV1316"/>
    </row>
    <row r="1317" spans="1:256" s="4" customFormat="1" ht="12.75">
      <c r="A1317" s="1"/>
      <c r="B1317" s="2"/>
      <c r="C1317" s="3"/>
      <c r="F1317" s="3"/>
      <c r="G1317" s="3"/>
      <c r="H1317" s="3"/>
      <c r="I1317" s="3"/>
      <c r="J1317" s="3"/>
      <c r="Q1317" s="8"/>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c r="IV1317"/>
    </row>
    <row r="1318" spans="1:256" s="4" customFormat="1" ht="12.75">
      <c r="A1318" s="1"/>
      <c r="B1318" s="2"/>
      <c r="C1318" s="3"/>
      <c r="F1318" s="3"/>
      <c r="G1318" s="3"/>
      <c r="H1318" s="3"/>
      <c r="I1318" s="3"/>
      <c r="J1318" s="3"/>
      <c r="Q1318" s="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c r="IV1318"/>
    </row>
    <row r="1319" spans="1:256" s="4" customFormat="1" ht="12.75">
      <c r="A1319" s="1"/>
      <c r="B1319" s="2"/>
      <c r="C1319" s="3"/>
      <c r="F1319" s="3"/>
      <c r="G1319" s="3"/>
      <c r="H1319" s="3"/>
      <c r="I1319" s="3"/>
      <c r="J1319" s="3"/>
      <c r="Q1319" s="8"/>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c r="HO1319"/>
      <c r="HP1319"/>
      <c r="HQ1319"/>
      <c r="HR1319"/>
      <c r="HS1319"/>
      <c r="HT1319"/>
      <c r="HU1319"/>
      <c r="HV1319"/>
      <c r="HW1319"/>
      <c r="HX1319"/>
      <c r="HY1319"/>
      <c r="HZ1319"/>
      <c r="IA1319"/>
      <c r="IB1319"/>
      <c r="IC1319"/>
      <c r="ID1319"/>
      <c r="IE1319"/>
      <c r="IF1319"/>
      <c r="IG1319"/>
      <c r="IH1319"/>
      <c r="II1319"/>
      <c r="IJ1319"/>
      <c r="IK1319"/>
      <c r="IL1319"/>
      <c r="IM1319"/>
      <c r="IN1319"/>
      <c r="IO1319"/>
      <c r="IP1319"/>
      <c r="IQ1319"/>
      <c r="IR1319"/>
      <c r="IS1319"/>
      <c r="IT1319"/>
      <c r="IU1319"/>
      <c r="IV1319"/>
    </row>
    <row r="1320" spans="1:256" s="4" customFormat="1" ht="12.75">
      <c r="A1320" s="1"/>
      <c r="B1320" s="2"/>
      <c r="C1320" s="3"/>
      <c r="F1320" s="3"/>
      <c r="G1320" s="3"/>
      <c r="H1320" s="3"/>
      <c r="I1320" s="3"/>
      <c r="J1320" s="3"/>
      <c r="Q1320" s="8"/>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c r="IV1320"/>
    </row>
    <row r="1321" spans="1:256" s="4" customFormat="1" ht="12.75">
      <c r="A1321" s="1"/>
      <c r="B1321" s="2"/>
      <c r="C1321" s="3"/>
      <c r="F1321" s="3"/>
      <c r="G1321" s="3"/>
      <c r="H1321" s="3"/>
      <c r="I1321" s="3"/>
      <c r="J1321" s="3"/>
      <c r="Q1321" s="8"/>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c r="HO1321"/>
      <c r="HP1321"/>
      <c r="HQ1321"/>
      <c r="HR1321"/>
      <c r="HS1321"/>
      <c r="HT1321"/>
      <c r="HU1321"/>
      <c r="HV1321"/>
      <c r="HW1321"/>
      <c r="HX1321"/>
      <c r="HY1321"/>
      <c r="HZ1321"/>
      <c r="IA1321"/>
      <c r="IB1321"/>
      <c r="IC1321"/>
      <c r="ID1321"/>
      <c r="IE1321"/>
      <c r="IF1321"/>
      <c r="IG1321"/>
      <c r="IH1321"/>
      <c r="II1321"/>
      <c r="IJ1321"/>
      <c r="IK1321"/>
      <c r="IL1321"/>
      <c r="IM1321"/>
      <c r="IN1321"/>
      <c r="IO1321"/>
      <c r="IP1321"/>
      <c r="IQ1321"/>
      <c r="IR1321"/>
      <c r="IS1321"/>
      <c r="IT1321"/>
      <c r="IU1321"/>
      <c r="IV1321"/>
    </row>
    <row r="1322" spans="1:256" s="4" customFormat="1" ht="12.75">
      <c r="A1322" s="1"/>
      <c r="B1322" s="2"/>
      <c r="C1322" s="3"/>
      <c r="F1322" s="3"/>
      <c r="G1322" s="3"/>
      <c r="H1322" s="3"/>
      <c r="I1322" s="3"/>
      <c r="J1322" s="3"/>
      <c r="Q1322" s="8"/>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c r="IV1322"/>
    </row>
    <row r="1323" spans="1:256" s="4" customFormat="1" ht="12.75">
      <c r="A1323" s="1"/>
      <c r="B1323" s="2"/>
      <c r="C1323" s="3"/>
      <c r="F1323" s="3"/>
      <c r="G1323" s="3"/>
      <c r="H1323" s="3"/>
      <c r="I1323" s="3"/>
      <c r="J1323" s="3"/>
      <c r="Q1323" s="8"/>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c r="IV1323"/>
    </row>
    <row r="1324" spans="1:256" s="4" customFormat="1" ht="12.75">
      <c r="A1324" s="1"/>
      <c r="B1324" s="2"/>
      <c r="C1324" s="3"/>
      <c r="F1324" s="3"/>
      <c r="G1324" s="3"/>
      <c r="H1324" s="3"/>
      <c r="I1324" s="3"/>
      <c r="J1324" s="3"/>
      <c r="Q1324" s="8"/>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c r="HO1324"/>
      <c r="HP1324"/>
      <c r="HQ1324"/>
      <c r="HR1324"/>
      <c r="HS1324"/>
      <c r="HT1324"/>
      <c r="HU1324"/>
      <c r="HV1324"/>
      <c r="HW1324"/>
      <c r="HX1324"/>
      <c r="HY1324"/>
      <c r="HZ1324"/>
      <c r="IA1324"/>
      <c r="IB1324"/>
      <c r="IC1324"/>
      <c r="ID1324"/>
      <c r="IE1324"/>
      <c r="IF1324"/>
      <c r="IG1324"/>
      <c r="IH1324"/>
      <c r="II1324"/>
      <c r="IJ1324"/>
      <c r="IK1324"/>
      <c r="IL1324"/>
      <c r="IM1324"/>
      <c r="IN1324"/>
      <c r="IO1324"/>
      <c r="IP1324"/>
      <c r="IQ1324"/>
      <c r="IR1324"/>
      <c r="IS1324"/>
      <c r="IT1324"/>
      <c r="IU1324"/>
      <c r="IV1324"/>
    </row>
    <row r="1325" spans="1:256" s="4" customFormat="1" ht="12.75">
      <c r="A1325" s="1"/>
      <c r="B1325" s="2"/>
      <c r="C1325" s="3"/>
      <c r="F1325" s="3"/>
      <c r="G1325" s="3"/>
      <c r="H1325" s="3"/>
      <c r="I1325" s="3"/>
      <c r="J1325" s="3"/>
      <c r="Q1325" s="8"/>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c r="IV1325"/>
    </row>
    <row r="1326" spans="1:256" s="4" customFormat="1" ht="12.75">
      <c r="A1326" s="1"/>
      <c r="B1326" s="2"/>
      <c r="C1326" s="3"/>
      <c r="F1326" s="3"/>
      <c r="G1326" s="3"/>
      <c r="H1326" s="3"/>
      <c r="I1326" s="3"/>
      <c r="J1326" s="3"/>
      <c r="Q1326" s="8"/>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c r="HO1326"/>
      <c r="HP1326"/>
      <c r="HQ1326"/>
      <c r="HR1326"/>
      <c r="HS1326"/>
      <c r="HT1326"/>
      <c r="HU1326"/>
      <c r="HV1326"/>
      <c r="HW1326"/>
      <c r="HX1326"/>
      <c r="HY1326"/>
      <c r="HZ1326"/>
      <c r="IA1326"/>
      <c r="IB1326"/>
      <c r="IC1326"/>
      <c r="ID1326"/>
      <c r="IE1326"/>
      <c r="IF1326"/>
      <c r="IG1326"/>
      <c r="IH1326"/>
      <c r="II1326"/>
      <c r="IJ1326"/>
      <c r="IK1326"/>
      <c r="IL1326"/>
      <c r="IM1326"/>
      <c r="IN1326"/>
      <c r="IO1326"/>
      <c r="IP1326"/>
      <c r="IQ1326"/>
      <c r="IR1326"/>
      <c r="IS1326"/>
      <c r="IT1326"/>
      <c r="IU1326"/>
      <c r="IV1326"/>
    </row>
    <row r="1327" spans="1:256" s="4" customFormat="1" ht="12.75">
      <c r="A1327" s="1"/>
      <c r="B1327" s="2"/>
      <c r="C1327" s="3"/>
      <c r="F1327" s="3"/>
      <c r="G1327" s="3"/>
      <c r="H1327" s="3"/>
      <c r="I1327" s="3"/>
      <c r="J1327" s="3"/>
      <c r="Q1327" s="8"/>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c r="HO1327"/>
      <c r="HP1327"/>
      <c r="HQ1327"/>
      <c r="HR1327"/>
      <c r="HS1327"/>
      <c r="HT1327"/>
      <c r="HU1327"/>
      <c r="HV1327"/>
      <c r="HW1327"/>
      <c r="HX1327"/>
      <c r="HY1327"/>
      <c r="HZ1327"/>
      <c r="IA1327"/>
      <c r="IB1327"/>
      <c r="IC1327"/>
      <c r="ID1327"/>
      <c r="IE1327"/>
      <c r="IF1327"/>
      <c r="IG1327"/>
      <c r="IH1327"/>
      <c r="II1327"/>
      <c r="IJ1327"/>
      <c r="IK1327"/>
      <c r="IL1327"/>
      <c r="IM1327"/>
      <c r="IN1327"/>
      <c r="IO1327"/>
      <c r="IP1327"/>
      <c r="IQ1327"/>
      <c r="IR1327"/>
      <c r="IS1327"/>
      <c r="IT1327"/>
      <c r="IU1327"/>
      <c r="IV1327"/>
    </row>
    <row r="1328" spans="1:256" s="4" customFormat="1" ht="12.75">
      <c r="A1328" s="1"/>
      <c r="B1328" s="2"/>
      <c r="C1328" s="3"/>
      <c r="F1328" s="3"/>
      <c r="G1328" s="3"/>
      <c r="H1328" s="3"/>
      <c r="I1328" s="3"/>
      <c r="J1328" s="3"/>
      <c r="Q1328" s="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c r="HO1328"/>
      <c r="HP1328"/>
      <c r="HQ1328"/>
      <c r="HR1328"/>
      <c r="HS1328"/>
      <c r="HT1328"/>
      <c r="HU1328"/>
      <c r="HV1328"/>
      <c r="HW1328"/>
      <c r="HX1328"/>
      <c r="HY1328"/>
      <c r="HZ1328"/>
      <c r="IA1328"/>
      <c r="IB1328"/>
      <c r="IC1328"/>
      <c r="ID1328"/>
      <c r="IE1328"/>
      <c r="IF1328"/>
      <c r="IG1328"/>
      <c r="IH1328"/>
      <c r="II1328"/>
      <c r="IJ1328"/>
      <c r="IK1328"/>
      <c r="IL1328"/>
      <c r="IM1328"/>
      <c r="IN1328"/>
      <c r="IO1328"/>
      <c r="IP1328"/>
      <c r="IQ1328"/>
      <c r="IR1328"/>
      <c r="IS1328"/>
      <c r="IT1328"/>
      <c r="IU1328"/>
      <c r="IV1328"/>
    </row>
    <row r="1329" spans="1:256" s="4" customFormat="1" ht="12.75">
      <c r="A1329" s="1"/>
      <c r="B1329" s="2"/>
      <c r="C1329" s="3"/>
      <c r="F1329" s="3"/>
      <c r="G1329" s="3"/>
      <c r="H1329" s="3"/>
      <c r="I1329" s="3"/>
      <c r="J1329" s="3"/>
      <c r="Q1329" s="8"/>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c r="HO1329"/>
      <c r="HP1329"/>
      <c r="HQ1329"/>
      <c r="HR1329"/>
      <c r="HS1329"/>
      <c r="HT1329"/>
      <c r="HU1329"/>
      <c r="HV1329"/>
      <c r="HW1329"/>
      <c r="HX1329"/>
      <c r="HY1329"/>
      <c r="HZ1329"/>
      <c r="IA1329"/>
      <c r="IB1329"/>
      <c r="IC1329"/>
      <c r="ID1329"/>
      <c r="IE1329"/>
      <c r="IF1329"/>
      <c r="IG1329"/>
      <c r="IH1329"/>
      <c r="II1329"/>
      <c r="IJ1329"/>
      <c r="IK1329"/>
      <c r="IL1329"/>
      <c r="IM1329"/>
      <c r="IN1329"/>
      <c r="IO1329"/>
      <c r="IP1329"/>
      <c r="IQ1329"/>
      <c r="IR1329"/>
      <c r="IS1329"/>
      <c r="IT1329"/>
      <c r="IU1329"/>
      <c r="IV1329"/>
    </row>
    <row r="1330" spans="1:256" s="4" customFormat="1" ht="12.75">
      <c r="A1330" s="1"/>
      <c r="B1330" s="2"/>
      <c r="C1330" s="3"/>
      <c r="F1330" s="3"/>
      <c r="G1330" s="3"/>
      <c r="H1330" s="3"/>
      <c r="I1330" s="3"/>
      <c r="J1330" s="3"/>
      <c r="Q1330" s="8"/>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c r="HO1330"/>
      <c r="HP1330"/>
      <c r="HQ1330"/>
      <c r="HR1330"/>
      <c r="HS1330"/>
      <c r="HT1330"/>
      <c r="HU1330"/>
      <c r="HV1330"/>
      <c r="HW1330"/>
      <c r="HX1330"/>
      <c r="HY1330"/>
      <c r="HZ1330"/>
      <c r="IA1330"/>
      <c r="IB1330"/>
      <c r="IC1330"/>
      <c r="ID1330"/>
      <c r="IE1330"/>
      <c r="IF1330"/>
      <c r="IG1330"/>
      <c r="IH1330"/>
      <c r="II1330"/>
      <c r="IJ1330"/>
      <c r="IK1330"/>
      <c r="IL1330"/>
      <c r="IM1330"/>
      <c r="IN1330"/>
      <c r="IO1330"/>
      <c r="IP1330"/>
      <c r="IQ1330"/>
      <c r="IR1330"/>
      <c r="IS1330"/>
      <c r="IT1330"/>
      <c r="IU1330"/>
      <c r="IV1330"/>
    </row>
    <row r="1331" spans="1:256" s="4" customFormat="1" ht="12.75">
      <c r="A1331" s="1"/>
      <c r="B1331" s="2"/>
      <c r="C1331" s="3"/>
      <c r="F1331" s="3"/>
      <c r="G1331" s="3"/>
      <c r="H1331" s="3"/>
      <c r="I1331" s="3"/>
      <c r="J1331" s="3"/>
      <c r="Q1331" s="8"/>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c r="HO1331"/>
      <c r="HP1331"/>
      <c r="HQ1331"/>
      <c r="HR1331"/>
      <c r="HS1331"/>
      <c r="HT1331"/>
      <c r="HU1331"/>
      <c r="HV1331"/>
      <c r="HW1331"/>
      <c r="HX1331"/>
      <c r="HY1331"/>
      <c r="HZ1331"/>
      <c r="IA1331"/>
      <c r="IB1331"/>
      <c r="IC1331"/>
      <c r="ID1331"/>
      <c r="IE1331"/>
      <c r="IF1331"/>
      <c r="IG1331"/>
      <c r="IH1331"/>
      <c r="II1331"/>
      <c r="IJ1331"/>
      <c r="IK1331"/>
      <c r="IL1331"/>
      <c r="IM1331"/>
      <c r="IN1331"/>
      <c r="IO1331"/>
      <c r="IP1331"/>
      <c r="IQ1331"/>
      <c r="IR1331"/>
      <c r="IS1331"/>
      <c r="IT1331"/>
      <c r="IU1331"/>
      <c r="IV1331"/>
    </row>
    <row r="1332" spans="1:256" s="4" customFormat="1" ht="12.75">
      <c r="A1332" s="1"/>
      <c r="B1332" s="2"/>
      <c r="C1332" s="3"/>
      <c r="F1332" s="3"/>
      <c r="G1332" s="3"/>
      <c r="H1332" s="3"/>
      <c r="I1332" s="3"/>
      <c r="J1332" s="3"/>
      <c r="Q1332" s="8"/>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c r="HO1332"/>
      <c r="HP1332"/>
      <c r="HQ1332"/>
      <c r="HR1332"/>
      <c r="HS1332"/>
      <c r="HT1332"/>
      <c r="HU1332"/>
      <c r="HV1332"/>
      <c r="HW1332"/>
      <c r="HX1332"/>
      <c r="HY1332"/>
      <c r="HZ1332"/>
      <c r="IA1332"/>
      <c r="IB1332"/>
      <c r="IC1332"/>
      <c r="ID1332"/>
      <c r="IE1332"/>
      <c r="IF1332"/>
      <c r="IG1332"/>
      <c r="IH1332"/>
      <c r="II1332"/>
      <c r="IJ1332"/>
      <c r="IK1332"/>
      <c r="IL1332"/>
      <c r="IM1332"/>
      <c r="IN1332"/>
      <c r="IO1332"/>
      <c r="IP1332"/>
      <c r="IQ1332"/>
      <c r="IR1332"/>
      <c r="IS1332"/>
      <c r="IT1332"/>
      <c r="IU1332"/>
      <c r="IV1332"/>
    </row>
    <row r="1333" spans="1:256" s="4" customFormat="1" ht="12.75">
      <c r="A1333" s="1"/>
      <c r="B1333" s="2"/>
      <c r="C1333" s="3"/>
      <c r="F1333" s="3"/>
      <c r="G1333" s="3"/>
      <c r="H1333" s="3"/>
      <c r="I1333" s="3"/>
      <c r="J1333" s="3"/>
      <c r="Q1333" s="8"/>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c r="HO1333"/>
      <c r="HP1333"/>
      <c r="HQ1333"/>
      <c r="HR1333"/>
      <c r="HS1333"/>
      <c r="HT1333"/>
      <c r="HU1333"/>
      <c r="HV1333"/>
      <c r="HW1333"/>
      <c r="HX1333"/>
      <c r="HY1333"/>
      <c r="HZ1333"/>
      <c r="IA1333"/>
      <c r="IB1333"/>
      <c r="IC1333"/>
      <c r="ID1333"/>
      <c r="IE1333"/>
      <c r="IF1333"/>
      <c r="IG1333"/>
      <c r="IH1333"/>
      <c r="II1333"/>
      <c r="IJ1333"/>
      <c r="IK1333"/>
      <c r="IL1333"/>
      <c r="IM1333"/>
      <c r="IN1333"/>
      <c r="IO1333"/>
      <c r="IP1333"/>
      <c r="IQ1333"/>
      <c r="IR1333"/>
      <c r="IS1333"/>
      <c r="IT1333"/>
      <c r="IU1333"/>
      <c r="IV1333"/>
    </row>
    <row r="1334" spans="1:256" s="4" customFormat="1" ht="12.75">
      <c r="A1334" s="1"/>
      <c r="B1334" s="2"/>
      <c r="C1334" s="3"/>
      <c r="F1334" s="3"/>
      <c r="G1334" s="3"/>
      <c r="H1334" s="3"/>
      <c r="I1334" s="3"/>
      <c r="J1334" s="3"/>
      <c r="Q1334" s="8"/>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c r="HU1334"/>
      <c r="HV1334"/>
      <c r="HW1334"/>
      <c r="HX1334"/>
      <c r="HY1334"/>
      <c r="HZ1334"/>
      <c r="IA1334"/>
      <c r="IB1334"/>
      <c r="IC1334"/>
      <c r="ID1334"/>
      <c r="IE1334"/>
      <c r="IF1334"/>
      <c r="IG1334"/>
      <c r="IH1334"/>
      <c r="II1334"/>
      <c r="IJ1334"/>
      <c r="IK1334"/>
      <c r="IL1334"/>
      <c r="IM1334"/>
      <c r="IN1334"/>
      <c r="IO1334"/>
      <c r="IP1334"/>
      <c r="IQ1334"/>
      <c r="IR1334"/>
      <c r="IS1334"/>
      <c r="IT1334"/>
      <c r="IU1334"/>
      <c r="IV1334"/>
    </row>
    <row r="1335" spans="1:256" s="4" customFormat="1" ht="12.75">
      <c r="A1335" s="1"/>
      <c r="B1335" s="2"/>
      <c r="C1335" s="3"/>
      <c r="F1335" s="3"/>
      <c r="G1335" s="3"/>
      <c r="H1335" s="3"/>
      <c r="I1335" s="3"/>
      <c r="J1335" s="3"/>
      <c r="Q1335" s="8"/>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c r="HO1335"/>
      <c r="HP1335"/>
      <c r="HQ1335"/>
      <c r="HR1335"/>
      <c r="HS1335"/>
      <c r="HT1335"/>
      <c r="HU1335"/>
      <c r="HV1335"/>
      <c r="HW1335"/>
      <c r="HX1335"/>
      <c r="HY1335"/>
      <c r="HZ1335"/>
      <c r="IA1335"/>
      <c r="IB1335"/>
      <c r="IC1335"/>
      <c r="ID1335"/>
      <c r="IE1335"/>
      <c r="IF1335"/>
      <c r="IG1335"/>
      <c r="IH1335"/>
      <c r="II1335"/>
      <c r="IJ1335"/>
      <c r="IK1335"/>
      <c r="IL1335"/>
      <c r="IM1335"/>
      <c r="IN1335"/>
      <c r="IO1335"/>
      <c r="IP1335"/>
      <c r="IQ1335"/>
      <c r="IR1335"/>
      <c r="IS1335"/>
      <c r="IT1335"/>
      <c r="IU1335"/>
      <c r="IV1335"/>
    </row>
    <row r="1336" spans="1:256" s="4" customFormat="1" ht="12.75">
      <c r="A1336" s="1"/>
      <c r="B1336" s="2"/>
      <c r="C1336" s="3"/>
      <c r="F1336" s="3"/>
      <c r="G1336" s="3"/>
      <c r="H1336" s="3"/>
      <c r="I1336" s="3"/>
      <c r="J1336" s="3"/>
      <c r="Q1336" s="8"/>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c r="HO1336"/>
      <c r="HP1336"/>
      <c r="HQ1336"/>
      <c r="HR1336"/>
      <c r="HS1336"/>
      <c r="HT1336"/>
      <c r="HU1336"/>
      <c r="HV1336"/>
      <c r="HW1336"/>
      <c r="HX1336"/>
      <c r="HY1336"/>
      <c r="HZ1336"/>
      <c r="IA1336"/>
      <c r="IB1336"/>
      <c r="IC1336"/>
      <c r="ID1336"/>
      <c r="IE1336"/>
      <c r="IF1336"/>
      <c r="IG1336"/>
      <c r="IH1336"/>
      <c r="II1336"/>
      <c r="IJ1336"/>
      <c r="IK1336"/>
      <c r="IL1336"/>
      <c r="IM1336"/>
      <c r="IN1336"/>
      <c r="IO1336"/>
      <c r="IP1336"/>
      <c r="IQ1336"/>
      <c r="IR1336"/>
      <c r="IS1336"/>
      <c r="IT1336"/>
      <c r="IU1336"/>
      <c r="IV1336"/>
    </row>
    <row r="1337" spans="1:256" s="4" customFormat="1" ht="12.75">
      <c r="A1337" s="1"/>
      <c r="B1337" s="2"/>
      <c r="C1337" s="3"/>
      <c r="F1337" s="3"/>
      <c r="G1337" s="3"/>
      <c r="H1337" s="3"/>
      <c r="I1337" s="3"/>
      <c r="J1337" s="3"/>
      <c r="Q1337" s="8"/>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c r="HO1337"/>
      <c r="HP1337"/>
      <c r="HQ1337"/>
      <c r="HR1337"/>
      <c r="HS1337"/>
      <c r="HT1337"/>
      <c r="HU1337"/>
      <c r="HV1337"/>
      <c r="HW1337"/>
      <c r="HX1337"/>
      <c r="HY1337"/>
      <c r="HZ1337"/>
      <c r="IA1337"/>
      <c r="IB1337"/>
      <c r="IC1337"/>
      <c r="ID1337"/>
      <c r="IE1337"/>
      <c r="IF1337"/>
      <c r="IG1337"/>
      <c r="IH1337"/>
      <c r="II1337"/>
      <c r="IJ1337"/>
      <c r="IK1337"/>
      <c r="IL1337"/>
      <c r="IM1337"/>
      <c r="IN1337"/>
      <c r="IO1337"/>
      <c r="IP1337"/>
      <c r="IQ1337"/>
      <c r="IR1337"/>
      <c r="IS1337"/>
      <c r="IT1337"/>
      <c r="IU1337"/>
      <c r="IV1337"/>
    </row>
    <row r="1338" spans="1:256" s="4" customFormat="1" ht="12.75">
      <c r="A1338" s="1"/>
      <c r="B1338" s="2"/>
      <c r="C1338" s="3"/>
      <c r="F1338" s="3"/>
      <c r="G1338" s="3"/>
      <c r="H1338" s="3"/>
      <c r="I1338" s="3"/>
      <c r="J1338" s="3"/>
      <c r="Q1338" s="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c r="HO1338"/>
      <c r="HP1338"/>
      <c r="HQ1338"/>
      <c r="HR1338"/>
      <c r="HS1338"/>
      <c r="HT1338"/>
      <c r="HU1338"/>
      <c r="HV1338"/>
      <c r="HW1338"/>
      <c r="HX1338"/>
      <c r="HY1338"/>
      <c r="HZ1338"/>
      <c r="IA1338"/>
      <c r="IB1338"/>
      <c r="IC1338"/>
      <c r="ID1338"/>
      <c r="IE1338"/>
      <c r="IF1338"/>
      <c r="IG1338"/>
      <c r="IH1338"/>
      <c r="II1338"/>
      <c r="IJ1338"/>
      <c r="IK1338"/>
      <c r="IL1338"/>
      <c r="IM1338"/>
      <c r="IN1338"/>
      <c r="IO1338"/>
      <c r="IP1338"/>
      <c r="IQ1338"/>
      <c r="IR1338"/>
      <c r="IS1338"/>
      <c r="IT1338"/>
      <c r="IU1338"/>
      <c r="IV1338"/>
    </row>
    <row r="1339" spans="1:256" s="4" customFormat="1" ht="12.75">
      <c r="A1339" s="1"/>
      <c r="B1339" s="2"/>
      <c r="C1339" s="3"/>
      <c r="F1339" s="3"/>
      <c r="G1339" s="3"/>
      <c r="H1339" s="3"/>
      <c r="I1339" s="3"/>
      <c r="J1339" s="3"/>
      <c r="Q1339" s="8"/>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4" customFormat="1" ht="12.75">
      <c r="A1340" s="1"/>
      <c r="B1340" s="2"/>
      <c r="C1340" s="3"/>
      <c r="F1340" s="3"/>
      <c r="G1340" s="3"/>
      <c r="H1340" s="3"/>
      <c r="I1340" s="3"/>
      <c r="J1340" s="3"/>
      <c r="Q1340" s="8"/>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c r="HO1340"/>
      <c r="HP1340"/>
      <c r="HQ1340"/>
      <c r="HR1340"/>
      <c r="HS1340"/>
      <c r="HT1340"/>
      <c r="HU1340"/>
      <c r="HV1340"/>
      <c r="HW1340"/>
      <c r="HX1340"/>
      <c r="HY1340"/>
      <c r="HZ1340"/>
      <c r="IA1340"/>
      <c r="IB1340"/>
      <c r="IC1340"/>
      <c r="ID1340"/>
      <c r="IE1340"/>
      <c r="IF1340"/>
      <c r="IG1340"/>
      <c r="IH1340"/>
      <c r="II1340"/>
      <c r="IJ1340"/>
      <c r="IK1340"/>
      <c r="IL1340"/>
      <c r="IM1340"/>
      <c r="IN1340"/>
      <c r="IO1340"/>
      <c r="IP1340"/>
      <c r="IQ1340"/>
      <c r="IR1340"/>
      <c r="IS1340"/>
      <c r="IT1340"/>
      <c r="IU1340"/>
      <c r="IV1340"/>
    </row>
    <row r="1341" spans="1:256" s="4" customFormat="1" ht="12.75">
      <c r="A1341" s="1"/>
      <c r="B1341" s="2"/>
      <c r="C1341" s="3"/>
      <c r="F1341" s="3"/>
      <c r="G1341" s="3"/>
      <c r="H1341" s="3"/>
      <c r="I1341" s="3"/>
      <c r="J1341" s="3"/>
      <c r="Q1341" s="8"/>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4" customFormat="1" ht="12.75">
      <c r="A1342" s="1"/>
      <c r="B1342" s="2"/>
      <c r="C1342" s="3"/>
      <c r="F1342" s="3"/>
      <c r="G1342" s="3"/>
      <c r="H1342" s="3"/>
      <c r="I1342" s="3"/>
      <c r="J1342" s="3"/>
      <c r="Q1342" s="8"/>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c r="HO1342"/>
      <c r="HP1342"/>
      <c r="HQ1342"/>
      <c r="HR1342"/>
      <c r="HS1342"/>
      <c r="HT1342"/>
      <c r="HU1342"/>
      <c r="HV1342"/>
      <c r="HW1342"/>
      <c r="HX1342"/>
      <c r="HY1342"/>
      <c r="HZ1342"/>
      <c r="IA1342"/>
      <c r="IB1342"/>
      <c r="IC1342"/>
      <c r="ID1342"/>
      <c r="IE1342"/>
      <c r="IF1342"/>
      <c r="IG1342"/>
      <c r="IH1342"/>
      <c r="II1342"/>
      <c r="IJ1342"/>
      <c r="IK1342"/>
      <c r="IL1342"/>
      <c r="IM1342"/>
      <c r="IN1342"/>
      <c r="IO1342"/>
      <c r="IP1342"/>
      <c r="IQ1342"/>
      <c r="IR1342"/>
      <c r="IS1342"/>
      <c r="IT1342"/>
      <c r="IU1342"/>
      <c r="IV1342"/>
    </row>
    <row r="1343" spans="1:256" s="4" customFormat="1" ht="12.75">
      <c r="A1343" s="1"/>
      <c r="B1343" s="2"/>
      <c r="C1343" s="3"/>
      <c r="F1343" s="3"/>
      <c r="G1343" s="3"/>
      <c r="H1343" s="3"/>
      <c r="I1343" s="3"/>
      <c r="J1343" s="3"/>
      <c r="Q1343" s="8"/>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c r="HO1343"/>
      <c r="HP1343"/>
      <c r="HQ1343"/>
      <c r="HR1343"/>
      <c r="HS1343"/>
      <c r="HT1343"/>
      <c r="HU1343"/>
      <c r="HV1343"/>
      <c r="HW1343"/>
      <c r="HX1343"/>
      <c r="HY1343"/>
      <c r="HZ1343"/>
      <c r="IA1343"/>
      <c r="IB1343"/>
      <c r="IC1343"/>
      <c r="ID1343"/>
      <c r="IE1343"/>
      <c r="IF1343"/>
      <c r="IG1343"/>
      <c r="IH1343"/>
      <c r="II1343"/>
      <c r="IJ1343"/>
      <c r="IK1343"/>
      <c r="IL1343"/>
      <c r="IM1343"/>
      <c r="IN1343"/>
      <c r="IO1343"/>
      <c r="IP1343"/>
      <c r="IQ1343"/>
      <c r="IR1343"/>
      <c r="IS1343"/>
      <c r="IT1343"/>
      <c r="IU1343"/>
      <c r="IV1343"/>
    </row>
    <row r="1344" spans="1:256" s="4" customFormat="1" ht="12.75">
      <c r="A1344" s="1"/>
      <c r="B1344" s="2"/>
      <c r="C1344" s="3"/>
      <c r="F1344" s="3"/>
      <c r="G1344" s="3"/>
      <c r="H1344" s="3"/>
      <c r="I1344" s="3"/>
      <c r="J1344" s="3"/>
      <c r="Q1344" s="8"/>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c r="HO1344"/>
      <c r="HP1344"/>
      <c r="HQ1344"/>
      <c r="HR1344"/>
      <c r="HS1344"/>
      <c r="HT1344"/>
      <c r="HU1344"/>
      <c r="HV1344"/>
      <c r="HW1344"/>
      <c r="HX1344"/>
      <c r="HY1344"/>
      <c r="HZ1344"/>
      <c r="IA1344"/>
      <c r="IB1344"/>
      <c r="IC1344"/>
      <c r="ID1344"/>
      <c r="IE1344"/>
      <c r="IF1344"/>
      <c r="IG1344"/>
      <c r="IH1344"/>
      <c r="II1344"/>
      <c r="IJ1344"/>
      <c r="IK1344"/>
      <c r="IL1344"/>
      <c r="IM1344"/>
      <c r="IN1344"/>
      <c r="IO1344"/>
      <c r="IP1344"/>
      <c r="IQ1344"/>
      <c r="IR1344"/>
      <c r="IS1344"/>
      <c r="IT1344"/>
      <c r="IU1344"/>
      <c r="IV1344"/>
    </row>
    <row r="1345" spans="1:256" s="4" customFormat="1" ht="12.75">
      <c r="A1345" s="1"/>
      <c r="B1345" s="2"/>
      <c r="C1345" s="3"/>
      <c r="F1345" s="3"/>
      <c r="G1345" s="3"/>
      <c r="H1345" s="3"/>
      <c r="I1345" s="3"/>
      <c r="J1345" s="3"/>
      <c r="Q1345" s="8"/>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c r="HO1345"/>
      <c r="HP1345"/>
      <c r="HQ1345"/>
      <c r="HR1345"/>
      <c r="HS1345"/>
      <c r="HT1345"/>
      <c r="HU1345"/>
      <c r="HV1345"/>
      <c r="HW1345"/>
      <c r="HX1345"/>
      <c r="HY1345"/>
      <c r="HZ1345"/>
      <c r="IA1345"/>
      <c r="IB1345"/>
      <c r="IC1345"/>
      <c r="ID1345"/>
      <c r="IE1345"/>
      <c r="IF1345"/>
      <c r="IG1345"/>
      <c r="IH1345"/>
      <c r="II1345"/>
      <c r="IJ1345"/>
      <c r="IK1345"/>
      <c r="IL1345"/>
      <c r="IM1345"/>
      <c r="IN1345"/>
      <c r="IO1345"/>
      <c r="IP1345"/>
      <c r="IQ1345"/>
      <c r="IR1345"/>
      <c r="IS1345"/>
      <c r="IT1345"/>
      <c r="IU1345"/>
      <c r="IV1345"/>
    </row>
    <row r="1346" spans="1:256" s="4" customFormat="1" ht="12.75">
      <c r="A1346" s="1"/>
      <c r="B1346" s="2"/>
      <c r="C1346" s="3"/>
      <c r="F1346" s="3"/>
      <c r="G1346" s="3"/>
      <c r="H1346" s="3"/>
      <c r="I1346" s="3"/>
      <c r="J1346" s="3"/>
      <c r="Q1346" s="8"/>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c r="HO1346"/>
      <c r="HP1346"/>
      <c r="HQ1346"/>
      <c r="HR1346"/>
      <c r="HS1346"/>
      <c r="HT1346"/>
      <c r="HU1346"/>
      <c r="HV1346"/>
      <c r="HW1346"/>
      <c r="HX1346"/>
      <c r="HY1346"/>
      <c r="HZ1346"/>
      <c r="IA1346"/>
      <c r="IB1346"/>
      <c r="IC1346"/>
      <c r="ID1346"/>
      <c r="IE1346"/>
      <c r="IF1346"/>
      <c r="IG1346"/>
      <c r="IH1346"/>
      <c r="II1346"/>
      <c r="IJ1346"/>
      <c r="IK1346"/>
      <c r="IL1346"/>
      <c r="IM1346"/>
      <c r="IN1346"/>
      <c r="IO1346"/>
      <c r="IP1346"/>
      <c r="IQ1346"/>
      <c r="IR1346"/>
      <c r="IS1346"/>
      <c r="IT1346"/>
      <c r="IU1346"/>
      <c r="IV1346"/>
    </row>
    <row r="1347" spans="1:256" s="4" customFormat="1" ht="12.75">
      <c r="A1347" s="1"/>
      <c r="B1347" s="2"/>
      <c r="C1347" s="3"/>
      <c r="F1347" s="3"/>
      <c r="G1347" s="3"/>
      <c r="H1347" s="3"/>
      <c r="I1347" s="3"/>
      <c r="J1347" s="3"/>
      <c r="Q1347" s="8"/>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c r="HO1347"/>
      <c r="HP1347"/>
      <c r="HQ1347"/>
      <c r="HR1347"/>
      <c r="HS1347"/>
      <c r="HT1347"/>
      <c r="HU1347"/>
      <c r="HV1347"/>
      <c r="HW1347"/>
      <c r="HX1347"/>
      <c r="HY1347"/>
      <c r="HZ1347"/>
      <c r="IA1347"/>
      <c r="IB1347"/>
      <c r="IC1347"/>
      <c r="ID1347"/>
      <c r="IE1347"/>
      <c r="IF1347"/>
      <c r="IG1347"/>
      <c r="IH1347"/>
      <c r="II1347"/>
      <c r="IJ1347"/>
      <c r="IK1347"/>
      <c r="IL1347"/>
      <c r="IM1347"/>
      <c r="IN1347"/>
      <c r="IO1347"/>
      <c r="IP1347"/>
      <c r="IQ1347"/>
      <c r="IR1347"/>
      <c r="IS1347"/>
      <c r="IT1347"/>
      <c r="IU1347"/>
      <c r="IV1347"/>
    </row>
    <row r="1348" spans="1:256" s="4" customFormat="1" ht="12.75">
      <c r="A1348" s="1"/>
      <c r="B1348" s="2"/>
      <c r="C1348" s="3"/>
      <c r="F1348" s="3"/>
      <c r="G1348" s="3"/>
      <c r="H1348" s="3"/>
      <c r="I1348" s="3"/>
      <c r="J1348" s="3"/>
      <c r="Q1348" s="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c r="HO1348"/>
      <c r="HP1348"/>
      <c r="HQ1348"/>
      <c r="HR1348"/>
      <c r="HS1348"/>
      <c r="HT1348"/>
      <c r="HU1348"/>
      <c r="HV1348"/>
      <c r="HW1348"/>
      <c r="HX1348"/>
      <c r="HY1348"/>
      <c r="HZ1348"/>
      <c r="IA1348"/>
      <c r="IB1348"/>
      <c r="IC1348"/>
      <c r="ID1348"/>
      <c r="IE1348"/>
      <c r="IF1348"/>
      <c r="IG1348"/>
      <c r="IH1348"/>
      <c r="II1348"/>
      <c r="IJ1348"/>
      <c r="IK1348"/>
      <c r="IL1348"/>
      <c r="IM1348"/>
      <c r="IN1348"/>
      <c r="IO1348"/>
      <c r="IP1348"/>
      <c r="IQ1348"/>
      <c r="IR1348"/>
      <c r="IS1348"/>
      <c r="IT1348"/>
      <c r="IU1348"/>
      <c r="IV1348"/>
    </row>
    <row r="1349" spans="1:256" s="4" customFormat="1" ht="12.75">
      <c r="A1349" s="1"/>
      <c r="B1349" s="2"/>
      <c r="C1349" s="3"/>
      <c r="F1349" s="3"/>
      <c r="G1349" s="3"/>
      <c r="H1349" s="3"/>
      <c r="I1349" s="3"/>
      <c r="J1349" s="3"/>
      <c r="Q1349" s="8"/>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c r="HO1349"/>
      <c r="HP1349"/>
      <c r="HQ1349"/>
      <c r="HR1349"/>
      <c r="HS1349"/>
      <c r="HT1349"/>
      <c r="HU1349"/>
      <c r="HV1349"/>
      <c r="HW1349"/>
      <c r="HX1349"/>
      <c r="HY1349"/>
      <c r="HZ1349"/>
      <c r="IA1349"/>
      <c r="IB1349"/>
      <c r="IC1349"/>
      <c r="ID1349"/>
      <c r="IE1349"/>
      <c r="IF1349"/>
      <c r="IG1349"/>
      <c r="IH1349"/>
      <c r="II1349"/>
      <c r="IJ1349"/>
      <c r="IK1349"/>
      <c r="IL1349"/>
      <c r="IM1349"/>
      <c r="IN1349"/>
      <c r="IO1349"/>
      <c r="IP1349"/>
      <c r="IQ1349"/>
      <c r="IR1349"/>
      <c r="IS1349"/>
      <c r="IT1349"/>
      <c r="IU1349"/>
      <c r="IV1349"/>
    </row>
    <row r="1350" spans="1:256" s="4" customFormat="1" ht="12.75">
      <c r="A1350" s="1"/>
      <c r="B1350" s="2"/>
      <c r="C1350" s="3"/>
      <c r="F1350" s="3"/>
      <c r="G1350" s="3"/>
      <c r="H1350" s="3"/>
      <c r="I1350" s="3"/>
      <c r="J1350" s="3"/>
      <c r="Q1350" s="8"/>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c r="HO1350"/>
      <c r="HP1350"/>
      <c r="HQ1350"/>
      <c r="HR1350"/>
      <c r="HS1350"/>
      <c r="HT1350"/>
      <c r="HU1350"/>
      <c r="HV1350"/>
      <c r="HW1350"/>
      <c r="HX1350"/>
      <c r="HY1350"/>
      <c r="HZ1350"/>
      <c r="IA1350"/>
      <c r="IB1350"/>
      <c r="IC1350"/>
      <c r="ID1350"/>
      <c r="IE1350"/>
      <c r="IF1350"/>
      <c r="IG1350"/>
      <c r="IH1350"/>
      <c r="II1350"/>
      <c r="IJ1350"/>
      <c r="IK1350"/>
      <c r="IL1350"/>
      <c r="IM1350"/>
      <c r="IN1350"/>
      <c r="IO1350"/>
      <c r="IP1350"/>
      <c r="IQ1350"/>
      <c r="IR1350"/>
      <c r="IS1350"/>
      <c r="IT1350"/>
      <c r="IU1350"/>
      <c r="IV1350"/>
    </row>
    <row r="1351" spans="1:256" s="4" customFormat="1" ht="12.75">
      <c r="A1351" s="1"/>
      <c r="B1351" s="2"/>
      <c r="C1351" s="3"/>
      <c r="F1351" s="3"/>
      <c r="G1351" s="3"/>
      <c r="H1351" s="3"/>
      <c r="I1351" s="3"/>
      <c r="J1351" s="3"/>
      <c r="Q1351" s="8"/>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c r="HO1351"/>
      <c r="HP1351"/>
      <c r="HQ1351"/>
      <c r="HR1351"/>
      <c r="HS1351"/>
      <c r="HT1351"/>
      <c r="HU1351"/>
      <c r="HV1351"/>
      <c r="HW1351"/>
      <c r="HX1351"/>
      <c r="HY1351"/>
      <c r="HZ1351"/>
      <c r="IA1351"/>
      <c r="IB1351"/>
      <c r="IC1351"/>
      <c r="ID1351"/>
      <c r="IE1351"/>
      <c r="IF1351"/>
      <c r="IG1351"/>
      <c r="IH1351"/>
      <c r="II1351"/>
      <c r="IJ1351"/>
      <c r="IK1351"/>
      <c r="IL1351"/>
      <c r="IM1351"/>
      <c r="IN1351"/>
      <c r="IO1351"/>
      <c r="IP1351"/>
      <c r="IQ1351"/>
      <c r="IR1351"/>
      <c r="IS1351"/>
      <c r="IT1351"/>
      <c r="IU1351"/>
      <c r="IV1351"/>
    </row>
    <row r="1352" spans="1:256" s="4" customFormat="1" ht="12.75">
      <c r="A1352" s="1"/>
      <c r="B1352" s="2"/>
      <c r="C1352" s="3"/>
      <c r="F1352" s="3"/>
      <c r="G1352" s="3"/>
      <c r="H1352" s="3"/>
      <c r="I1352" s="3"/>
      <c r="J1352" s="3"/>
      <c r="Q1352" s="8"/>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c r="HO1352"/>
      <c r="HP1352"/>
      <c r="HQ1352"/>
      <c r="HR1352"/>
      <c r="HS1352"/>
      <c r="HT1352"/>
      <c r="HU1352"/>
      <c r="HV1352"/>
      <c r="HW1352"/>
      <c r="HX1352"/>
      <c r="HY1352"/>
      <c r="HZ1352"/>
      <c r="IA1352"/>
      <c r="IB1352"/>
      <c r="IC1352"/>
      <c r="ID1352"/>
      <c r="IE1352"/>
      <c r="IF1352"/>
      <c r="IG1352"/>
      <c r="IH1352"/>
      <c r="II1352"/>
      <c r="IJ1352"/>
      <c r="IK1352"/>
      <c r="IL1352"/>
      <c r="IM1352"/>
      <c r="IN1352"/>
      <c r="IO1352"/>
      <c r="IP1352"/>
      <c r="IQ1352"/>
      <c r="IR1352"/>
      <c r="IS1352"/>
      <c r="IT1352"/>
      <c r="IU1352"/>
      <c r="IV1352"/>
    </row>
    <row r="1353" spans="1:256" s="4" customFormat="1" ht="12.75">
      <c r="A1353" s="1"/>
      <c r="B1353" s="2"/>
      <c r="C1353" s="3"/>
      <c r="F1353" s="3"/>
      <c r="G1353" s="3"/>
      <c r="H1353" s="3"/>
      <c r="I1353" s="3"/>
      <c r="J1353" s="3"/>
      <c r="Q1353" s="8"/>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c r="IU1353"/>
      <c r="IV1353"/>
    </row>
    <row r="1354" spans="1:256" s="4" customFormat="1" ht="12.75">
      <c r="A1354" s="1"/>
      <c r="B1354" s="2"/>
      <c r="C1354" s="3"/>
      <c r="F1354" s="3"/>
      <c r="G1354" s="3"/>
      <c r="H1354" s="3"/>
      <c r="I1354" s="3"/>
      <c r="J1354" s="3"/>
      <c r="Q1354" s="8"/>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c r="HU1354"/>
      <c r="HV1354"/>
      <c r="HW1354"/>
      <c r="HX1354"/>
      <c r="HY1354"/>
      <c r="HZ1354"/>
      <c r="IA1354"/>
      <c r="IB1354"/>
      <c r="IC1354"/>
      <c r="ID1354"/>
      <c r="IE1354"/>
      <c r="IF1354"/>
      <c r="IG1354"/>
      <c r="IH1354"/>
      <c r="II1354"/>
      <c r="IJ1354"/>
      <c r="IK1354"/>
      <c r="IL1354"/>
      <c r="IM1354"/>
      <c r="IN1354"/>
      <c r="IO1354"/>
      <c r="IP1354"/>
      <c r="IQ1354"/>
      <c r="IR1354"/>
      <c r="IS1354"/>
      <c r="IT1354"/>
      <c r="IU1354"/>
      <c r="IV1354"/>
    </row>
    <row r="1355" spans="1:256" s="4" customFormat="1" ht="12.75">
      <c r="A1355" s="1"/>
      <c r="B1355" s="2"/>
      <c r="C1355" s="3"/>
      <c r="F1355" s="3"/>
      <c r="G1355" s="3"/>
      <c r="H1355" s="3"/>
      <c r="I1355" s="3"/>
      <c r="J1355" s="3"/>
      <c r="Q1355" s="8"/>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c r="IV1355"/>
    </row>
    <row r="1356" spans="1:256" s="4" customFormat="1" ht="12.75">
      <c r="A1356" s="1"/>
      <c r="B1356" s="2"/>
      <c r="C1356" s="3"/>
      <c r="F1356" s="3"/>
      <c r="G1356" s="3"/>
      <c r="H1356" s="3"/>
      <c r="I1356" s="3"/>
      <c r="J1356" s="3"/>
      <c r="Q1356" s="8"/>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c r="HU1356"/>
      <c r="HV1356"/>
      <c r="HW1356"/>
      <c r="HX1356"/>
      <c r="HY1356"/>
      <c r="HZ1356"/>
      <c r="IA1356"/>
      <c r="IB1356"/>
      <c r="IC1356"/>
      <c r="ID1356"/>
      <c r="IE1356"/>
      <c r="IF1356"/>
      <c r="IG1356"/>
      <c r="IH1356"/>
      <c r="II1356"/>
      <c r="IJ1356"/>
      <c r="IK1356"/>
      <c r="IL1356"/>
      <c r="IM1356"/>
      <c r="IN1356"/>
      <c r="IO1356"/>
      <c r="IP1356"/>
      <c r="IQ1356"/>
      <c r="IR1356"/>
      <c r="IS1356"/>
      <c r="IT1356"/>
      <c r="IU1356"/>
      <c r="IV1356"/>
    </row>
    <row r="1357" spans="1:256" s="4" customFormat="1" ht="12.75">
      <c r="A1357" s="1"/>
      <c r="B1357" s="2"/>
      <c r="C1357" s="3"/>
      <c r="F1357" s="3"/>
      <c r="G1357" s="3"/>
      <c r="H1357" s="3"/>
      <c r="I1357" s="3"/>
      <c r="J1357" s="3"/>
      <c r="Q1357" s="8"/>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c r="IV1357"/>
    </row>
    <row r="1358" spans="1:256" s="4" customFormat="1" ht="12.75">
      <c r="A1358" s="1"/>
      <c r="B1358" s="2"/>
      <c r="C1358" s="3"/>
      <c r="F1358" s="3"/>
      <c r="G1358" s="3"/>
      <c r="H1358" s="3"/>
      <c r="I1358" s="3"/>
      <c r="J1358" s="3"/>
      <c r="Q1358" s="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c r="IV1358"/>
    </row>
    <row r="1359" spans="1:256" s="4" customFormat="1" ht="12.75">
      <c r="A1359" s="1"/>
      <c r="B1359" s="2"/>
      <c r="C1359" s="3"/>
      <c r="F1359" s="3"/>
      <c r="G1359" s="3"/>
      <c r="H1359" s="3"/>
      <c r="I1359" s="3"/>
      <c r="J1359" s="3"/>
      <c r="Q1359" s="8"/>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c r="IU1359"/>
      <c r="IV1359"/>
    </row>
    <row r="1360" spans="1:256" s="4" customFormat="1" ht="12.75">
      <c r="A1360" s="1"/>
      <c r="B1360" s="2"/>
      <c r="C1360" s="3"/>
      <c r="F1360" s="3"/>
      <c r="G1360" s="3"/>
      <c r="H1360" s="3"/>
      <c r="I1360" s="3"/>
      <c r="J1360" s="3"/>
      <c r="Q1360" s="8"/>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c r="HO1360"/>
      <c r="HP1360"/>
      <c r="HQ1360"/>
      <c r="HR1360"/>
      <c r="HS1360"/>
      <c r="HT1360"/>
      <c r="HU1360"/>
      <c r="HV1360"/>
      <c r="HW1360"/>
      <c r="HX1360"/>
      <c r="HY1360"/>
      <c r="HZ1360"/>
      <c r="IA1360"/>
      <c r="IB1360"/>
      <c r="IC1360"/>
      <c r="ID1360"/>
      <c r="IE1360"/>
      <c r="IF1360"/>
      <c r="IG1360"/>
      <c r="IH1360"/>
      <c r="II1360"/>
      <c r="IJ1360"/>
      <c r="IK1360"/>
      <c r="IL1360"/>
      <c r="IM1360"/>
      <c r="IN1360"/>
      <c r="IO1360"/>
      <c r="IP1360"/>
      <c r="IQ1360"/>
      <c r="IR1360"/>
      <c r="IS1360"/>
      <c r="IT1360"/>
      <c r="IU1360"/>
      <c r="IV1360"/>
    </row>
    <row r="1361" spans="1:256" s="4" customFormat="1" ht="12.75">
      <c r="A1361" s="1"/>
      <c r="B1361" s="2"/>
      <c r="C1361" s="3"/>
      <c r="F1361" s="3"/>
      <c r="G1361" s="3"/>
      <c r="H1361" s="3"/>
      <c r="I1361" s="3"/>
      <c r="J1361" s="3"/>
      <c r="Q1361" s="8"/>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c r="HO1361"/>
      <c r="HP1361"/>
      <c r="HQ1361"/>
      <c r="HR1361"/>
      <c r="HS1361"/>
      <c r="HT1361"/>
      <c r="HU1361"/>
      <c r="HV1361"/>
      <c r="HW1361"/>
      <c r="HX1361"/>
      <c r="HY1361"/>
      <c r="HZ1361"/>
      <c r="IA1361"/>
      <c r="IB1361"/>
      <c r="IC1361"/>
      <c r="ID1361"/>
      <c r="IE1361"/>
      <c r="IF1361"/>
      <c r="IG1361"/>
      <c r="IH1361"/>
      <c r="II1361"/>
      <c r="IJ1361"/>
      <c r="IK1361"/>
      <c r="IL1361"/>
      <c r="IM1361"/>
      <c r="IN1361"/>
      <c r="IO1361"/>
      <c r="IP1361"/>
      <c r="IQ1361"/>
      <c r="IR1361"/>
      <c r="IS1361"/>
      <c r="IT1361"/>
      <c r="IU1361"/>
      <c r="IV1361"/>
    </row>
    <row r="1362" spans="1:256" s="4" customFormat="1" ht="12.75">
      <c r="A1362" s="1"/>
      <c r="B1362" s="2"/>
      <c r="C1362" s="3"/>
      <c r="F1362" s="3"/>
      <c r="G1362" s="3"/>
      <c r="H1362" s="3"/>
      <c r="I1362" s="3"/>
      <c r="J1362" s="3"/>
      <c r="Q1362" s="8"/>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c r="IV1362"/>
    </row>
    <row r="1363" spans="1:256" s="4" customFormat="1" ht="12.75">
      <c r="A1363" s="1"/>
      <c r="B1363" s="2"/>
      <c r="C1363" s="3"/>
      <c r="F1363" s="3"/>
      <c r="G1363" s="3"/>
      <c r="H1363" s="3"/>
      <c r="I1363" s="3"/>
      <c r="J1363" s="3"/>
      <c r="Q1363" s="8"/>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c r="HO1363"/>
      <c r="HP1363"/>
      <c r="HQ1363"/>
      <c r="HR1363"/>
      <c r="HS1363"/>
      <c r="HT1363"/>
      <c r="HU1363"/>
      <c r="HV1363"/>
      <c r="HW1363"/>
      <c r="HX1363"/>
      <c r="HY1363"/>
      <c r="HZ1363"/>
      <c r="IA1363"/>
      <c r="IB1363"/>
      <c r="IC1363"/>
      <c r="ID1363"/>
      <c r="IE1363"/>
      <c r="IF1363"/>
      <c r="IG1363"/>
      <c r="IH1363"/>
      <c r="II1363"/>
      <c r="IJ1363"/>
      <c r="IK1363"/>
      <c r="IL1363"/>
      <c r="IM1363"/>
      <c r="IN1363"/>
      <c r="IO1363"/>
      <c r="IP1363"/>
      <c r="IQ1363"/>
      <c r="IR1363"/>
      <c r="IS1363"/>
      <c r="IT1363"/>
      <c r="IU1363"/>
      <c r="IV1363"/>
    </row>
    <row r="1364" spans="1:256" s="4" customFormat="1" ht="12.75">
      <c r="A1364" s="1"/>
      <c r="B1364" s="2"/>
      <c r="C1364" s="3"/>
      <c r="F1364" s="3"/>
      <c r="G1364" s="3"/>
      <c r="H1364" s="3"/>
      <c r="I1364" s="3"/>
      <c r="J1364" s="3"/>
      <c r="Q1364" s="8"/>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c r="HO1364"/>
      <c r="HP1364"/>
      <c r="HQ1364"/>
      <c r="HR1364"/>
      <c r="HS1364"/>
      <c r="HT1364"/>
      <c r="HU1364"/>
      <c r="HV1364"/>
      <c r="HW1364"/>
      <c r="HX1364"/>
      <c r="HY1364"/>
      <c r="HZ1364"/>
      <c r="IA1364"/>
      <c r="IB1364"/>
      <c r="IC1364"/>
      <c r="ID1364"/>
      <c r="IE1364"/>
      <c r="IF1364"/>
      <c r="IG1364"/>
      <c r="IH1364"/>
      <c r="II1364"/>
      <c r="IJ1364"/>
      <c r="IK1364"/>
      <c r="IL1364"/>
      <c r="IM1364"/>
      <c r="IN1364"/>
      <c r="IO1364"/>
      <c r="IP1364"/>
      <c r="IQ1364"/>
      <c r="IR1364"/>
      <c r="IS1364"/>
      <c r="IT1364"/>
      <c r="IU1364"/>
      <c r="IV1364"/>
    </row>
    <row r="1365" spans="1:256" s="4" customFormat="1" ht="12.75">
      <c r="A1365" s="1"/>
      <c r="B1365" s="2"/>
      <c r="C1365" s="3"/>
      <c r="F1365" s="3"/>
      <c r="G1365" s="3"/>
      <c r="H1365" s="3"/>
      <c r="I1365" s="3"/>
      <c r="J1365" s="3"/>
      <c r="Q1365" s="8"/>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c r="IV1365"/>
    </row>
    <row r="1366" spans="1:256" s="4" customFormat="1" ht="12.75">
      <c r="A1366" s="1"/>
      <c r="B1366" s="2"/>
      <c r="C1366" s="3"/>
      <c r="F1366" s="3"/>
      <c r="G1366" s="3"/>
      <c r="H1366" s="3"/>
      <c r="I1366" s="3"/>
      <c r="J1366" s="3"/>
      <c r="Q1366" s="8"/>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c r="HO1366"/>
      <c r="HP1366"/>
      <c r="HQ1366"/>
      <c r="HR1366"/>
      <c r="HS1366"/>
      <c r="HT1366"/>
      <c r="HU1366"/>
      <c r="HV1366"/>
      <c r="HW1366"/>
      <c r="HX1366"/>
      <c r="HY1366"/>
      <c r="HZ1366"/>
      <c r="IA1366"/>
      <c r="IB1366"/>
      <c r="IC1366"/>
      <c r="ID1366"/>
      <c r="IE1366"/>
      <c r="IF1366"/>
      <c r="IG1366"/>
      <c r="IH1366"/>
      <c r="II1366"/>
      <c r="IJ1366"/>
      <c r="IK1366"/>
      <c r="IL1366"/>
      <c r="IM1366"/>
      <c r="IN1366"/>
      <c r="IO1366"/>
      <c r="IP1366"/>
      <c r="IQ1366"/>
      <c r="IR1366"/>
      <c r="IS1366"/>
      <c r="IT1366"/>
      <c r="IU1366"/>
      <c r="IV1366"/>
    </row>
    <row r="1367" spans="1:256" s="4" customFormat="1" ht="12.75">
      <c r="A1367" s="1"/>
      <c r="B1367" s="2"/>
      <c r="C1367" s="3"/>
      <c r="F1367" s="3"/>
      <c r="G1367" s="3"/>
      <c r="H1367" s="3"/>
      <c r="I1367" s="3"/>
      <c r="J1367" s="3"/>
      <c r="Q1367" s="8"/>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c r="IV1367"/>
    </row>
    <row r="1368" spans="1:256" s="4" customFormat="1" ht="12.75">
      <c r="A1368" s="1"/>
      <c r="B1368" s="2"/>
      <c r="C1368" s="3"/>
      <c r="F1368" s="3"/>
      <c r="G1368" s="3"/>
      <c r="H1368" s="3"/>
      <c r="I1368" s="3"/>
      <c r="J1368" s="3"/>
      <c r="Q1368" s="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c r="HO1368"/>
      <c r="HP1368"/>
      <c r="HQ1368"/>
      <c r="HR1368"/>
      <c r="HS1368"/>
      <c r="HT1368"/>
      <c r="HU1368"/>
      <c r="HV1368"/>
      <c r="HW1368"/>
      <c r="HX1368"/>
      <c r="HY1368"/>
      <c r="HZ1368"/>
      <c r="IA1368"/>
      <c r="IB1368"/>
      <c r="IC1368"/>
      <c r="ID1368"/>
      <c r="IE1368"/>
      <c r="IF1368"/>
      <c r="IG1368"/>
      <c r="IH1368"/>
      <c r="II1368"/>
      <c r="IJ1368"/>
      <c r="IK1368"/>
      <c r="IL1368"/>
      <c r="IM1368"/>
      <c r="IN1368"/>
      <c r="IO1368"/>
      <c r="IP1368"/>
      <c r="IQ1368"/>
      <c r="IR1368"/>
      <c r="IS1368"/>
      <c r="IT1368"/>
      <c r="IU1368"/>
      <c r="IV1368"/>
    </row>
    <row r="1369" spans="1:256" s="4" customFormat="1" ht="12.75">
      <c r="A1369" s="1"/>
      <c r="B1369" s="2"/>
      <c r="C1369" s="3"/>
      <c r="F1369" s="3"/>
      <c r="G1369" s="3"/>
      <c r="H1369" s="3"/>
      <c r="I1369" s="3"/>
      <c r="J1369" s="3"/>
      <c r="Q1369" s="8"/>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c r="HO1369"/>
      <c r="HP1369"/>
      <c r="HQ1369"/>
      <c r="HR1369"/>
      <c r="HS1369"/>
      <c r="HT1369"/>
      <c r="HU1369"/>
      <c r="HV1369"/>
      <c r="HW1369"/>
      <c r="HX1369"/>
      <c r="HY1369"/>
      <c r="HZ1369"/>
      <c r="IA1369"/>
      <c r="IB1369"/>
      <c r="IC1369"/>
      <c r="ID1369"/>
      <c r="IE1369"/>
      <c r="IF1369"/>
      <c r="IG1369"/>
      <c r="IH1369"/>
      <c r="II1369"/>
      <c r="IJ1369"/>
      <c r="IK1369"/>
      <c r="IL1369"/>
      <c r="IM1369"/>
      <c r="IN1369"/>
      <c r="IO1369"/>
      <c r="IP1369"/>
      <c r="IQ1369"/>
      <c r="IR1369"/>
      <c r="IS1369"/>
      <c r="IT1369"/>
      <c r="IU1369"/>
      <c r="IV1369"/>
    </row>
    <row r="1370" spans="1:256" s="4" customFormat="1" ht="12.75">
      <c r="A1370" s="1"/>
      <c r="B1370" s="2"/>
      <c r="C1370" s="3"/>
      <c r="F1370" s="3"/>
      <c r="G1370" s="3"/>
      <c r="H1370" s="3"/>
      <c r="I1370" s="3"/>
      <c r="J1370" s="3"/>
      <c r="Q1370" s="8"/>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c r="HO1370"/>
      <c r="HP1370"/>
      <c r="HQ1370"/>
      <c r="HR1370"/>
      <c r="HS1370"/>
      <c r="HT1370"/>
      <c r="HU1370"/>
      <c r="HV1370"/>
      <c r="HW1370"/>
      <c r="HX1370"/>
      <c r="HY1370"/>
      <c r="HZ1370"/>
      <c r="IA1370"/>
      <c r="IB1370"/>
      <c r="IC1370"/>
      <c r="ID1370"/>
      <c r="IE1370"/>
      <c r="IF1370"/>
      <c r="IG1370"/>
      <c r="IH1370"/>
      <c r="II1370"/>
      <c r="IJ1370"/>
      <c r="IK1370"/>
      <c r="IL1370"/>
      <c r="IM1370"/>
      <c r="IN1370"/>
      <c r="IO1370"/>
      <c r="IP1370"/>
      <c r="IQ1370"/>
      <c r="IR1370"/>
      <c r="IS1370"/>
      <c r="IT1370"/>
      <c r="IU1370"/>
      <c r="IV1370"/>
    </row>
    <row r="1371" spans="1:256" s="4" customFormat="1" ht="12.75">
      <c r="A1371" s="1"/>
      <c r="B1371" s="2"/>
      <c r="C1371" s="3"/>
      <c r="F1371" s="3"/>
      <c r="G1371" s="3"/>
      <c r="H1371" s="3"/>
      <c r="I1371" s="3"/>
      <c r="J1371" s="3"/>
      <c r="Q1371" s="8"/>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c r="HO1371"/>
      <c r="HP1371"/>
      <c r="HQ1371"/>
      <c r="HR1371"/>
      <c r="HS1371"/>
      <c r="HT1371"/>
      <c r="HU1371"/>
      <c r="HV1371"/>
      <c r="HW1371"/>
      <c r="HX1371"/>
      <c r="HY1371"/>
      <c r="HZ1371"/>
      <c r="IA1371"/>
      <c r="IB1371"/>
      <c r="IC1371"/>
      <c r="ID1371"/>
      <c r="IE1371"/>
      <c r="IF1371"/>
      <c r="IG1371"/>
      <c r="IH1371"/>
      <c r="II1371"/>
      <c r="IJ1371"/>
      <c r="IK1371"/>
      <c r="IL1371"/>
      <c r="IM1371"/>
      <c r="IN1371"/>
      <c r="IO1371"/>
      <c r="IP1371"/>
      <c r="IQ1371"/>
      <c r="IR1371"/>
      <c r="IS1371"/>
      <c r="IT1371"/>
      <c r="IU1371"/>
      <c r="IV1371"/>
    </row>
    <row r="1372" spans="1:256" s="4" customFormat="1" ht="12.75">
      <c r="A1372" s="1"/>
      <c r="B1372" s="2"/>
      <c r="C1372" s="3"/>
      <c r="F1372" s="3"/>
      <c r="G1372" s="3"/>
      <c r="H1372" s="3"/>
      <c r="I1372" s="3"/>
      <c r="J1372" s="3"/>
      <c r="Q1372" s="8"/>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c r="IV1372"/>
    </row>
    <row r="1373" spans="1:256" s="4" customFormat="1" ht="12.75">
      <c r="A1373" s="1"/>
      <c r="B1373" s="2"/>
      <c r="C1373" s="3"/>
      <c r="F1373" s="3"/>
      <c r="G1373" s="3"/>
      <c r="H1373" s="3"/>
      <c r="I1373" s="3"/>
      <c r="J1373" s="3"/>
      <c r="Q1373" s="8"/>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c r="IV1373"/>
    </row>
    <row r="1374" spans="1:256" s="4" customFormat="1" ht="12.75">
      <c r="A1374" s="1"/>
      <c r="B1374" s="2"/>
      <c r="C1374" s="3"/>
      <c r="F1374" s="3"/>
      <c r="G1374" s="3"/>
      <c r="H1374" s="3"/>
      <c r="I1374" s="3"/>
      <c r="J1374" s="3"/>
      <c r="Q1374" s="8"/>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c r="IU1374"/>
      <c r="IV1374"/>
    </row>
    <row r="1375" spans="1:256" s="4" customFormat="1" ht="12.75">
      <c r="A1375" s="1"/>
      <c r="B1375" s="2"/>
      <c r="C1375" s="3"/>
      <c r="F1375" s="3"/>
      <c r="G1375" s="3"/>
      <c r="H1375" s="3"/>
      <c r="I1375" s="3"/>
      <c r="J1375" s="3"/>
      <c r="Q1375" s="8"/>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c r="HO1375"/>
      <c r="HP1375"/>
      <c r="HQ1375"/>
      <c r="HR1375"/>
      <c r="HS1375"/>
      <c r="HT1375"/>
      <c r="HU1375"/>
      <c r="HV1375"/>
      <c r="HW1375"/>
      <c r="HX1375"/>
      <c r="HY1375"/>
      <c r="HZ1375"/>
      <c r="IA1375"/>
      <c r="IB1375"/>
      <c r="IC1375"/>
      <c r="ID1375"/>
      <c r="IE1375"/>
      <c r="IF1375"/>
      <c r="IG1375"/>
      <c r="IH1375"/>
      <c r="II1375"/>
      <c r="IJ1375"/>
      <c r="IK1375"/>
      <c r="IL1375"/>
      <c r="IM1375"/>
      <c r="IN1375"/>
      <c r="IO1375"/>
      <c r="IP1375"/>
      <c r="IQ1375"/>
      <c r="IR1375"/>
      <c r="IS1375"/>
      <c r="IT1375"/>
      <c r="IU1375"/>
      <c r="IV1375"/>
    </row>
    <row r="1376" spans="1:256" s="4" customFormat="1" ht="12.75">
      <c r="A1376" s="1"/>
      <c r="B1376" s="2"/>
      <c r="C1376" s="3"/>
      <c r="F1376" s="3"/>
      <c r="G1376" s="3"/>
      <c r="H1376" s="3"/>
      <c r="I1376" s="3"/>
      <c r="J1376" s="3"/>
      <c r="Q1376" s="8"/>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c r="HO1376"/>
      <c r="HP1376"/>
      <c r="HQ1376"/>
      <c r="HR1376"/>
      <c r="HS1376"/>
      <c r="HT1376"/>
      <c r="HU1376"/>
      <c r="HV1376"/>
      <c r="HW1376"/>
      <c r="HX1376"/>
      <c r="HY1376"/>
      <c r="HZ1376"/>
      <c r="IA1376"/>
      <c r="IB1376"/>
      <c r="IC1376"/>
      <c r="ID1376"/>
      <c r="IE1376"/>
      <c r="IF1376"/>
      <c r="IG1376"/>
      <c r="IH1376"/>
      <c r="II1376"/>
      <c r="IJ1376"/>
      <c r="IK1376"/>
      <c r="IL1376"/>
      <c r="IM1376"/>
      <c r="IN1376"/>
      <c r="IO1376"/>
      <c r="IP1376"/>
      <c r="IQ1376"/>
      <c r="IR1376"/>
      <c r="IS1376"/>
      <c r="IT1376"/>
      <c r="IU1376"/>
      <c r="IV1376"/>
    </row>
    <row r="1377" spans="1:256" s="4" customFormat="1" ht="12.75">
      <c r="A1377" s="1"/>
      <c r="B1377" s="2"/>
      <c r="C1377" s="3"/>
      <c r="F1377" s="3"/>
      <c r="G1377" s="3"/>
      <c r="H1377" s="3"/>
      <c r="I1377" s="3"/>
      <c r="J1377" s="3"/>
      <c r="Q1377" s="8"/>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c r="IV1377"/>
    </row>
    <row r="1378" spans="1:256" s="4" customFormat="1" ht="12.75">
      <c r="A1378" s="1"/>
      <c r="B1378" s="2"/>
      <c r="C1378" s="3"/>
      <c r="F1378" s="3"/>
      <c r="G1378" s="3"/>
      <c r="H1378" s="3"/>
      <c r="I1378" s="3"/>
      <c r="J1378" s="3"/>
      <c r="Q1378" s="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c r="IV1378"/>
    </row>
    <row r="1379" spans="1:256" s="4" customFormat="1" ht="12.75">
      <c r="A1379" s="1"/>
      <c r="B1379" s="2"/>
      <c r="C1379" s="3"/>
      <c r="F1379" s="3"/>
      <c r="G1379" s="3"/>
      <c r="H1379" s="3"/>
      <c r="I1379" s="3"/>
      <c r="J1379" s="3"/>
      <c r="Q1379" s="8"/>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c r="IV1379"/>
    </row>
    <row r="1380" spans="1:256" s="4" customFormat="1" ht="12.75">
      <c r="A1380" s="1"/>
      <c r="B1380" s="2"/>
      <c r="C1380" s="3"/>
      <c r="F1380" s="3"/>
      <c r="G1380" s="3"/>
      <c r="H1380" s="3"/>
      <c r="I1380" s="3"/>
      <c r="J1380" s="3"/>
      <c r="Q1380" s="8"/>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c r="IV1380"/>
    </row>
    <row r="1381" spans="1:256" s="4" customFormat="1" ht="12.75">
      <c r="A1381" s="1"/>
      <c r="B1381" s="2"/>
      <c r="C1381" s="3"/>
      <c r="F1381" s="3"/>
      <c r="G1381" s="3"/>
      <c r="H1381" s="3"/>
      <c r="I1381" s="3"/>
      <c r="J1381" s="3"/>
      <c r="Q1381" s="8"/>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c r="IV1381"/>
    </row>
    <row r="1382" spans="1:256" s="4" customFormat="1" ht="12.75">
      <c r="A1382" s="1"/>
      <c r="B1382" s="2"/>
      <c r="C1382" s="3"/>
      <c r="F1382" s="3"/>
      <c r="G1382" s="3"/>
      <c r="H1382" s="3"/>
      <c r="I1382" s="3"/>
      <c r="J1382" s="3"/>
      <c r="Q1382" s="8"/>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c r="HO1382"/>
      <c r="HP1382"/>
      <c r="HQ1382"/>
      <c r="HR1382"/>
      <c r="HS1382"/>
      <c r="HT1382"/>
      <c r="HU1382"/>
      <c r="HV1382"/>
      <c r="HW1382"/>
      <c r="HX1382"/>
      <c r="HY1382"/>
      <c r="HZ1382"/>
      <c r="IA1382"/>
      <c r="IB1382"/>
      <c r="IC1382"/>
      <c r="ID1382"/>
      <c r="IE1382"/>
      <c r="IF1382"/>
      <c r="IG1382"/>
      <c r="IH1382"/>
      <c r="II1382"/>
      <c r="IJ1382"/>
      <c r="IK1382"/>
      <c r="IL1382"/>
      <c r="IM1382"/>
      <c r="IN1382"/>
      <c r="IO1382"/>
      <c r="IP1382"/>
      <c r="IQ1382"/>
      <c r="IR1382"/>
      <c r="IS1382"/>
      <c r="IT1382"/>
      <c r="IU1382"/>
      <c r="IV1382"/>
    </row>
    <row r="1383" spans="1:256" s="4" customFormat="1" ht="12.75">
      <c r="A1383" s="1"/>
      <c r="B1383" s="2"/>
      <c r="C1383" s="3"/>
      <c r="F1383" s="3"/>
      <c r="G1383" s="3"/>
      <c r="H1383" s="3"/>
      <c r="I1383" s="3"/>
      <c r="J1383" s="3"/>
      <c r="Q1383" s="8"/>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c r="HO1383"/>
      <c r="HP1383"/>
      <c r="HQ1383"/>
      <c r="HR1383"/>
      <c r="HS1383"/>
      <c r="HT1383"/>
      <c r="HU1383"/>
      <c r="HV1383"/>
      <c r="HW1383"/>
      <c r="HX1383"/>
      <c r="HY1383"/>
      <c r="HZ1383"/>
      <c r="IA1383"/>
      <c r="IB1383"/>
      <c r="IC1383"/>
      <c r="ID1383"/>
      <c r="IE1383"/>
      <c r="IF1383"/>
      <c r="IG1383"/>
      <c r="IH1383"/>
      <c r="II1383"/>
      <c r="IJ1383"/>
      <c r="IK1383"/>
      <c r="IL1383"/>
      <c r="IM1383"/>
      <c r="IN1383"/>
      <c r="IO1383"/>
      <c r="IP1383"/>
      <c r="IQ1383"/>
      <c r="IR1383"/>
      <c r="IS1383"/>
      <c r="IT1383"/>
      <c r="IU1383"/>
      <c r="IV1383"/>
    </row>
    <row r="1384" spans="1:256" s="4" customFormat="1" ht="12.75">
      <c r="A1384" s="1"/>
      <c r="B1384" s="2"/>
      <c r="C1384" s="3"/>
      <c r="F1384" s="3"/>
      <c r="G1384" s="3"/>
      <c r="H1384" s="3"/>
      <c r="I1384" s="3"/>
      <c r="J1384" s="3"/>
      <c r="Q1384" s="8"/>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c r="IV1384"/>
    </row>
    <row r="1385" spans="1:256" s="4" customFormat="1" ht="12.75">
      <c r="A1385" s="1"/>
      <c r="B1385" s="2"/>
      <c r="C1385" s="3"/>
      <c r="F1385" s="3"/>
      <c r="G1385" s="3"/>
      <c r="H1385" s="3"/>
      <c r="I1385" s="3"/>
      <c r="J1385" s="3"/>
      <c r="Q1385" s="8"/>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c r="IU1385"/>
      <c r="IV1385"/>
    </row>
    <row r="1386" spans="1:256" s="4" customFormat="1" ht="12.75">
      <c r="A1386" s="1"/>
      <c r="B1386" s="2"/>
      <c r="C1386" s="3"/>
      <c r="F1386" s="3"/>
      <c r="G1386" s="3"/>
      <c r="H1386" s="3"/>
      <c r="I1386" s="3"/>
      <c r="J1386" s="3"/>
      <c r="Q1386" s="8"/>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c r="IV1386"/>
    </row>
    <row r="1387" spans="1:256" s="4" customFormat="1" ht="12.75">
      <c r="A1387" s="1"/>
      <c r="B1387" s="2"/>
      <c r="C1387" s="3"/>
      <c r="F1387" s="3"/>
      <c r="G1387" s="3"/>
      <c r="H1387" s="3"/>
      <c r="I1387" s="3"/>
      <c r="J1387" s="3"/>
      <c r="Q1387" s="8"/>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c r="IV1387"/>
    </row>
    <row r="1388" spans="1:256" s="4" customFormat="1" ht="12.75">
      <c r="A1388" s="1"/>
      <c r="B1388" s="2"/>
      <c r="C1388" s="3"/>
      <c r="F1388" s="3"/>
      <c r="G1388" s="3"/>
      <c r="H1388" s="3"/>
      <c r="I1388" s="3"/>
      <c r="J1388" s="3"/>
      <c r="Q1388" s="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c r="HO1388"/>
      <c r="HP1388"/>
      <c r="HQ1388"/>
      <c r="HR1388"/>
      <c r="HS1388"/>
      <c r="HT1388"/>
      <c r="HU1388"/>
      <c r="HV1388"/>
      <c r="HW1388"/>
      <c r="HX1388"/>
      <c r="HY1388"/>
      <c r="HZ1388"/>
      <c r="IA1388"/>
      <c r="IB1388"/>
      <c r="IC1388"/>
      <c r="ID1388"/>
      <c r="IE1388"/>
      <c r="IF1388"/>
      <c r="IG1388"/>
      <c r="IH1388"/>
      <c r="II1388"/>
      <c r="IJ1388"/>
      <c r="IK1388"/>
      <c r="IL1388"/>
      <c r="IM1388"/>
      <c r="IN1388"/>
      <c r="IO1388"/>
      <c r="IP1388"/>
      <c r="IQ1388"/>
      <c r="IR1388"/>
      <c r="IS1388"/>
      <c r="IT1388"/>
      <c r="IU1388"/>
      <c r="IV1388"/>
    </row>
    <row r="1389" spans="1:256" s="4" customFormat="1" ht="12.75">
      <c r="A1389" s="1"/>
      <c r="B1389" s="2"/>
      <c r="C1389" s="3"/>
      <c r="F1389" s="3"/>
      <c r="G1389" s="3"/>
      <c r="H1389" s="3"/>
      <c r="I1389" s="3"/>
      <c r="J1389" s="3"/>
      <c r="Q1389" s="8"/>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c r="HO1389"/>
      <c r="HP1389"/>
      <c r="HQ1389"/>
      <c r="HR1389"/>
      <c r="HS1389"/>
      <c r="HT1389"/>
      <c r="HU1389"/>
      <c r="HV1389"/>
      <c r="HW1389"/>
      <c r="HX1389"/>
      <c r="HY1389"/>
      <c r="HZ1389"/>
      <c r="IA1389"/>
      <c r="IB1389"/>
      <c r="IC1389"/>
      <c r="ID1389"/>
      <c r="IE1389"/>
      <c r="IF1389"/>
      <c r="IG1389"/>
      <c r="IH1389"/>
      <c r="II1389"/>
      <c r="IJ1389"/>
      <c r="IK1389"/>
      <c r="IL1389"/>
      <c r="IM1389"/>
      <c r="IN1389"/>
      <c r="IO1389"/>
      <c r="IP1389"/>
      <c r="IQ1389"/>
      <c r="IR1389"/>
      <c r="IS1389"/>
      <c r="IT1389"/>
      <c r="IU1389"/>
      <c r="IV1389"/>
    </row>
    <row r="1390" spans="1:256" s="4" customFormat="1" ht="12.75">
      <c r="A1390" s="1"/>
      <c r="B1390" s="2"/>
      <c r="C1390" s="3"/>
      <c r="F1390" s="3"/>
      <c r="G1390" s="3"/>
      <c r="H1390" s="3"/>
      <c r="I1390" s="3"/>
      <c r="J1390" s="3"/>
      <c r="Q1390" s="8"/>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c r="HO1390"/>
      <c r="HP1390"/>
      <c r="HQ1390"/>
      <c r="HR1390"/>
      <c r="HS1390"/>
      <c r="HT1390"/>
      <c r="HU1390"/>
      <c r="HV1390"/>
      <c r="HW1390"/>
      <c r="HX1390"/>
      <c r="HY1390"/>
      <c r="HZ1390"/>
      <c r="IA1390"/>
      <c r="IB1390"/>
      <c r="IC1390"/>
      <c r="ID1390"/>
      <c r="IE1390"/>
      <c r="IF1390"/>
      <c r="IG1390"/>
      <c r="IH1390"/>
      <c r="II1390"/>
      <c r="IJ1390"/>
      <c r="IK1390"/>
      <c r="IL1390"/>
      <c r="IM1390"/>
      <c r="IN1390"/>
      <c r="IO1390"/>
      <c r="IP1390"/>
      <c r="IQ1390"/>
      <c r="IR1390"/>
      <c r="IS1390"/>
      <c r="IT1390"/>
      <c r="IU1390"/>
      <c r="IV1390"/>
    </row>
    <row r="1391" spans="1:256" s="4" customFormat="1" ht="12.75">
      <c r="A1391" s="1"/>
      <c r="B1391" s="2"/>
      <c r="C1391" s="3"/>
      <c r="F1391" s="3"/>
      <c r="G1391" s="3"/>
      <c r="H1391" s="3"/>
      <c r="I1391" s="3"/>
      <c r="J1391" s="3"/>
      <c r="Q1391" s="8"/>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c r="HO1391"/>
      <c r="HP1391"/>
      <c r="HQ1391"/>
      <c r="HR1391"/>
      <c r="HS1391"/>
      <c r="HT1391"/>
      <c r="HU1391"/>
      <c r="HV1391"/>
      <c r="HW1391"/>
      <c r="HX1391"/>
      <c r="HY1391"/>
      <c r="HZ1391"/>
      <c r="IA1391"/>
      <c r="IB1391"/>
      <c r="IC1391"/>
      <c r="ID1391"/>
      <c r="IE1391"/>
      <c r="IF1391"/>
      <c r="IG1391"/>
      <c r="IH1391"/>
      <c r="II1391"/>
      <c r="IJ1391"/>
      <c r="IK1391"/>
      <c r="IL1391"/>
      <c r="IM1391"/>
      <c r="IN1391"/>
      <c r="IO1391"/>
      <c r="IP1391"/>
      <c r="IQ1391"/>
      <c r="IR1391"/>
      <c r="IS1391"/>
      <c r="IT1391"/>
      <c r="IU1391"/>
      <c r="IV1391"/>
    </row>
    <row r="1392" spans="1:256" s="4" customFormat="1" ht="12.75">
      <c r="A1392" s="1"/>
      <c r="B1392" s="2"/>
      <c r="C1392" s="3"/>
      <c r="F1392" s="3"/>
      <c r="G1392" s="3"/>
      <c r="H1392" s="3"/>
      <c r="I1392" s="3"/>
      <c r="J1392" s="3"/>
      <c r="Q1392" s="8"/>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c r="HO1392"/>
      <c r="HP1392"/>
      <c r="HQ1392"/>
      <c r="HR1392"/>
      <c r="HS1392"/>
      <c r="HT1392"/>
      <c r="HU1392"/>
      <c r="HV1392"/>
      <c r="HW1392"/>
      <c r="HX1392"/>
      <c r="HY1392"/>
      <c r="HZ1392"/>
      <c r="IA1392"/>
      <c r="IB1392"/>
      <c r="IC1392"/>
      <c r="ID1392"/>
      <c r="IE1392"/>
      <c r="IF1392"/>
      <c r="IG1392"/>
      <c r="IH1392"/>
      <c r="II1392"/>
      <c r="IJ1392"/>
      <c r="IK1392"/>
      <c r="IL1392"/>
      <c r="IM1392"/>
      <c r="IN1392"/>
      <c r="IO1392"/>
      <c r="IP1392"/>
      <c r="IQ1392"/>
      <c r="IR1392"/>
      <c r="IS1392"/>
      <c r="IT1392"/>
      <c r="IU1392"/>
      <c r="IV1392"/>
    </row>
    <row r="1393" spans="1:256" s="4" customFormat="1" ht="12.75">
      <c r="A1393" s="1"/>
      <c r="B1393" s="2"/>
      <c r="C1393" s="3"/>
      <c r="F1393" s="3"/>
      <c r="G1393" s="3"/>
      <c r="H1393" s="3"/>
      <c r="I1393" s="3"/>
      <c r="J1393" s="3"/>
      <c r="Q1393" s="8"/>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c r="HO1393"/>
      <c r="HP1393"/>
      <c r="HQ1393"/>
      <c r="HR1393"/>
      <c r="HS1393"/>
      <c r="HT1393"/>
      <c r="HU1393"/>
      <c r="HV1393"/>
      <c r="HW1393"/>
      <c r="HX1393"/>
      <c r="HY1393"/>
      <c r="HZ1393"/>
      <c r="IA1393"/>
      <c r="IB1393"/>
      <c r="IC1393"/>
      <c r="ID1393"/>
      <c r="IE1393"/>
      <c r="IF1393"/>
      <c r="IG1393"/>
      <c r="IH1393"/>
      <c r="II1393"/>
      <c r="IJ1393"/>
      <c r="IK1393"/>
      <c r="IL1393"/>
      <c r="IM1393"/>
      <c r="IN1393"/>
      <c r="IO1393"/>
      <c r="IP1393"/>
      <c r="IQ1393"/>
      <c r="IR1393"/>
      <c r="IS1393"/>
      <c r="IT1393"/>
      <c r="IU1393"/>
      <c r="IV1393"/>
    </row>
    <row r="1394" spans="1:256" s="4" customFormat="1" ht="12.75">
      <c r="A1394" s="1"/>
      <c r="B1394" s="2"/>
      <c r="C1394" s="3"/>
      <c r="F1394" s="3"/>
      <c r="G1394" s="3"/>
      <c r="H1394" s="3"/>
      <c r="I1394" s="3"/>
      <c r="J1394" s="3"/>
      <c r="Q1394" s="8"/>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c r="HO1394"/>
      <c r="HP1394"/>
      <c r="HQ1394"/>
      <c r="HR1394"/>
      <c r="HS1394"/>
      <c r="HT1394"/>
      <c r="HU1394"/>
      <c r="HV1394"/>
      <c r="HW1394"/>
      <c r="HX1394"/>
      <c r="HY1394"/>
      <c r="HZ1394"/>
      <c r="IA1394"/>
      <c r="IB1394"/>
      <c r="IC1394"/>
      <c r="ID1394"/>
      <c r="IE1394"/>
      <c r="IF1394"/>
      <c r="IG1394"/>
      <c r="IH1394"/>
      <c r="II1394"/>
      <c r="IJ1394"/>
      <c r="IK1394"/>
      <c r="IL1394"/>
      <c r="IM1394"/>
      <c r="IN1394"/>
      <c r="IO1394"/>
      <c r="IP1394"/>
      <c r="IQ1394"/>
      <c r="IR1394"/>
      <c r="IS1394"/>
      <c r="IT1394"/>
      <c r="IU1394"/>
      <c r="IV1394"/>
    </row>
    <row r="1395" spans="1:256" s="4" customFormat="1" ht="12.75">
      <c r="A1395" s="1"/>
      <c r="B1395" s="2"/>
      <c r="C1395" s="3"/>
      <c r="F1395" s="3"/>
      <c r="G1395" s="3"/>
      <c r="H1395" s="3"/>
      <c r="I1395" s="3"/>
      <c r="J1395" s="3"/>
      <c r="Q1395" s="8"/>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c r="HO1395"/>
      <c r="HP1395"/>
      <c r="HQ1395"/>
      <c r="HR1395"/>
      <c r="HS1395"/>
      <c r="HT1395"/>
      <c r="HU1395"/>
      <c r="HV1395"/>
      <c r="HW1395"/>
      <c r="HX1395"/>
      <c r="HY1395"/>
      <c r="HZ1395"/>
      <c r="IA1395"/>
      <c r="IB1395"/>
      <c r="IC1395"/>
      <c r="ID1395"/>
      <c r="IE1395"/>
      <c r="IF1395"/>
      <c r="IG1395"/>
      <c r="IH1395"/>
      <c r="II1395"/>
      <c r="IJ1395"/>
      <c r="IK1395"/>
      <c r="IL1395"/>
      <c r="IM1395"/>
      <c r="IN1395"/>
      <c r="IO1395"/>
      <c r="IP1395"/>
      <c r="IQ1395"/>
      <c r="IR1395"/>
      <c r="IS1395"/>
      <c r="IT1395"/>
      <c r="IU1395"/>
      <c r="IV1395"/>
    </row>
    <row r="1396" spans="1:256" s="4" customFormat="1" ht="12.75">
      <c r="A1396" s="1"/>
      <c r="B1396" s="2"/>
      <c r="C1396" s="3"/>
      <c r="F1396" s="3"/>
      <c r="G1396" s="3"/>
      <c r="H1396" s="3"/>
      <c r="I1396" s="3"/>
      <c r="J1396" s="3"/>
      <c r="Q1396" s="8"/>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c r="HO1396"/>
      <c r="HP1396"/>
      <c r="HQ1396"/>
      <c r="HR1396"/>
      <c r="HS1396"/>
      <c r="HT1396"/>
      <c r="HU1396"/>
      <c r="HV1396"/>
      <c r="HW1396"/>
      <c r="HX1396"/>
      <c r="HY1396"/>
      <c r="HZ1396"/>
      <c r="IA1396"/>
      <c r="IB1396"/>
      <c r="IC1396"/>
      <c r="ID1396"/>
      <c r="IE1396"/>
      <c r="IF1396"/>
      <c r="IG1396"/>
      <c r="IH1396"/>
      <c r="II1396"/>
      <c r="IJ1396"/>
      <c r="IK1396"/>
      <c r="IL1396"/>
      <c r="IM1396"/>
      <c r="IN1396"/>
      <c r="IO1396"/>
      <c r="IP1396"/>
      <c r="IQ1396"/>
      <c r="IR1396"/>
      <c r="IS1396"/>
      <c r="IT1396"/>
      <c r="IU1396"/>
      <c r="IV1396"/>
    </row>
    <row r="1397" spans="1:256" s="4" customFormat="1" ht="12.75">
      <c r="A1397" s="1"/>
      <c r="B1397" s="2"/>
      <c r="C1397" s="3"/>
      <c r="F1397" s="3"/>
      <c r="G1397" s="3"/>
      <c r="H1397" s="3"/>
      <c r="I1397" s="3"/>
      <c r="J1397" s="3"/>
      <c r="Q1397" s="8"/>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256" s="4" customFormat="1" ht="12.75">
      <c r="A1398" s="1"/>
      <c r="B1398" s="2"/>
      <c r="C1398" s="3"/>
      <c r="F1398" s="3"/>
      <c r="G1398" s="3"/>
      <c r="H1398" s="3"/>
      <c r="I1398" s="3"/>
      <c r="J1398" s="3"/>
      <c r="Q1398" s="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c r="HO1398"/>
      <c r="HP1398"/>
      <c r="HQ1398"/>
      <c r="HR1398"/>
      <c r="HS1398"/>
      <c r="HT1398"/>
      <c r="HU1398"/>
      <c r="HV1398"/>
      <c r="HW1398"/>
      <c r="HX1398"/>
      <c r="HY1398"/>
      <c r="HZ1398"/>
      <c r="IA1398"/>
      <c r="IB1398"/>
      <c r="IC1398"/>
      <c r="ID1398"/>
      <c r="IE1398"/>
      <c r="IF1398"/>
      <c r="IG1398"/>
      <c r="IH1398"/>
      <c r="II1398"/>
      <c r="IJ1398"/>
      <c r="IK1398"/>
      <c r="IL1398"/>
      <c r="IM1398"/>
      <c r="IN1398"/>
      <c r="IO1398"/>
      <c r="IP1398"/>
      <c r="IQ1398"/>
      <c r="IR1398"/>
      <c r="IS1398"/>
      <c r="IT1398"/>
      <c r="IU1398"/>
      <c r="IV1398"/>
    </row>
    <row r="1399" spans="1:256" s="4" customFormat="1" ht="12.75">
      <c r="A1399" s="1"/>
      <c r="B1399" s="2"/>
      <c r="C1399" s="3"/>
      <c r="F1399" s="3"/>
      <c r="G1399" s="3"/>
      <c r="H1399" s="3"/>
      <c r="I1399" s="3"/>
      <c r="J1399" s="3"/>
      <c r="Q1399" s="8"/>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c r="HO1399"/>
      <c r="HP1399"/>
      <c r="HQ1399"/>
      <c r="HR1399"/>
      <c r="HS1399"/>
      <c r="HT1399"/>
      <c r="HU1399"/>
      <c r="HV1399"/>
      <c r="HW1399"/>
      <c r="HX1399"/>
      <c r="HY1399"/>
      <c r="HZ1399"/>
      <c r="IA1399"/>
      <c r="IB1399"/>
      <c r="IC1399"/>
      <c r="ID1399"/>
      <c r="IE1399"/>
      <c r="IF1399"/>
      <c r="IG1399"/>
      <c r="IH1399"/>
      <c r="II1399"/>
      <c r="IJ1399"/>
      <c r="IK1399"/>
      <c r="IL1399"/>
      <c r="IM1399"/>
      <c r="IN1399"/>
      <c r="IO1399"/>
      <c r="IP1399"/>
      <c r="IQ1399"/>
      <c r="IR1399"/>
      <c r="IS1399"/>
      <c r="IT1399"/>
      <c r="IU1399"/>
      <c r="IV1399"/>
    </row>
    <row r="1400" spans="1:256" s="4" customFormat="1" ht="12.75">
      <c r="A1400" s="1"/>
      <c r="B1400" s="2"/>
      <c r="C1400" s="3"/>
      <c r="F1400" s="3"/>
      <c r="G1400" s="3"/>
      <c r="H1400" s="3"/>
      <c r="I1400" s="3"/>
      <c r="J1400" s="3"/>
      <c r="Q1400" s="8"/>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c r="HO1400"/>
      <c r="HP1400"/>
      <c r="HQ1400"/>
      <c r="HR1400"/>
      <c r="HS1400"/>
      <c r="HT1400"/>
      <c r="HU1400"/>
      <c r="HV1400"/>
      <c r="HW1400"/>
      <c r="HX1400"/>
      <c r="HY1400"/>
      <c r="HZ1400"/>
      <c r="IA1400"/>
      <c r="IB1400"/>
      <c r="IC1400"/>
      <c r="ID1400"/>
      <c r="IE1400"/>
      <c r="IF1400"/>
      <c r="IG1400"/>
      <c r="IH1400"/>
      <c r="II1400"/>
      <c r="IJ1400"/>
      <c r="IK1400"/>
      <c r="IL1400"/>
      <c r="IM1400"/>
      <c r="IN1400"/>
      <c r="IO1400"/>
      <c r="IP1400"/>
      <c r="IQ1400"/>
      <c r="IR1400"/>
      <c r="IS1400"/>
      <c r="IT1400"/>
      <c r="IU1400"/>
      <c r="IV1400"/>
    </row>
    <row r="1401" spans="1:256" s="4" customFormat="1" ht="12.75">
      <c r="A1401" s="1"/>
      <c r="B1401" s="2"/>
      <c r="C1401" s="3"/>
      <c r="F1401" s="3"/>
      <c r="G1401" s="3"/>
      <c r="H1401" s="3"/>
      <c r="I1401" s="3"/>
      <c r="J1401" s="3"/>
      <c r="Q1401" s="8"/>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c r="HO1401"/>
      <c r="HP1401"/>
      <c r="HQ1401"/>
      <c r="HR1401"/>
      <c r="HS1401"/>
      <c r="HT1401"/>
      <c r="HU1401"/>
      <c r="HV1401"/>
      <c r="HW1401"/>
      <c r="HX1401"/>
      <c r="HY1401"/>
      <c r="HZ1401"/>
      <c r="IA1401"/>
      <c r="IB1401"/>
      <c r="IC1401"/>
      <c r="ID1401"/>
      <c r="IE1401"/>
      <c r="IF1401"/>
      <c r="IG1401"/>
      <c r="IH1401"/>
      <c r="II1401"/>
      <c r="IJ1401"/>
      <c r="IK1401"/>
      <c r="IL1401"/>
      <c r="IM1401"/>
      <c r="IN1401"/>
      <c r="IO1401"/>
      <c r="IP1401"/>
      <c r="IQ1401"/>
      <c r="IR1401"/>
      <c r="IS1401"/>
      <c r="IT1401"/>
      <c r="IU1401"/>
      <c r="IV1401"/>
    </row>
    <row r="1402" spans="1:256" s="4" customFormat="1" ht="12.75">
      <c r="A1402" s="1"/>
      <c r="B1402" s="2"/>
      <c r="C1402" s="3"/>
      <c r="F1402" s="3"/>
      <c r="G1402" s="3"/>
      <c r="H1402" s="3"/>
      <c r="I1402" s="3"/>
      <c r="J1402" s="3"/>
      <c r="Q1402" s="8"/>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c r="HO1402"/>
      <c r="HP1402"/>
      <c r="HQ1402"/>
      <c r="HR1402"/>
      <c r="HS1402"/>
      <c r="HT1402"/>
      <c r="HU1402"/>
      <c r="HV1402"/>
      <c r="HW1402"/>
      <c r="HX1402"/>
      <c r="HY1402"/>
      <c r="HZ1402"/>
      <c r="IA1402"/>
      <c r="IB1402"/>
      <c r="IC1402"/>
      <c r="ID1402"/>
      <c r="IE1402"/>
      <c r="IF1402"/>
      <c r="IG1402"/>
      <c r="IH1402"/>
      <c r="II1402"/>
      <c r="IJ1402"/>
      <c r="IK1402"/>
      <c r="IL1402"/>
      <c r="IM1402"/>
      <c r="IN1402"/>
      <c r="IO1402"/>
      <c r="IP1402"/>
      <c r="IQ1402"/>
      <c r="IR1402"/>
      <c r="IS1402"/>
      <c r="IT1402"/>
      <c r="IU1402"/>
      <c r="IV1402"/>
    </row>
    <row r="1403" spans="1:256" s="4" customFormat="1" ht="12.75">
      <c r="A1403" s="1"/>
      <c r="B1403" s="2"/>
      <c r="C1403" s="3"/>
      <c r="F1403" s="3"/>
      <c r="G1403" s="3"/>
      <c r="H1403" s="3"/>
      <c r="I1403" s="3"/>
      <c r="J1403" s="3"/>
      <c r="Q1403" s="8"/>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c r="HO1403"/>
      <c r="HP1403"/>
      <c r="HQ1403"/>
      <c r="HR1403"/>
      <c r="HS1403"/>
      <c r="HT1403"/>
      <c r="HU1403"/>
      <c r="HV1403"/>
      <c r="HW1403"/>
      <c r="HX1403"/>
      <c r="HY1403"/>
      <c r="HZ1403"/>
      <c r="IA1403"/>
      <c r="IB1403"/>
      <c r="IC1403"/>
      <c r="ID1403"/>
      <c r="IE1403"/>
      <c r="IF1403"/>
      <c r="IG1403"/>
      <c r="IH1403"/>
      <c r="II1403"/>
      <c r="IJ1403"/>
      <c r="IK1403"/>
      <c r="IL1403"/>
      <c r="IM1403"/>
      <c r="IN1403"/>
      <c r="IO1403"/>
      <c r="IP1403"/>
      <c r="IQ1403"/>
      <c r="IR1403"/>
      <c r="IS1403"/>
      <c r="IT1403"/>
      <c r="IU1403"/>
      <c r="IV1403"/>
    </row>
    <row r="1404" spans="1:256" s="4" customFormat="1" ht="12.75">
      <c r="A1404" s="1"/>
      <c r="B1404" s="2"/>
      <c r="C1404" s="3"/>
      <c r="F1404" s="3"/>
      <c r="G1404" s="3"/>
      <c r="H1404" s="3"/>
      <c r="I1404" s="3"/>
      <c r="J1404" s="3"/>
      <c r="Q1404" s="8"/>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c r="HO1404"/>
      <c r="HP1404"/>
      <c r="HQ1404"/>
      <c r="HR1404"/>
      <c r="HS1404"/>
      <c r="HT1404"/>
      <c r="HU1404"/>
      <c r="HV1404"/>
      <c r="HW1404"/>
      <c r="HX1404"/>
      <c r="HY1404"/>
      <c r="HZ1404"/>
      <c r="IA1404"/>
      <c r="IB1404"/>
      <c r="IC1404"/>
      <c r="ID1404"/>
      <c r="IE1404"/>
      <c r="IF1404"/>
      <c r="IG1404"/>
      <c r="IH1404"/>
      <c r="II1404"/>
      <c r="IJ1404"/>
      <c r="IK1404"/>
      <c r="IL1404"/>
      <c r="IM1404"/>
      <c r="IN1404"/>
      <c r="IO1404"/>
      <c r="IP1404"/>
      <c r="IQ1404"/>
      <c r="IR1404"/>
      <c r="IS1404"/>
      <c r="IT1404"/>
      <c r="IU1404"/>
      <c r="IV1404"/>
    </row>
    <row r="1405" spans="1:256" s="4" customFormat="1" ht="12.75">
      <c r="A1405" s="1"/>
      <c r="B1405" s="2"/>
      <c r="C1405" s="3"/>
      <c r="F1405" s="3"/>
      <c r="G1405" s="3"/>
      <c r="H1405" s="3"/>
      <c r="I1405" s="3"/>
      <c r="J1405" s="3"/>
      <c r="Q1405" s="8"/>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c r="HO1405"/>
      <c r="HP1405"/>
      <c r="HQ1405"/>
      <c r="HR1405"/>
      <c r="HS1405"/>
      <c r="HT1405"/>
      <c r="HU1405"/>
      <c r="HV1405"/>
      <c r="HW1405"/>
      <c r="HX1405"/>
      <c r="HY1405"/>
      <c r="HZ1405"/>
      <c r="IA1405"/>
      <c r="IB1405"/>
      <c r="IC1405"/>
      <c r="ID1405"/>
      <c r="IE1405"/>
      <c r="IF1405"/>
      <c r="IG1405"/>
      <c r="IH1405"/>
      <c r="II1405"/>
      <c r="IJ1405"/>
      <c r="IK1405"/>
      <c r="IL1405"/>
      <c r="IM1405"/>
      <c r="IN1405"/>
      <c r="IO1405"/>
      <c r="IP1405"/>
      <c r="IQ1405"/>
      <c r="IR1405"/>
      <c r="IS1405"/>
      <c r="IT1405"/>
      <c r="IU1405"/>
      <c r="IV1405"/>
    </row>
    <row r="1406" spans="1:256" s="4" customFormat="1" ht="12.75">
      <c r="A1406" s="1"/>
      <c r="B1406" s="2"/>
      <c r="C1406" s="3"/>
      <c r="F1406" s="3"/>
      <c r="G1406" s="3"/>
      <c r="H1406" s="3"/>
      <c r="I1406" s="3"/>
      <c r="J1406" s="3"/>
      <c r="Q1406" s="8"/>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c r="HO1406"/>
      <c r="HP1406"/>
      <c r="HQ1406"/>
      <c r="HR1406"/>
      <c r="HS1406"/>
      <c r="HT1406"/>
      <c r="HU1406"/>
      <c r="HV1406"/>
      <c r="HW1406"/>
      <c r="HX1406"/>
      <c r="HY1406"/>
      <c r="HZ1406"/>
      <c r="IA1406"/>
      <c r="IB1406"/>
      <c r="IC1406"/>
      <c r="ID1406"/>
      <c r="IE1406"/>
      <c r="IF1406"/>
      <c r="IG1406"/>
      <c r="IH1406"/>
      <c r="II1406"/>
      <c r="IJ1406"/>
      <c r="IK1406"/>
      <c r="IL1406"/>
      <c r="IM1406"/>
      <c r="IN1406"/>
      <c r="IO1406"/>
      <c r="IP1406"/>
      <c r="IQ1406"/>
      <c r="IR1406"/>
      <c r="IS1406"/>
      <c r="IT1406"/>
      <c r="IU1406"/>
      <c r="IV1406"/>
    </row>
    <row r="1407" spans="1:256" s="4" customFormat="1" ht="12.75">
      <c r="A1407" s="1"/>
      <c r="B1407" s="2"/>
      <c r="C1407" s="3"/>
      <c r="F1407" s="3"/>
      <c r="G1407" s="3"/>
      <c r="H1407" s="3"/>
      <c r="I1407" s="3"/>
      <c r="J1407" s="3"/>
      <c r="Q1407" s="8"/>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c r="HO1407"/>
      <c r="HP1407"/>
      <c r="HQ1407"/>
      <c r="HR1407"/>
      <c r="HS1407"/>
      <c r="HT1407"/>
      <c r="HU1407"/>
      <c r="HV1407"/>
      <c r="HW1407"/>
      <c r="HX1407"/>
      <c r="HY1407"/>
      <c r="HZ1407"/>
      <c r="IA1407"/>
      <c r="IB1407"/>
      <c r="IC1407"/>
      <c r="ID1407"/>
      <c r="IE1407"/>
      <c r="IF1407"/>
      <c r="IG1407"/>
      <c r="IH1407"/>
      <c r="II1407"/>
      <c r="IJ1407"/>
      <c r="IK1407"/>
      <c r="IL1407"/>
      <c r="IM1407"/>
      <c r="IN1407"/>
      <c r="IO1407"/>
      <c r="IP1407"/>
      <c r="IQ1407"/>
      <c r="IR1407"/>
      <c r="IS1407"/>
      <c r="IT1407"/>
      <c r="IU1407"/>
      <c r="IV1407"/>
    </row>
    <row r="1408" spans="1:256" s="4" customFormat="1" ht="12.75">
      <c r="A1408" s="1"/>
      <c r="B1408" s="2"/>
      <c r="C1408" s="3"/>
      <c r="F1408" s="3"/>
      <c r="G1408" s="3"/>
      <c r="H1408" s="3"/>
      <c r="I1408" s="3"/>
      <c r="J1408" s="3"/>
      <c r="Q1408" s="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c r="HO1408"/>
      <c r="HP1408"/>
      <c r="HQ1408"/>
      <c r="HR1408"/>
      <c r="HS1408"/>
      <c r="HT1408"/>
      <c r="HU1408"/>
      <c r="HV1408"/>
      <c r="HW1408"/>
      <c r="HX1408"/>
      <c r="HY1408"/>
      <c r="HZ1408"/>
      <c r="IA1408"/>
      <c r="IB1408"/>
      <c r="IC1408"/>
      <c r="ID1408"/>
      <c r="IE1408"/>
      <c r="IF1408"/>
      <c r="IG1408"/>
      <c r="IH1408"/>
      <c r="II1408"/>
      <c r="IJ1408"/>
      <c r="IK1408"/>
      <c r="IL1408"/>
      <c r="IM1408"/>
      <c r="IN1408"/>
      <c r="IO1408"/>
      <c r="IP1408"/>
      <c r="IQ1408"/>
      <c r="IR1408"/>
      <c r="IS1408"/>
      <c r="IT1408"/>
      <c r="IU1408"/>
      <c r="IV1408"/>
    </row>
    <row r="1409" spans="1:256" s="4" customFormat="1" ht="12.75">
      <c r="A1409" s="1"/>
      <c r="B1409" s="2"/>
      <c r="C1409" s="3"/>
      <c r="F1409" s="3"/>
      <c r="G1409" s="3"/>
      <c r="H1409" s="3"/>
      <c r="I1409" s="3"/>
      <c r="J1409" s="3"/>
      <c r="Q1409" s="8"/>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c r="HO1409"/>
      <c r="HP1409"/>
      <c r="HQ1409"/>
      <c r="HR1409"/>
      <c r="HS1409"/>
      <c r="HT1409"/>
      <c r="HU1409"/>
      <c r="HV1409"/>
      <c r="HW1409"/>
      <c r="HX1409"/>
      <c r="HY1409"/>
      <c r="HZ1409"/>
      <c r="IA1409"/>
      <c r="IB1409"/>
      <c r="IC1409"/>
      <c r="ID1409"/>
      <c r="IE1409"/>
      <c r="IF1409"/>
      <c r="IG1409"/>
      <c r="IH1409"/>
      <c r="II1409"/>
      <c r="IJ1409"/>
      <c r="IK1409"/>
      <c r="IL1409"/>
      <c r="IM1409"/>
      <c r="IN1409"/>
      <c r="IO1409"/>
      <c r="IP1409"/>
      <c r="IQ1409"/>
      <c r="IR1409"/>
      <c r="IS1409"/>
      <c r="IT1409"/>
      <c r="IU1409"/>
      <c r="IV1409"/>
    </row>
    <row r="1410" spans="1:256" s="4" customFormat="1" ht="12.75">
      <c r="A1410" s="1"/>
      <c r="B1410" s="2"/>
      <c r="C1410" s="3"/>
      <c r="F1410" s="3"/>
      <c r="G1410" s="3"/>
      <c r="H1410" s="3"/>
      <c r="I1410" s="3"/>
      <c r="J1410" s="3"/>
      <c r="Q1410" s="8"/>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c r="HO1410"/>
      <c r="HP1410"/>
      <c r="HQ1410"/>
      <c r="HR1410"/>
      <c r="HS1410"/>
      <c r="HT1410"/>
      <c r="HU1410"/>
      <c r="HV1410"/>
      <c r="HW1410"/>
      <c r="HX1410"/>
      <c r="HY1410"/>
      <c r="HZ1410"/>
      <c r="IA1410"/>
      <c r="IB1410"/>
      <c r="IC1410"/>
      <c r="ID1410"/>
      <c r="IE1410"/>
      <c r="IF1410"/>
      <c r="IG1410"/>
      <c r="IH1410"/>
      <c r="II1410"/>
      <c r="IJ1410"/>
      <c r="IK1410"/>
      <c r="IL1410"/>
      <c r="IM1410"/>
      <c r="IN1410"/>
      <c r="IO1410"/>
      <c r="IP1410"/>
      <c r="IQ1410"/>
      <c r="IR1410"/>
      <c r="IS1410"/>
      <c r="IT1410"/>
      <c r="IU1410"/>
      <c r="IV1410"/>
    </row>
    <row r="1411" spans="1:256" s="4" customFormat="1" ht="12.75">
      <c r="A1411" s="1"/>
      <c r="B1411" s="2"/>
      <c r="C1411" s="3"/>
      <c r="F1411" s="3"/>
      <c r="G1411" s="3"/>
      <c r="H1411" s="3"/>
      <c r="I1411" s="3"/>
      <c r="J1411" s="3"/>
      <c r="Q1411" s="8"/>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c r="HO1411"/>
      <c r="HP1411"/>
      <c r="HQ1411"/>
      <c r="HR1411"/>
      <c r="HS1411"/>
      <c r="HT1411"/>
      <c r="HU1411"/>
      <c r="HV1411"/>
      <c r="HW1411"/>
      <c r="HX1411"/>
      <c r="HY1411"/>
      <c r="HZ1411"/>
      <c r="IA1411"/>
      <c r="IB1411"/>
      <c r="IC1411"/>
      <c r="ID1411"/>
      <c r="IE1411"/>
      <c r="IF1411"/>
      <c r="IG1411"/>
      <c r="IH1411"/>
      <c r="II1411"/>
      <c r="IJ1411"/>
      <c r="IK1411"/>
      <c r="IL1411"/>
      <c r="IM1411"/>
      <c r="IN1411"/>
      <c r="IO1411"/>
      <c r="IP1411"/>
      <c r="IQ1411"/>
      <c r="IR1411"/>
      <c r="IS1411"/>
      <c r="IT1411"/>
      <c r="IU1411"/>
      <c r="IV1411"/>
    </row>
    <row r="1412" spans="1:256" s="4" customFormat="1" ht="12.75">
      <c r="A1412" s="1"/>
      <c r="B1412" s="2"/>
      <c r="C1412" s="3"/>
      <c r="F1412" s="3"/>
      <c r="G1412" s="3"/>
      <c r="H1412" s="3"/>
      <c r="I1412" s="3"/>
      <c r="J1412" s="3"/>
      <c r="Q1412" s="8"/>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c r="HO1412"/>
      <c r="HP1412"/>
      <c r="HQ1412"/>
      <c r="HR1412"/>
      <c r="HS1412"/>
      <c r="HT1412"/>
      <c r="HU1412"/>
      <c r="HV1412"/>
      <c r="HW1412"/>
      <c r="HX1412"/>
      <c r="HY1412"/>
      <c r="HZ1412"/>
      <c r="IA1412"/>
      <c r="IB1412"/>
      <c r="IC1412"/>
      <c r="ID1412"/>
      <c r="IE1412"/>
      <c r="IF1412"/>
      <c r="IG1412"/>
      <c r="IH1412"/>
      <c r="II1412"/>
      <c r="IJ1412"/>
      <c r="IK1412"/>
      <c r="IL1412"/>
      <c r="IM1412"/>
      <c r="IN1412"/>
      <c r="IO1412"/>
      <c r="IP1412"/>
      <c r="IQ1412"/>
      <c r="IR1412"/>
      <c r="IS1412"/>
      <c r="IT1412"/>
      <c r="IU1412"/>
      <c r="IV1412"/>
    </row>
    <row r="1413" spans="1:256" s="4" customFormat="1" ht="12.75">
      <c r="A1413" s="1"/>
      <c r="B1413" s="2"/>
      <c r="C1413" s="3"/>
      <c r="F1413" s="3"/>
      <c r="G1413" s="3"/>
      <c r="H1413" s="3"/>
      <c r="I1413" s="3"/>
      <c r="J1413" s="3"/>
      <c r="Q1413" s="8"/>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c r="HO1413"/>
      <c r="HP1413"/>
      <c r="HQ1413"/>
      <c r="HR1413"/>
      <c r="HS1413"/>
      <c r="HT1413"/>
      <c r="HU1413"/>
      <c r="HV1413"/>
      <c r="HW1413"/>
      <c r="HX1413"/>
      <c r="HY1413"/>
      <c r="HZ1413"/>
      <c r="IA1413"/>
      <c r="IB1413"/>
      <c r="IC1413"/>
      <c r="ID1413"/>
      <c r="IE1413"/>
      <c r="IF1413"/>
      <c r="IG1413"/>
      <c r="IH1413"/>
      <c r="II1413"/>
      <c r="IJ1413"/>
      <c r="IK1413"/>
      <c r="IL1413"/>
      <c r="IM1413"/>
      <c r="IN1413"/>
      <c r="IO1413"/>
      <c r="IP1413"/>
      <c r="IQ1413"/>
      <c r="IR1413"/>
      <c r="IS1413"/>
      <c r="IT1413"/>
      <c r="IU1413"/>
      <c r="IV1413"/>
    </row>
    <row r="1414" spans="1:256" s="4" customFormat="1" ht="12.75">
      <c r="A1414" s="1"/>
      <c r="B1414" s="2"/>
      <c r="C1414" s="3"/>
      <c r="F1414" s="3"/>
      <c r="G1414" s="3"/>
      <c r="H1414" s="3"/>
      <c r="I1414" s="3"/>
      <c r="J1414" s="3"/>
      <c r="Q1414" s="8"/>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c r="HO1414"/>
      <c r="HP1414"/>
      <c r="HQ1414"/>
      <c r="HR1414"/>
      <c r="HS1414"/>
      <c r="HT1414"/>
      <c r="HU1414"/>
      <c r="HV1414"/>
      <c r="HW1414"/>
      <c r="HX1414"/>
      <c r="HY1414"/>
      <c r="HZ1414"/>
      <c r="IA1414"/>
      <c r="IB1414"/>
      <c r="IC1414"/>
      <c r="ID1414"/>
      <c r="IE1414"/>
      <c r="IF1414"/>
      <c r="IG1414"/>
      <c r="IH1414"/>
      <c r="II1414"/>
      <c r="IJ1414"/>
      <c r="IK1414"/>
      <c r="IL1414"/>
      <c r="IM1414"/>
      <c r="IN1414"/>
      <c r="IO1414"/>
      <c r="IP1414"/>
      <c r="IQ1414"/>
      <c r="IR1414"/>
      <c r="IS1414"/>
      <c r="IT1414"/>
      <c r="IU1414"/>
      <c r="IV1414"/>
    </row>
    <row r="1415" spans="1:256" s="4" customFormat="1" ht="12.75">
      <c r="A1415" s="1"/>
      <c r="B1415" s="2"/>
      <c r="C1415" s="3"/>
      <c r="F1415" s="3"/>
      <c r="G1415" s="3"/>
      <c r="H1415" s="3"/>
      <c r="I1415" s="3"/>
      <c r="J1415" s="3"/>
      <c r="Q1415" s="8"/>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c r="IV1415"/>
    </row>
    <row r="1416" spans="1:256" s="4" customFormat="1" ht="12.75">
      <c r="A1416" s="1"/>
      <c r="B1416" s="2"/>
      <c r="C1416" s="3"/>
      <c r="F1416" s="3"/>
      <c r="G1416" s="3"/>
      <c r="H1416" s="3"/>
      <c r="I1416" s="3"/>
      <c r="J1416" s="3"/>
      <c r="Q1416" s="8"/>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c r="HO1416"/>
      <c r="HP1416"/>
      <c r="HQ1416"/>
      <c r="HR1416"/>
      <c r="HS1416"/>
      <c r="HT1416"/>
      <c r="HU1416"/>
      <c r="HV1416"/>
      <c r="HW1416"/>
      <c r="HX1416"/>
      <c r="HY1416"/>
      <c r="HZ1416"/>
      <c r="IA1416"/>
      <c r="IB1416"/>
      <c r="IC1416"/>
      <c r="ID1416"/>
      <c r="IE1416"/>
      <c r="IF1416"/>
      <c r="IG1416"/>
      <c r="IH1416"/>
      <c r="II1416"/>
      <c r="IJ1416"/>
      <c r="IK1416"/>
      <c r="IL1416"/>
      <c r="IM1416"/>
      <c r="IN1416"/>
      <c r="IO1416"/>
      <c r="IP1416"/>
      <c r="IQ1416"/>
      <c r="IR1416"/>
      <c r="IS1416"/>
      <c r="IT1416"/>
      <c r="IU1416"/>
      <c r="IV1416"/>
    </row>
    <row r="1417" spans="1:256" s="4" customFormat="1" ht="12.75">
      <c r="A1417" s="1"/>
      <c r="B1417" s="2"/>
      <c r="C1417" s="3"/>
      <c r="F1417" s="3"/>
      <c r="G1417" s="3"/>
      <c r="H1417" s="3"/>
      <c r="I1417" s="3"/>
      <c r="J1417" s="3"/>
      <c r="Q1417" s="8"/>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c r="HO1417"/>
      <c r="HP1417"/>
      <c r="HQ1417"/>
      <c r="HR1417"/>
      <c r="HS1417"/>
      <c r="HT1417"/>
      <c r="HU1417"/>
      <c r="HV1417"/>
      <c r="HW1417"/>
      <c r="HX1417"/>
      <c r="HY1417"/>
      <c r="HZ1417"/>
      <c r="IA1417"/>
      <c r="IB1417"/>
      <c r="IC1417"/>
      <c r="ID1417"/>
      <c r="IE1417"/>
      <c r="IF1417"/>
      <c r="IG1417"/>
      <c r="IH1417"/>
      <c r="II1417"/>
      <c r="IJ1417"/>
      <c r="IK1417"/>
      <c r="IL1417"/>
      <c r="IM1417"/>
      <c r="IN1417"/>
      <c r="IO1417"/>
      <c r="IP1417"/>
      <c r="IQ1417"/>
      <c r="IR1417"/>
      <c r="IS1417"/>
      <c r="IT1417"/>
      <c r="IU1417"/>
      <c r="IV1417"/>
    </row>
    <row r="1418" spans="1:256" s="4" customFormat="1" ht="12.75">
      <c r="A1418" s="1"/>
      <c r="B1418" s="2"/>
      <c r="C1418" s="3"/>
      <c r="F1418" s="3"/>
      <c r="G1418" s="3"/>
      <c r="H1418" s="3"/>
      <c r="I1418" s="3"/>
      <c r="J1418" s="3"/>
      <c r="Q1418" s="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c r="HO1418"/>
      <c r="HP1418"/>
      <c r="HQ1418"/>
      <c r="HR1418"/>
      <c r="HS1418"/>
      <c r="HT1418"/>
      <c r="HU1418"/>
      <c r="HV1418"/>
      <c r="HW1418"/>
      <c r="HX1418"/>
      <c r="HY1418"/>
      <c r="HZ1418"/>
      <c r="IA1418"/>
      <c r="IB1418"/>
      <c r="IC1418"/>
      <c r="ID1418"/>
      <c r="IE1418"/>
      <c r="IF1418"/>
      <c r="IG1418"/>
      <c r="IH1418"/>
      <c r="II1418"/>
      <c r="IJ1418"/>
      <c r="IK1418"/>
      <c r="IL1418"/>
      <c r="IM1418"/>
      <c r="IN1418"/>
      <c r="IO1418"/>
      <c r="IP1418"/>
      <c r="IQ1418"/>
      <c r="IR1418"/>
      <c r="IS1418"/>
      <c r="IT1418"/>
      <c r="IU1418"/>
      <c r="IV1418"/>
    </row>
    <row r="1419" spans="1:256" s="4" customFormat="1" ht="12.75">
      <c r="A1419" s="1"/>
      <c r="B1419" s="2"/>
      <c r="C1419" s="3"/>
      <c r="F1419" s="3"/>
      <c r="G1419" s="3"/>
      <c r="H1419" s="3"/>
      <c r="I1419" s="3"/>
      <c r="J1419" s="3"/>
      <c r="Q1419" s="8"/>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c r="HO1419"/>
      <c r="HP1419"/>
      <c r="HQ1419"/>
      <c r="HR1419"/>
      <c r="HS1419"/>
      <c r="HT1419"/>
      <c r="HU1419"/>
      <c r="HV1419"/>
      <c r="HW1419"/>
      <c r="HX1419"/>
      <c r="HY1419"/>
      <c r="HZ1419"/>
      <c r="IA1419"/>
      <c r="IB1419"/>
      <c r="IC1419"/>
      <c r="ID1419"/>
      <c r="IE1419"/>
      <c r="IF1419"/>
      <c r="IG1419"/>
      <c r="IH1419"/>
      <c r="II1419"/>
      <c r="IJ1419"/>
      <c r="IK1419"/>
      <c r="IL1419"/>
      <c r="IM1419"/>
      <c r="IN1419"/>
      <c r="IO1419"/>
      <c r="IP1419"/>
      <c r="IQ1419"/>
      <c r="IR1419"/>
      <c r="IS1419"/>
      <c r="IT1419"/>
      <c r="IU1419"/>
      <c r="IV1419"/>
    </row>
    <row r="1420" spans="1:256" s="4" customFormat="1" ht="12.75">
      <c r="A1420" s="1"/>
      <c r="B1420" s="2"/>
      <c r="C1420" s="3"/>
      <c r="F1420" s="3"/>
      <c r="G1420" s="3"/>
      <c r="H1420" s="3"/>
      <c r="I1420" s="3"/>
      <c r="J1420" s="3"/>
      <c r="Q1420" s="8"/>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c r="HO1420"/>
      <c r="HP1420"/>
      <c r="HQ1420"/>
      <c r="HR1420"/>
      <c r="HS1420"/>
      <c r="HT1420"/>
      <c r="HU1420"/>
      <c r="HV1420"/>
      <c r="HW1420"/>
      <c r="HX1420"/>
      <c r="HY1420"/>
      <c r="HZ1420"/>
      <c r="IA1420"/>
      <c r="IB1420"/>
      <c r="IC1420"/>
      <c r="ID1420"/>
      <c r="IE1420"/>
      <c r="IF1420"/>
      <c r="IG1420"/>
      <c r="IH1420"/>
      <c r="II1420"/>
      <c r="IJ1420"/>
      <c r="IK1420"/>
      <c r="IL1420"/>
      <c r="IM1420"/>
      <c r="IN1420"/>
      <c r="IO1420"/>
      <c r="IP1420"/>
      <c r="IQ1420"/>
      <c r="IR1420"/>
      <c r="IS1420"/>
      <c r="IT1420"/>
      <c r="IU1420"/>
      <c r="IV1420"/>
    </row>
    <row r="1421" spans="1:256" s="4" customFormat="1" ht="12.75">
      <c r="A1421" s="1"/>
      <c r="B1421" s="2"/>
      <c r="C1421" s="3"/>
      <c r="F1421" s="3"/>
      <c r="G1421" s="3"/>
      <c r="H1421" s="3"/>
      <c r="I1421" s="3"/>
      <c r="J1421" s="3"/>
      <c r="Q1421" s="8"/>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c r="HO1421"/>
      <c r="HP1421"/>
      <c r="HQ1421"/>
      <c r="HR1421"/>
      <c r="HS1421"/>
      <c r="HT1421"/>
      <c r="HU1421"/>
      <c r="HV1421"/>
      <c r="HW1421"/>
      <c r="HX1421"/>
      <c r="HY1421"/>
      <c r="HZ1421"/>
      <c r="IA1421"/>
      <c r="IB1421"/>
      <c r="IC1421"/>
      <c r="ID1421"/>
      <c r="IE1421"/>
      <c r="IF1421"/>
      <c r="IG1421"/>
      <c r="IH1421"/>
      <c r="II1421"/>
      <c r="IJ1421"/>
      <c r="IK1421"/>
      <c r="IL1421"/>
      <c r="IM1421"/>
      <c r="IN1421"/>
      <c r="IO1421"/>
      <c r="IP1421"/>
      <c r="IQ1421"/>
      <c r="IR1421"/>
      <c r="IS1421"/>
      <c r="IT1421"/>
      <c r="IU1421"/>
      <c r="IV1421"/>
    </row>
    <row r="1422" spans="1:256" s="4" customFormat="1" ht="12.75">
      <c r="A1422" s="1"/>
      <c r="B1422" s="2"/>
      <c r="C1422" s="3"/>
      <c r="F1422" s="3"/>
      <c r="G1422" s="3"/>
      <c r="H1422" s="3"/>
      <c r="I1422" s="3"/>
      <c r="J1422" s="3"/>
      <c r="Q1422" s="8"/>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c r="HO1422"/>
      <c r="HP1422"/>
      <c r="HQ1422"/>
      <c r="HR1422"/>
      <c r="HS1422"/>
      <c r="HT1422"/>
      <c r="HU1422"/>
      <c r="HV1422"/>
      <c r="HW1422"/>
      <c r="HX1422"/>
      <c r="HY1422"/>
      <c r="HZ1422"/>
      <c r="IA1422"/>
      <c r="IB1422"/>
      <c r="IC1422"/>
      <c r="ID1422"/>
      <c r="IE1422"/>
      <c r="IF1422"/>
      <c r="IG1422"/>
      <c r="IH1422"/>
      <c r="II1422"/>
      <c r="IJ1422"/>
      <c r="IK1422"/>
      <c r="IL1422"/>
      <c r="IM1422"/>
      <c r="IN1422"/>
      <c r="IO1422"/>
      <c r="IP1422"/>
      <c r="IQ1422"/>
      <c r="IR1422"/>
      <c r="IS1422"/>
      <c r="IT1422"/>
      <c r="IU1422"/>
      <c r="IV1422"/>
    </row>
    <row r="1423" spans="1:256" s="4" customFormat="1" ht="12.75">
      <c r="A1423" s="1"/>
      <c r="B1423" s="2"/>
      <c r="C1423" s="3"/>
      <c r="F1423" s="3"/>
      <c r="G1423" s="3"/>
      <c r="H1423" s="3"/>
      <c r="I1423" s="3"/>
      <c r="J1423" s="3"/>
      <c r="Q1423" s="8"/>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c r="HO1423"/>
      <c r="HP1423"/>
      <c r="HQ1423"/>
      <c r="HR1423"/>
      <c r="HS1423"/>
      <c r="HT1423"/>
      <c r="HU1423"/>
      <c r="HV1423"/>
      <c r="HW1423"/>
      <c r="HX1423"/>
      <c r="HY1423"/>
      <c r="HZ1423"/>
      <c r="IA1423"/>
      <c r="IB1423"/>
      <c r="IC1423"/>
      <c r="ID1423"/>
      <c r="IE1423"/>
      <c r="IF1423"/>
      <c r="IG1423"/>
      <c r="IH1423"/>
      <c r="II1423"/>
      <c r="IJ1423"/>
      <c r="IK1423"/>
      <c r="IL1423"/>
      <c r="IM1423"/>
      <c r="IN1423"/>
      <c r="IO1423"/>
      <c r="IP1423"/>
      <c r="IQ1423"/>
      <c r="IR1423"/>
      <c r="IS1423"/>
      <c r="IT1423"/>
      <c r="IU1423"/>
      <c r="IV1423"/>
    </row>
    <row r="1424" spans="1:256" s="4" customFormat="1" ht="12.75">
      <c r="A1424" s="1"/>
      <c r="B1424" s="2"/>
      <c r="C1424" s="3"/>
      <c r="F1424" s="3"/>
      <c r="G1424" s="3"/>
      <c r="H1424" s="3"/>
      <c r="I1424" s="3"/>
      <c r="J1424" s="3"/>
      <c r="Q1424" s="8"/>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c r="HO1424"/>
      <c r="HP1424"/>
      <c r="HQ1424"/>
      <c r="HR1424"/>
      <c r="HS1424"/>
      <c r="HT1424"/>
      <c r="HU1424"/>
      <c r="HV1424"/>
      <c r="HW1424"/>
      <c r="HX1424"/>
      <c r="HY1424"/>
      <c r="HZ1424"/>
      <c r="IA1424"/>
      <c r="IB1424"/>
      <c r="IC1424"/>
      <c r="ID1424"/>
      <c r="IE1424"/>
      <c r="IF1424"/>
      <c r="IG1424"/>
      <c r="IH1424"/>
      <c r="II1424"/>
      <c r="IJ1424"/>
      <c r="IK1424"/>
      <c r="IL1424"/>
      <c r="IM1424"/>
      <c r="IN1424"/>
      <c r="IO1424"/>
      <c r="IP1424"/>
      <c r="IQ1424"/>
      <c r="IR1424"/>
      <c r="IS1424"/>
      <c r="IT1424"/>
      <c r="IU1424"/>
      <c r="IV1424"/>
    </row>
    <row r="1425" spans="1:256" s="4" customFormat="1" ht="12.75">
      <c r="A1425" s="1"/>
      <c r="B1425" s="2"/>
      <c r="C1425" s="3"/>
      <c r="F1425" s="3"/>
      <c r="G1425" s="3"/>
      <c r="H1425" s="3"/>
      <c r="I1425" s="3"/>
      <c r="J1425" s="3"/>
      <c r="Q1425" s="8"/>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c r="HO1425"/>
      <c r="HP1425"/>
      <c r="HQ1425"/>
      <c r="HR1425"/>
      <c r="HS1425"/>
      <c r="HT1425"/>
      <c r="HU1425"/>
      <c r="HV1425"/>
      <c r="HW1425"/>
      <c r="HX1425"/>
      <c r="HY1425"/>
      <c r="HZ1425"/>
      <c r="IA1425"/>
      <c r="IB1425"/>
      <c r="IC1425"/>
      <c r="ID1425"/>
      <c r="IE1425"/>
      <c r="IF1425"/>
      <c r="IG1425"/>
      <c r="IH1425"/>
      <c r="II1425"/>
      <c r="IJ1425"/>
      <c r="IK1425"/>
      <c r="IL1425"/>
      <c r="IM1425"/>
      <c r="IN1425"/>
      <c r="IO1425"/>
      <c r="IP1425"/>
      <c r="IQ1425"/>
      <c r="IR1425"/>
      <c r="IS1425"/>
      <c r="IT1425"/>
      <c r="IU1425"/>
      <c r="IV1425"/>
    </row>
    <row r="1426" spans="1:256" s="4" customFormat="1" ht="12.75">
      <c r="A1426" s="1"/>
      <c r="B1426" s="2"/>
      <c r="C1426" s="3"/>
      <c r="F1426" s="3"/>
      <c r="G1426" s="3"/>
      <c r="H1426" s="3"/>
      <c r="I1426" s="3"/>
      <c r="J1426" s="3"/>
      <c r="Q1426" s="8"/>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c r="HO1426"/>
      <c r="HP1426"/>
      <c r="HQ1426"/>
      <c r="HR1426"/>
      <c r="HS1426"/>
      <c r="HT1426"/>
      <c r="HU1426"/>
      <c r="HV1426"/>
      <c r="HW1426"/>
      <c r="HX1426"/>
      <c r="HY1426"/>
      <c r="HZ1426"/>
      <c r="IA1426"/>
      <c r="IB1426"/>
      <c r="IC1426"/>
      <c r="ID1426"/>
      <c r="IE1426"/>
      <c r="IF1426"/>
      <c r="IG1426"/>
      <c r="IH1426"/>
      <c r="II1426"/>
      <c r="IJ1426"/>
      <c r="IK1426"/>
      <c r="IL1426"/>
      <c r="IM1426"/>
      <c r="IN1426"/>
      <c r="IO1426"/>
      <c r="IP1426"/>
      <c r="IQ1426"/>
      <c r="IR1426"/>
      <c r="IS1426"/>
      <c r="IT1426"/>
      <c r="IU1426"/>
      <c r="IV1426"/>
    </row>
    <row r="1427" spans="1:256" s="4" customFormat="1" ht="12.75">
      <c r="A1427" s="1"/>
      <c r="B1427" s="2"/>
      <c r="C1427" s="3"/>
      <c r="F1427" s="3"/>
      <c r="G1427" s="3"/>
      <c r="H1427" s="3"/>
      <c r="I1427" s="3"/>
      <c r="J1427" s="3"/>
      <c r="Q1427" s="8"/>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c r="IV1427"/>
    </row>
    <row r="1428" spans="1:256" s="4" customFormat="1" ht="12.75">
      <c r="A1428" s="1"/>
      <c r="B1428" s="2"/>
      <c r="C1428" s="3"/>
      <c r="F1428" s="3"/>
      <c r="G1428" s="3"/>
      <c r="H1428" s="3"/>
      <c r="I1428" s="3"/>
      <c r="J1428" s="3"/>
      <c r="Q1428" s="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c r="IV1428"/>
    </row>
    <row r="1429" spans="1:256" s="4" customFormat="1" ht="12.75">
      <c r="A1429" s="1"/>
      <c r="B1429" s="2"/>
      <c r="C1429" s="3"/>
      <c r="F1429" s="3"/>
      <c r="G1429" s="3"/>
      <c r="H1429" s="3"/>
      <c r="I1429" s="3"/>
      <c r="J1429" s="3"/>
      <c r="Q1429" s="8"/>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c r="IU1429"/>
      <c r="IV1429"/>
    </row>
    <row r="1430" spans="1:256" s="4" customFormat="1" ht="12.75">
      <c r="A1430" s="1"/>
      <c r="B1430" s="2"/>
      <c r="C1430" s="3"/>
      <c r="F1430" s="3"/>
      <c r="G1430" s="3"/>
      <c r="H1430" s="3"/>
      <c r="I1430" s="3"/>
      <c r="J1430" s="3"/>
      <c r="Q1430" s="8"/>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c r="IV1430"/>
    </row>
    <row r="1431" spans="1:256" s="4" customFormat="1" ht="12.75">
      <c r="A1431" s="1"/>
      <c r="B1431" s="2"/>
      <c r="C1431" s="3"/>
      <c r="F1431" s="3"/>
      <c r="G1431" s="3"/>
      <c r="H1431" s="3"/>
      <c r="I1431" s="3"/>
      <c r="J1431" s="3"/>
      <c r="Q1431" s="8"/>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c r="IU1431"/>
      <c r="IV1431"/>
    </row>
    <row r="1432" spans="1:256" s="4" customFormat="1" ht="12.75">
      <c r="A1432" s="1"/>
      <c r="B1432" s="2"/>
      <c r="C1432" s="3"/>
      <c r="F1432" s="3"/>
      <c r="G1432" s="3"/>
      <c r="H1432" s="3"/>
      <c r="I1432" s="3"/>
      <c r="J1432" s="3"/>
      <c r="Q1432" s="8"/>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c r="HO1432"/>
      <c r="HP1432"/>
      <c r="HQ1432"/>
      <c r="HR1432"/>
      <c r="HS1432"/>
      <c r="HT1432"/>
      <c r="HU1432"/>
      <c r="HV1432"/>
      <c r="HW1432"/>
      <c r="HX1432"/>
      <c r="HY1432"/>
      <c r="HZ1432"/>
      <c r="IA1432"/>
      <c r="IB1432"/>
      <c r="IC1432"/>
      <c r="ID1432"/>
      <c r="IE1432"/>
      <c r="IF1432"/>
      <c r="IG1432"/>
      <c r="IH1432"/>
      <c r="II1432"/>
      <c r="IJ1432"/>
      <c r="IK1432"/>
      <c r="IL1432"/>
      <c r="IM1432"/>
      <c r="IN1432"/>
      <c r="IO1432"/>
      <c r="IP1432"/>
      <c r="IQ1432"/>
      <c r="IR1432"/>
      <c r="IS1432"/>
      <c r="IT1432"/>
      <c r="IU1432"/>
      <c r="IV1432"/>
    </row>
    <row r="1433" spans="1:256" s="4" customFormat="1" ht="12.75">
      <c r="A1433" s="1"/>
      <c r="B1433" s="2"/>
      <c r="C1433" s="3"/>
      <c r="F1433" s="3"/>
      <c r="G1433" s="3"/>
      <c r="H1433" s="3"/>
      <c r="I1433" s="3"/>
      <c r="J1433" s="3"/>
      <c r="Q1433" s="8"/>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c r="IV1433"/>
    </row>
    <row r="1434" spans="1:256" s="4" customFormat="1" ht="12.75">
      <c r="A1434" s="1"/>
      <c r="B1434" s="2"/>
      <c r="C1434" s="3"/>
      <c r="F1434" s="3"/>
      <c r="G1434" s="3"/>
      <c r="H1434" s="3"/>
      <c r="I1434" s="3"/>
      <c r="J1434" s="3"/>
      <c r="Q1434" s="8"/>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c r="HO1434"/>
      <c r="HP1434"/>
      <c r="HQ1434"/>
      <c r="HR1434"/>
      <c r="HS1434"/>
      <c r="HT1434"/>
      <c r="HU1434"/>
      <c r="HV1434"/>
      <c r="HW1434"/>
      <c r="HX1434"/>
      <c r="HY1434"/>
      <c r="HZ1434"/>
      <c r="IA1434"/>
      <c r="IB1434"/>
      <c r="IC1434"/>
      <c r="ID1434"/>
      <c r="IE1434"/>
      <c r="IF1434"/>
      <c r="IG1434"/>
      <c r="IH1434"/>
      <c r="II1434"/>
      <c r="IJ1434"/>
      <c r="IK1434"/>
      <c r="IL1434"/>
      <c r="IM1434"/>
      <c r="IN1434"/>
      <c r="IO1434"/>
      <c r="IP1434"/>
      <c r="IQ1434"/>
      <c r="IR1434"/>
      <c r="IS1434"/>
      <c r="IT1434"/>
      <c r="IU1434"/>
      <c r="IV1434"/>
    </row>
    <row r="1435" spans="1:256" s="4" customFormat="1" ht="12.75">
      <c r="A1435" s="1"/>
      <c r="B1435" s="2"/>
      <c r="C1435" s="3"/>
      <c r="F1435" s="3"/>
      <c r="G1435" s="3"/>
      <c r="H1435" s="3"/>
      <c r="I1435" s="3"/>
      <c r="J1435" s="3"/>
      <c r="Q1435" s="8"/>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c r="HU1435"/>
      <c r="HV1435"/>
      <c r="HW1435"/>
      <c r="HX1435"/>
      <c r="HY1435"/>
      <c r="HZ1435"/>
      <c r="IA1435"/>
      <c r="IB1435"/>
      <c r="IC1435"/>
      <c r="ID1435"/>
      <c r="IE1435"/>
      <c r="IF1435"/>
      <c r="IG1435"/>
      <c r="IH1435"/>
      <c r="II1435"/>
      <c r="IJ1435"/>
      <c r="IK1435"/>
      <c r="IL1435"/>
      <c r="IM1435"/>
      <c r="IN1435"/>
      <c r="IO1435"/>
      <c r="IP1435"/>
      <c r="IQ1435"/>
      <c r="IR1435"/>
      <c r="IS1435"/>
      <c r="IT1435"/>
      <c r="IU1435"/>
      <c r="IV1435"/>
    </row>
    <row r="1436" spans="1:256" s="4" customFormat="1" ht="12.75">
      <c r="A1436" s="1"/>
      <c r="B1436" s="2"/>
      <c r="C1436" s="3"/>
      <c r="F1436" s="3"/>
      <c r="G1436" s="3"/>
      <c r="H1436" s="3"/>
      <c r="I1436" s="3"/>
      <c r="J1436" s="3"/>
      <c r="Q1436" s="8"/>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c r="IU1436"/>
      <c r="IV1436"/>
    </row>
    <row r="1437" spans="1:256" s="4" customFormat="1" ht="12.75">
      <c r="A1437" s="1"/>
      <c r="B1437" s="2"/>
      <c r="C1437" s="3"/>
      <c r="F1437" s="3"/>
      <c r="G1437" s="3"/>
      <c r="H1437" s="3"/>
      <c r="I1437" s="3"/>
      <c r="J1437" s="3"/>
      <c r="Q1437" s="8"/>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c r="IV1437"/>
    </row>
    <row r="1438" spans="1:256" s="4" customFormat="1" ht="12.75">
      <c r="A1438" s="1"/>
      <c r="B1438" s="2"/>
      <c r="C1438" s="3"/>
      <c r="F1438" s="3"/>
      <c r="G1438" s="3"/>
      <c r="H1438" s="3"/>
      <c r="I1438" s="3"/>
      <c r="J1438" s="3"/>
      <c r="Q1438" s="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c r="IV1438"/>
    </row>
    <row r="1439" spans="1:256" s="4" customFormat="1" ht="12.75">
      <c r="A1439" s="1"/>
      <c r="B1439" s="2"/>
      <c r="C1439" s="3"/>
      <c r="F1439" s="3"/>
      <c r="G1439" s="3"/>
      <c r="H1439" s="3"/>
      <c r="I1439" s="3"/>
      <c r="J1439" s="3"/>
      <c r="Q1439" s="8"/>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c r="IV1439"/>
    </row>
    <row r="1440" spans="1:256" s="4" customFormat="1" ht="12.75">
      <c r="A1440" s="1"/>
      <c r="B1440" s="2"/>
      <c r="C1440" s="3"/>
      <c r="F1440" s="3"/>
      <c r="G1440" s="3"/>
      <c r="H1440" s="3"/>
      <c r="I1440" s="3"/>
      <c r="J1440" s="3"/>
      <c r="Q1440" s="8"/>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c r="HO1440"/>
      <c r="HP1440"/>
      <c r="HQ1440"/>
      <c r="HR1440"/>
      <c r="HS1440"/>
      <c r="HT1440"/>
      <c r="HU1440"/>
      <c r="HV1440"/>
      <c r="HW1440"/>
      <c r="HX1440"/>
      <c r="HY1440"/>
      <c r="HZ1440"/>
      <c r="IA1440"/>
      <c r="IB1440"/>
      <c r="IC1440"/>
      <c r="ID1440"/>
      <c r="IE1440"/>
      <c r="IF1440"/>
      <c r="IG1440"/>
      <c r="IH1440"/>
      <c r="II1440"/>
      <c r="IJ1440"/>
      <c r="IK1440"/>
      <c r="IL1440"/>
      <c r="IM1440"/>
      <c r="IN1440"/>
      <c r="IO1440"/>
      <c r="IP1440"/>
      <c r="IQ1440"/>
      <c r="IR1440"/>
      <c r="IS1440"/>
      <c r="IT1440"/>
      <c r="IU1440"/>
      <c r="IV1440"/>
    </row>
    <row r="1441" spans="1:256" s="4" customFormat="1" ht="12.75">
      <c r="A1441" s="1"/>
      <c r="B1441" s="2"/>
      <c r="C1441" s="3"/>
      <c r="F1441" s="3"/>
      <c r="G1441" s="3"/>
      <c r="H1441" s="3"/>
      <c r="I1441" s="3"/>
      <c r="J1441" s="3"/>
      <c r="Q1441" s="8"/>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c r="IV1441"/>
    </row>
    <row r="1442" spans="1:256" s="4" customFormat="1" ht="12.75">
      <c r="A1442" s="1"/>
      <c r="B1442" s="2"/>
      <c r="C1442" s="3"/>
      <c r="F1442" s="3"/>
      <c r="G1442" s="3"/>
      <c r="H1442" s="3"/>
      <c r="I1442" s="3"/>
      <c r="J1442" s="3"/>
      <c r="Q1442" s="8"/>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c r="IV1442"/>
    </row>
    <row r="1443" spans="1:256" s="4" customFormat="1" ht="12.75">
      <c r="A1443" s="1"/>
      <c r="B1443" s="2"/>
      <c r="C1443" s="3"/>
      <c r="F1443" s="3"/>
      <c r="G1443" s="3"/>
      <c r="H1443" s="3"/>
      <c r="I1443" s="3"/>
      <c r="J1443" s="3"/>
      <c r="Q1443" s="8"/>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c r="HO1443"/>
      <c r="HP1443"/>
      <c r="HQ1443"/>
      <c r="HR1443"/>
      <c r="HS1443"/>
      <c r="HT1443"/>
      <c r="HU1443"/>
      <c r="HV1443"/>
      <c r="HW1443"/>
      <c r="HX1443"/>
      <c r="HY1443"/>
      <c r="HZ1443"/>
      <c r="IA1443"/>
      <c r="IB1443"/>
      <c r="IC1443"/>
      <c r="ID1443"/>
      <c r="IE1443"/>
      <c r="IF1443"/>
      <c r="IG1443"/>
      <c r="IH1443"/>
      <c r="II1443"/>
      <c r="IJ1443"/>
      <c r="IK1443"/>
      <c r="IL1443"/>
      <c r="IM1443"/>
      <c r="IN1443"/>
      <c r="IO1443"/>
      <c r="IP1443"/>
      <c r="IQ1443"/>
      <c r="IR1443"/>
      <c r="IS1443"/>
      <c r="IT1443"/>
      <c r="IU1443"/>
      <c r="IV1443"/>
    </row>
    <row r="1444" spans="1:256" s="4" customFormat="1" ht="12.75">
      <c r="A1444" s="1"/>
      <c r="B1444" s="2"/>
      <c r="C1444" s="3"/>
      <c r="F1444" s="3"/>
      <c r="G1444" s="3"/>
      <c r="H1444" s="3"/>
      <c r="I1444" s="3"/>
      <c r="J1444" s="3"/>
      <c r="Q1444" s="8"/>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c r="IV1444"/>
    </row>
    <row r="1445" spans="1:256" s="4" customFormat="1" ht="12.75">
      <c r="A1445" s="1"/>
      <c r="B1445" s="2"/>
      <c r="C1445" s="3"/>
      <c r="F1445" s="3"/>
      <c r="G1445" s="3"/>
      <c r="H1445" s="3"/>
      <c r="I1445" s="3"/>
      <c r="J1445" s="3"/>
      <c r="Q1445" s="8"/>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c r="IV1445"/>
    </row>
    <row r="1446" spans="1:256" s="4" customFormat="1" ht="12.75">
      <c r="A1446" s="1"/>
      <c r="B1446" s="2"/>
      <c r="C1446" s="3"/>
      <c r="F1446" s="3"/>
      <c r="G1446" s="3"/>
      <c r="H1446" s="3"/>
      <c r="I1446" s="3"/>
      <c r="J1446" s="3"/>
      <c r="Q1446" s="8"/>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c r="IV1446"/>
    </row>
    <row r="1447" spans="1:256" s="4" customFormat="1" ht="12.75">
      <c r="A1447" s="1"/>
      <c r="B1447" s="2"/>
      <c r="C1447" s="3"/>
      <c r="F1447" s="3"/>
      <c r="G1447" s="3"/>
      <c r="H1447" s="3"/>
      <c r="I1447" s="3"/>
      <c r="J1447" s="3"/>
      <c r="Q1447" s="8"/>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c r="IV1447"/>
    </row>
    <row r="1448" spans="1:256" s="4" customFormat="1" ht="12.75">
      <c r="A1448" s="1"/>
      <c r="B1448" s="2"/>
      <c r="C1448" s="3"/>
      <c r="F1448" s="3"/>
      <c r="G1448" s="3"/>
      <c r="H1448" s="3"/>
      <c r="I1448" s="3"/>
      <c r="J1448" s="3"/>
      <c r="Q1448" s="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c r="HO1448"/>
      <c r="HP1448"/>
      <c r="HQ1448"/>
      <c r="HR1448"/>
      <c r="HS1448"/>
      <c r="HT1448"/>
      <c r="HU1448"/>
      <c r="HV1448"/>
      <c r="HW1448"/>
      <c r="HX1448"/>
      <c r="HY1448"/>
      <c r="HZ1448"/>
      <c r="IA1448"/>
      <c r="IB1448"/>
      <c r="IC1448"/>
      <c r="ID1448"/>
      <c r="IE1448"/>
      <c r="IF1448"/>
      <c r="IG1448"/>
      <c r="IH1448"/>
      <c r="II1448"/>
      <c r="IJ1448"/>
      <c r="IK1448"/>
      <c r="IL1448"/>
      <c r="IM1448"/>
      <c r="IN1448"/>
      <c r="IO1448"/>
      <c r="IP1448"/>
      <c r="IQ1448"/>
      <c r="IR1448"/>
      <c r="IS1448"/>
      <c r="IT1448"/>
      <c r="IU1448"/>
      <c r="IV1448"/>
    </row>
    <row r="1449" spans="1:256" s="4" customFormat="1" ht="12.75">
      <c r="A1449" s="1"/>
      <c r="B1449" s="2"/>
      <c r="C1449" s="3"/>
      <c r="F1449" s="3"/>
      <c r="G1449" s="3"/>
      <c r="H1449" s="3"/>
      <c r="I1449" s="3"/>
      <c r="J1449" s="3"/>
      <c r="Q1449" s="8"/>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c r="HO1449"/>
      <c r="HP1449"/>
      <c r="HQ1449"/>
      <c r="HR1449"/>
      <c r="HS1449"/>
      <c r="HT1449"/>
      <c r="HU1449"/>
      <c r="HV1449"/>
      <c r="HW1449"/>
      <c r="HX1449"/>
      <c r="HY1449"/>
      <c r="HZ1449"/>
      <c r="IA1449"/>
      <c r="IB1449"/>
      <c r="IC1449"/>
      <c r="ID1449"/>
      <c r="IE1449"/>
      <c r="IF1449"/>
      <c r="IG1449"/>
      <c r="IH1449"/>
      <c r="II1449"/>
      <c r="IJ1449"/>
      <c r="IK1449"/>
      <c r="IL1449"/>
      <c r="IM1449"/>
      <c r="IN1449"/>
      <c r="IO1449"/>
      <c r="IP1449"/>
      <c r="IQ1449"/>
      <c r="IR1449"/>
      <c r="IS1449"/>
      <c r="IT1449"/>
      <c r="IU1449"/>
      <c r="IV1449"/>
    </row>
    <row r="1450" spans="1:256" s="4" customFormat="1" ht="12.75">
      <c r="A1450" s="1"/>
      <c r="B1450" s="2"/>
      <c r="C1450" s="3"/>
      <c r="F1450" s="3"/>
      <c r="G1450" s="3"/>
      <c r="H1450" s="3"/>
      <c r="I1450" s="3"/>
      <c r="J1450" s="3"/>
      <c r="Q1450" s="8"/>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c r="IU1450"/>
      <c r="IV1450"/>
    </row>
    <row r="1451" spans="1:256" s="4" customFormat="1" ht="12.75">
      <c r="A1451" s="1"/>
      <c r="B1451" s="2"/>
      <c r="C1451" s="3"/>
      <c r="F1451" s="3"/>
      <c r="G1451" s="3"/>
      <c r="H1451" s="3"/>
      <c r="I1451" s="3"/>
      <c r="J1451" s="3"/>
      <c r="Q1451" s="8"/>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c r="HO1451"/>
      <c r="HP1451"/>
      <c r="HQ1451"/>
      <c r="HR1451"/>
      <c r="HS1451"/>
      <c r="HT1451"/>
      <c r="HU1451"/>
      <c r="HV1451"/>
      <c r="HW1451"/>
      <c r="HX1451"/>
      <c r="HY1451"/>
      <c r="HZ1451"/>
      <c r="IA1451"/>
      <c r="IB1451"/>
      <c r="IC1451"/>
      <c r="ID1451"/>
      <c r="IE1451"/>
      <c r="IF1451"/>
      <c r="IG1451"/>
      <c r="IH1451"/>
      <c r="II1451"/>
      <c r="IJ1451"/>
      <c r="IK1451"/>
      <c r="IL1451"/>
      <c r="IM1451"/>
      <c r="IN1451"/>
      <c r="IO1451"/>
      <c r="IP1451"/>
      <c r="IQ1451"/>
      <c r="IR1451"/>
      <c r="IS1451"/>
      <c r="IT1451"/>
      <c r="IU1451"/>
      <c r="IV1451"/>
    </row>
    <row r="1452" spans="1:256" s="4" customFormat="1" ht="12.75">
      <c r="A1452" s="1"/>
      <c r="B1452" s="2"/>
      <c r="C1452" s="3"/>
      <c r="F1452" s="3"/>
      <c r="G1452" s="3"/>
      <c r="H1452" s="3"/>
      <c r="I1452" s="3"/>
      <c r="J1452" s="3"/>
      <c r="Q1452" s="8"/>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c r="IV1452"/>
    </row>
    <row r="1453" spans="1:256" s="4" customFormat="1" ht="12.75">
      <c r="A1453" s="1"/>
      <c r="B1453" s="2"/>
      <c r="C1453" s="3"/>
      <c r="F1453" s="3"/>
      <c r="G1453" s="3"/>
      <c r="H1453" s="3"/>
      <c r="I1453" s="3"/>
      <c r="J1453" s="3"/>
      <c r="Q1453" s="8"/>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c r="HO1453"/>
      <c r="HP1453"/>
      <c r="HQ1453"/>
      <c r="HR1453"/>
      <c r="HS1453"/>
      <c r="HT1453"/>
      <c r="HU1453"/>
      <c r="HV1453"/>
      <c r="HW1453"/>
      <c r="HX1453"/>
      <c r="HY1453"/>
      <c r="HZ1453"/>
      <c r="IA1453"/>
      <c r="IB1453"/>
      <c r="IC1453"/>
      <c r="ID1453"/>
      <c r="IE1453"/>
      <c r="IF1453"/>
      <c r="IG1453"/>
      <c r="IH1453"/>
      <c r="II1453"/>
      <c r="IJ1453"/>
      <c r="IK1453"/>
      <c r="IL1453"/>
      <c r="IM1453"/>
      <c r="IN1453"/>
      <c r="IO1453"/>
      <c r="IP1453"/>
      <c r="IQ1453"/>
      <c r="IR1453"/>
      <c r="IS1453"/>
      <c r="IT1453"/>
      <c r="IU1453"/>
      <c r="IV1453"/>
    </row>
    <row r="1454" spans="1:256" s="4" customFormat="1" ht="12.75">
      <c r="A1454" s="1"/>
      <c r="B1454" s="2"/>
      <c r="C1454" s="3"/>
      <c r="F1454" s="3"/>
      <c r="G1454" s="3"/>
      <c r="H1454" s="3"/>
      <c r="I1454" s="3"/>
      <c r="J1454" s="3"/>
      <c r="Q1454" s="8"/>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c r="HO1454"/>
      <c r="HP1454"/>
      <c r="HQ1454"/>
      <c r="HR1454"/>
      <c r="HS1454"/>
      <c r="HT1454"/>
      <c r="HU1454"/>
      <c r="HV1454"/>
      <c r="HW1454"/>
      <c r="HX1454"/>
      <c r="HY1454"/>
      <c r="HZ1454"/>
      <c r="IA1454"/>
      <c r="IB1454"/>
      <c r="IC1454"/>
      <c r="ID1454"/>
      <c r="IE1454"/>
      <c r="IF1454"/>
      <c r="IG1454"/>
      <c r="IH1454"/>
      <c r="II1454"/>
      <c r="IJ1454"/>
      <c r="IK1454"/>
      <c r="IL1454"/>
      <c r="IM1454"/>
      <c r="IN1454"/>
      <c r="IO1454"/>
      <c r="IP1454"/>
      <c r="IQ1454"/>
      <c r="IR1454"/>
      <c r="IS1454"/>
      <c r="IT1454"/>
      <c r="IU1454"/>
      <c r="IV1454"/>
    </row>
    <row r="1455" spans="1:256" s="4" customFormat="1" ht="12.75">
      <c r="A1455" s="1"/>
      <c r="B1455" s="2"/>
      <c r="C1455" s="3"/>
      <c r="F1455" s="3"/>
      <c r="G1455" s="3"/>
      <c r="H1455" s="3"/>
      <c r="I1455" s="3"/>
      <c r="J1455" s="3"/>
      <c r="Q1455" s="8"/>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c r="IV1455"/>
    </row>
    <row r="1456" spans="1:256" s="4" customFormat="1" ht="12.75">
      <c r="A1456" s="1"/>
      <c r="B1456" s="2"/>
      <c r="C1456" s="3"/>
      <c r="F1456" s="3"/>
      <c r="G1456" s="3"/>
      <c r="H1456" s="3"/>
      <c r="I1456" s="3"/>
      <c r="J1456" s="3"/>
      <c r="Q1456" s="8"/>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c r="IV1456"/>
    </row>
    <row r="1457" spans="1:256" s="4" customFormat="1" ht="12.75">
      <c r="A1457" s="1"/>
      <c r="B1457" s="2"/>
      <c r="C1457" s="3"/>
      <c r="F1457" s="3"/>
      <c r="G1457" s="3"/>
      <c r="H1457" s="3"/>
      <c r="I1457" s="3"/>
      <c r="J1457" s="3"/>
      <c r="Q1457" s="8"/>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c r="IV1457"/>
    </row>
    <row r="1458" spans="1:256" s="4" customFormat="1" ht="12.75">
      <c r="A1458" s="1"/>
      <c r="B1458" s="2"/>
      <c r="C1458" s="3"/>
      <c r="F1458" s="3"/>
      <c r="G1458" s="3"/>
      <c r="H1458" s="3"/>
      <c r="I1458" s="3"/>
      <c r="J1458" s="3"/>
      <c r="Q1458" s="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c r="IV1458"/>
    </row>
    <row r="1459" spans="1:256" s="4" customFormat="1" ht="12.75">
      <c r="A1459" s="1"/>
      <c r="B1459" s="2"/>
      <c r="C1459" s="3"/>
      <c r="F1459" s="3"/>
      <c r="G1459" s="3"/>
      <c r="H1459" s="3"/>
      <c r="I1459" s="3"/>
      <c r="J1459" s="3"/>
      <c r="Q1459" s="8"/>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c r="HO1459"/>
      <c r="HP1459"/>
      <c r="HQ1459"/>
      <c r="HR1459"/>
      <c r="HS1459"/>
      <c r="HT1459"/>
      <c r="HU1459"/>
      <c r="HV1459"/>
      <c r="HW1459"/>
      <c r="HX1459"/>
      <c r="HY1459"/>
      <c r="HZ1459"/>
      <c r="IA1459"/>
      <c r="IB1459"/>
      <c r="IC1459"/>
      <c r="ID1459"/>
      <c r="IE1459"/>
      <c r="IF1459"/>
      <c r="IG1459"/>
      <c r="IH1459"/>
      <c r="II1459"/>
      <c r="IJ1459"/>
      <c r="IK1459"/>
      <c r="IL1459"/>
      <c r="IM1459"/>
      <c r="IN1459"/>
      <c r="IO1459"/>
      <c r="IP1459"/>
      <c r="IQ1459"/>
      <c r="IR1459"/>
      <c r="IS1459"/>
      <c r="IT1459"/>
      <c r="IU1459"/>
      <c r="IV1459"/>
    </row>
    <row r="1460" spans="1:256" s="4" customFormat="1" ht="12.75">
      <c r="A1460" s="1"/>
      <c r="B1460" s="2"/>
      <c r="C1460" s="3"/>
      <c r="F1460" s="3"/>
      <c r="G1460" s="3"/>
      <c r="H1460" s="3"/>
      <c r="I1460" s="3"/>
      <c r="J1460" s="3"/>
      <c r="Q1460" s="8"/>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c r="HO1460"/>
      <c r="HP1460"/>
      <c r="HQ1460"/>
      <c r="HR1460"/>
      <c r="HS1460"/>
      <c r="HT1460"/>
      <c r="HU1460"/>
      <c r="HV1460"/>
      <c r="HW1460"/>
      <c r="HX1460"/>
      <c r="HY1460"/>
      <c r="HZ1460"/>
      <c r="IA1460"/>
      <c r="IB1460"/>
      <c r="IC1460"/>
      <c r="ID1460"/>
      <c r="IE1460"/>
      <c r="IF1460"/>
      <c r="IG1460"/>
      <c r="IH1460"/>
      <c r="II1460"/>
      <c r="IJ1460"/>
      <c r="IK1460"/>
      <c r="IL1460"/>
      <c r="IM1460"/>
      <c r="IN1460"/>
      <c r="IO1460"/>
      <c r="IP1460"/>
      <c r="IQ1460"/>
      <c r="IR1460"/>
      <c r="IS1460"/>
      <c r="IT1460"/>
      <c r="IU1460"/>
      <c r="IV1460"/>
    </row>
    <row r="1461" spans="1:256" s="4" customFormat="1" ht="12.75">
      <c r="A1461" s="1"/>
      <c r="B1461" s="2"/>
      <c r="C1461" s="3"/>
      <c r="F1461" s="3"/>
      <c r="G1461" s="3"/>
      <c r="H1461" s="3"/>
      <c r="I1461" s="3"/>
      <c r="J1461" s="3"/>
      <c r="Q1461" s="8"/>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c r="HO1461"/>
      <c r="HP1461"/>
      <c r="HQ1461"/>
      <c r="HR1461"/>
      <c r="HS1461"/>
      <c r="HT1461"/>
      <c r="HU1461"/>
      <c r="HV1461"/>
      <c r="HW1461"/>
      <c r="HX1461"/>
      <c r="HY1461"/>
      <c r="HZ1461"/>
      <c r="IA1461"/>
      <c r="IB1461"/>
      <c r="IC1461"/>
      <c r="ID1461"/>
      <c r="IE1461"/>
      <c r="IF1461"/>
      <c r="IG1461"/>
      <c r="IH1461"/>
      <c r="II1461"/>
      <c r="IJ1461"/>
      <c r="IK1461"/>
      <c r="IL1461"/>
      <c r="IM1461"/>
      <c r="IN1461"/>
      <c r="IO1461"/>
      <c r="IP1461"/>
      <c r="IQ1461"/>
      <c r="IR1461"/>
      <c r="IS1461"/>
      <c r="IT1461"/>
      <c r="IU1461"/>
      <c r="IV1461"/>
    </row>
    <row r="1462" spans="1:256" s="4" customFormat="1" ht="12.75">
      <c r="A1462" s="1"/>
      <c r="B1462" s="2"/>
      <c r="C1462" s="3"/>
      <c r="F1462" s="3"/>
      <c r="G1462" s="3"/>
      <c r="H1462" s="3"/>
      <c r="I1462" s="3"/>
      <c r="J1462" s="3"/>
      <c r="Q1462" s="8"/>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c r="HO1462"/>
      <c r="HP1462"/>
      <c r="HQ1462"/>
      <c r="HR1462"/>
      <c r="HS1462"/>
      <c r="HT1462"/>
      <c r="HU1462"/>
      <c r="HV1462"/>
      <c r="HW1462"/>
      <c r="HX1462"/>
      <c r="HY1462"/>
      <c r="HZ1462"/>
      <c r="IA1462"/>
      <c r="IB1462"/>
      <c r="IC1462"/>
      <c r="ID1462"/>
      <c r="IE1462"/>
      <c r="IF1462"/>
      <c r="IG1462"/>
      <c r="IH1462"/>
      <c r="II1462"/>
      <c r="IJ1462"/>
      <c r="IK1462"/>
      <c r="IL1462"/>
      <c r="IM1462"/>
      <c r="IN1462"/>
      <c r="IO1462"/>
      <c r="IP1462"/>
      <c r="IQ1462"/>
      <c r="IR1462"/>
      <c r="IS1462"/>
      <c r="IT1462"/>
      <c r="IU1462"/>
      <c r="IV1462"/>
    </row>
    <row r="1463" spans="1:256" s="4" customFormat="1" ht="12.75">
      <c r="A1463" s="1"/>
      <c r="B1463" s="2"/>
      <c r="C1463" s="3"/>
      <c r="F1463" s="3"/>
      <c r="G1463" s="3"/>
      <c r="H1463" s="3"/>
      <c r="I1463" s="3"/>
      <c r="J1463" s="3"/>
      <c r="Q1463" s="8"/>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c r="HO1463"/>
      <c r="HP1463"/>
      <c r="HQ1463"/>
      <c r="HR1463"/>
      <c r="HS1463"/>
      <c r="HT1463"/>
      <c r="HU1463"/>
      <c r="HV1463"/>
      <c r="HW1463"/>
      <c r="HX1463"/>
      <c r="HY1463"/>
      <c r="HZ1463"/>
      <c r="IA1463"/>
      <c r="IB1463"/>
      <c r="IC1463"/>
      <c r="ID1463"/>
      <c r="IE1463"/>
      <c r="IF1463"/>
      <c r="IG1463"/>
      <c r="IH1463"/>
      <c r="II1463"/>
      <c r="IJ1463"/>
      <c r="IK1463"/>
      <c r="IL1463"/>
      <c r="IM1463"/>
      <c r="IN1463"/>
      <c r="IO1463"/>
      <c r="IP1463"/>
      <c r="IQ1463"/>
      <c r="IR1463"/>
      <c r="IS1463"/>
      <c r="IT1463"/>
      <c r="IU1463"/>
      <c r="IV1463"/>
    </row>
    <row r="1464" spans="1:256" s="4" customFormat="1" ht="12.75">
      <c r="A1464" s="1"/>
      <c r="B1464" s="2"/>
      <c r="C1464" s="3"/>
      <c r="F1464" s="3"/>
      <c r="G1464" s="3"/>
      <c r="H1464" s="3"/>
      <c r="I1464" s="3"/>
      <c r="J1464" s="3"/>
      <c r="Q1464" s="8"/>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c r="HO1464"/>
      <c r="HP1464"/>
      <c r="HQ1464"/>
      <c r="HR1464"/>
      <c r="HS1464"/>
      <c r="HT1464"/>
      <c r="HU1464"/>
      <c r="HV1464"/>
      <c r="HW1464"/>
      <c r="HX1464"/>
      <c r="HY1464"/>
      <c r="HZ1464"/>
      <c r="IA1464"/>
      <c r="IB1464"/>
      <c r="IC1464"/>
      <c r="ID1464"/>
      <c r="IE1464"/>
      <c r="IF1464"/>
      <c r="IG1464"/>
      <c r="IH1464"/>
      <c r="II1464"/>
      <c r="IJ1464"/>
      <c r="IK1464"/>
      <c r="IL1464"/>
      <c r="IM1464"/>
      <c r="IN1464"/>
      <c r="IO1464"/>
      <c r="IP1464"/>
      <c r="IQ1464"/>
      <c r="IR1464"/>
      <c r="IS1464"/>
      <c r="IT1464"/>
      <c r="IU1464"/>
      <c r="IV1464"/>
    </row>
    <row r="1465" spans="1:256" s="4" customFormat="1" ht="12.75">
      <c r="A1465" s="1"/>
      <c r="B1465" s="2"/>
      <c r="C1465" s="3"/>
      <c r="F1465" s="3"/>
      <c r="G1465" s="3"/>
      <c r="H1465" s="3"/>
      <c r="I1465" s="3"/>
      <c r="J1465" s="3"/>
      <c r="Q1465" s="8"/>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c r="HO1465"/>
      <c r="HP1465"/>
      <c r="HQ1465"/>
      <c r="HR1465"/>
      <c r="HS1465"/>
      <c r="HT1465"/>
      <c r="HU1465"/>
      <c r="HV1465"/>
      <c r="HW1465"/>
      <c r="HX1465"/>
      <c r="HY1465"/>
      <c r="HZ1465"/>
      <c r="IA1465"/>
      <c r="IB1465"/>
      <c r="IC1465"/>
      <c r="ID1465"/>
      <c r="IE1465"/>
      <c r="IF1465"/>
      <c r="IG1465"/>
      <c r="IH1465"/>
      <c r="II1465"/>
      <c r="IJ1465"/>
      <c r="IK1465"/>
      <c r="IL1465"/>
      <c r="IM1465"/>
      <c r="IN1465"/>
      <c r="IO1465"/>
      <c r="IP1465"/>
      <c r="IQ1465"/>
      <c r="IR1465"/>
      <c r="IS1465"/>
      <c r="IT1465"/>
      <c r="IU1465"/>
      <c r="IV1465"/>
    </row>
    <row r="1466" spans="1:256" s="4" customFormat="1" ht="12.75">
      <c r="A1466" s="1"/>
      <c r="B1466" s="2"/>
      <c r="C1466" s="3"/>
      <c r="F1466" s="3"/>
      <c r="G1466" s="3"/>
      <c r="H1466" s="3"/>
      <c r="I1466" s="3"/>
      <c r="J1466" s="3"/>
      <c r="Q1466" s="8"/>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c r="HO1466"/>
      <c r="HP1466"/>
      <c r="HQ1466"/>
      <c r="HR1466"/>
      <c r="HS1466"/>
      <c r="HT1466"/>
      <c r="HU1466"/>
      <c r="HV1466"/>
      <c r="HW1466"/>
      <c r="HX1466"/>
      <c r="HY1466"/>
      <c r="HZ1466"/>
      <c r="IA1466"/>
      <c r="IB1466"/>
      <c r="IC1466"/>
      <c r="ID1466"/>
      <c r="IE1466"/>
      <c r="IF1466"/>
      <c r="IG1466"/>
      <c r="IH1466"/>
      <c r="II1466"/>
      <c r="IJ1466"/>
      <c r="IK1466"/>
      <c r="IL1466"/>
      <c r="IM1466"/>
      <c r="IN1466"/>
      <c r="IO1466"/>
      <c r="IP1466"/>
      <c r="IQ1466"/>
      <c r="IR1466"/>
      <c r="IS1466"/>
      <c r="IT1466"/>
      <c r="IU1466"/>
      <c r="IV1466"/>
    </row>
    <row r="1467" spans="1:256" s="4" customFormat="1" ht="12.75">
      <c r="A1467" s="1"/>
      <c r="B1467" s="2"/>
      <c r="C1467" s="3"/>
      <c r="F1467" s="3"/>
      <c r="G1467" s="3"/>
      <c r="H1467" s="3"/>
      <c r="I1467" s="3"/>
      <c r="J1467" s="3"/>
      <c r="Q1467" s="8"/>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c r="HO1467"/>
      <c r="HP1467"/>
      <c r="HQ1467"/>
      <c r="HR1467"/>
      <c r="HS1467"/>
      <c r="HT1467"/>
      <c r="HU1467"/>
      <c r="HV1467"/>
      <c r="HW1467"/>
      <c r="HX1467"/>
      <c r="HY1467"/>
      <c r="HZ1467"/>
      <c r="IA1467"/>
      <c r="IB1467"/>
      <c r="IC1467"/>
      <c r="ID1467"/>
      <c r="IE1467"/>
      <c r="IF1467"/>
      <c r="IG1467"/>
      <c r="IH1467"/>
      <c r="II1467"/>
      <c r="IJ1467"/>
      <c r="IK1467"/>
      <c r="IL1467"/>
      <c r="IM1467"/>
      <c r="IN1467"/>
      <c r="IO1467"/>
      <c r="IP1467"/>
      <c r="IQ1467"/>
      <c r="IR1467"/>
      <c r="IS1467"/>
      <c r="IT1467"/>
      <c r="IU1467"/>
      <c r="IV1467"/>
    </row>
    <row r="1468" spans="1:256" s="4" customFormat="1" ht="12.75">
      <c r="A1468" s="1"/>
      <c r="B1468" s="2"/>
      <c r="C1468" s="3"/>
      <c r="F1468" s="3"/>
      <c r="G1468" s="3"/>
      <c r="H1468" s="3"/>
      <c r="I1468" s="3"/>
      <c r="J1468" s="3"/>
      <c r="Q1468" s="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c r="HO1468"/>
      <c r="HP1468"/>
      <c r="HQ1468"/>
      <c r="HR1468"/>
      <c r="HS1468"/>
      <c r="HT1468"/>
      <c r="HU1468"/>
      <c r="HV1468"/>
      <c r="HW1468"/>
      <c r="HX1468"/>
      <c r="HY1468"/>
      <c r="HZ1468"/>
      <c r="IA1468"/>
      <c r="IB1468"/>
      <c r="IC1468"/>
      <c r="ID1468"/>
      <c r="IE1468"/>
      <c r="IF1468"/>
      <c r="IG1468"/>
      <c r="IH1468"/>
      <c r="II1468"/>
      <c r="IJ1468"/>
      <c r="IK1468"/>
      <c r="IL1468"/>
      <c r="IM1468"/>
      <c r="IN1468"/>
      <c r="IO1468"/>
      <c r="IP1468"/>
      <c r="IQ1468"/>
      <c r="IR1468"/>
      <c r="IS1468"/>
      <c r="IT1468"/>
      <c r="IU1468"/>
      <c r="IV1468"/>
    </row>
    <row r="1469" spans="1:256" s="4" customFormat="1" ht="12.75">
      <c r="A1469" s="1"/>
      <c r="B1469" s="2"/>
      <c r="C1469" s="3"/>
      <c r="F1469" s="3"/>
      <c r="G1469" s="3"/>
      <c r="H1469" s="3"/>
      <c r="I1469" s="3"/>
      <c r="J1469" s="3"/>
      <c r="Q1469" s="8"/>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c r="HO1469"/>
      <c r="HP1469"/>
      <c r="HQ1469"/>
      <c r="HR1469"/>
      <c r="HS1469"/>
      <c r="HT1469"/>
      <c r="HU1469"/>
      <c r="HV1469"/>
      <c r="HW1469"/>
      <c r="HX1469"/>
      <c r="HY1469"/>
      <c r="HZ1469"/>
      <c r="IA1469"/>
      <c r="IB1469"/>
      <c r="IC1469"/>
      <c r="ID1469"/>
      <c r="IE1469"/>
      <c r="IF1469"/>
      <c r="IG1469"/>
      <c r="IH1469"/>
      <c r="II1469"/>
      <c r="IJ1469"/>
      <c r="IK1469"/>
      <c r="IL1469"/>
      <c r="IM1469"/>
      <c r="IN1469"/>
      <c r="IO1469"/>
      <c r="IP1469"/>
      <c r="IQ1469"/>
      <c r="IR1469"/>
      <c r="IS1469"/>
      <c r="IT1469"/>
      <c r="IU1469"/>
      <c r="IV1469"/>
    </row>
    <row r="1470" spans="1:256" s="4" customFormat="1" ht="12.75">
      <c r="A1470" s="1"/>
      <c r="B1470" s="2"/>
      <c r="C1470" s="3"/>
      <c r="F1470" s="3"/>
      <c r="G1470" s="3"/>
      <c r="H1470" s="3"/>
      <c r="I1470" s="3"/>
      <c r="J1470" s="3"/>
      <c r="Q1470" s="8"/>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c r="IV1470"/>
    </row>
    <row r="1471" spans="1:256" s="4" customFormat="1" ht="12.75">
      <c r="A1471" s="1"/>
      <c r="B1471" s="2"/>
      <c r="C1471" s="3"/>
      <c r="F1471" s="3"/>
      <c r="G1471" s="3"/>
      <c r="H1471" s="3"/>
      <c r="I1471" s="3"/>
      <c r="J1471" s="3"/>
      <c r="Q1471" s="8"/>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c r="HU1471"/>
      <c r="HV1471"/>
      <c r="HW1471"/>
      <c r="HX1471"/>
      <c r="HY1471"/>
      <c r="HZ1471"/>
      <c r="IA1471"/>
      <c r="IB1471"/>
      <c r="IC1471"/>
      <c r="ID1471"/>
      <c r="IE1471"/>
      <c r="IF1471"/>
      <c r="IG1471"/>
      <c r="IH1471"/>
      <c r="II1471"/>
      <c r="IJ1471"/>
      <c r="IK1471"/>
      <c r="IL1471"/>
      <c r="IM1471"/>
      <c r="IN1471"/>
      <c r="IO1471"/>
      <c r="IP1471"/>
      <c r="IQ1471"/>
      <c r="IR1471"/>
      <c r="IS1471"/>
      <c r="IT1471"/>
      <c r="IU1471"/>
      <c r="IV1471"/>
    </row>
    <row r="1472" spans="1:256" s="4" customFormat="1" ht="12.75">
      <c r="A1472" s="1"/>
      <c r="B1472" s="2"/>
      <c r="C1472" s="3"/>
      <c r="F1472" s="3"/>
      <c r="G1472" s="3"/>
      <c r="H1472" s="3"/>
      <c r="I1472" s="3"/>
      <c r="J1472" s="3"/>
      <c r="Q1472" s="8"/>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c r="HU1472"/>
      <c r="HV1472"/>
      <c r="HW1472"/>
      <c r="HX1472"/>
      <c r="HY1472"/>
      <c r="HZ1472"/>
      <c r="IA1472"/>
      <c r="IB1472"/>
      <c r="IC1472"/>
      <c r="ID1472"/>
      <c r="IE1472"/>
      <c r="IF1472"/>
      <c r="IG1472"/>
      <c r="IH1472"/>
      <c r="II1472"/>
      <c r="IJ1472"/>
      <c r="IK1472"/>
      <c r="IL1472"/>
      <c r="IM1472"/>
      <c r="IN1472"/>
      <c r="IO1472"/>
      <c r="IP1472"/>
      <c r="IQ1472"/>
      <c r="IR1472"/>
      <c r="IS1472"/>
      <c r="IT1472"/>
      <c r="IU1472"/>
      <c r="IV1472"/>
    </row>
    <row r="1473" spans="1:256" s="4" customFormat="1" ht="12.75">
      <c r="A1473" s="1"/>
      <c r="B1473" s="2"/>
      <c r="C1473" s="3"/>
      <c r="F1473" s="3"/>
      <c r="G1473" s="3"/>
      <c r="H1473" s="3"/>
      <c r="I1473" s="3"/>
      <c r="J1473" s="3"/>
      <c r="Q1473" s="8"/>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c r="HU1473"/>
      <c r="HV1473"/>
      <c r="HW1473"/>
      <c r="HX1473"/>
      <c r="HY1473"/>
      <c r="HZ1473"/>
      <c r="IA1473"/>
      <c r="IB1473"/>
      <c r="IC1473"/>
      <c r="ID1473"/>
      <c r="IE1473"/>
      <c r="IF1473"/>
      <c r="IG1473"/>
      <c r="IH1473"/>
      <c r="II1473"/>
      <c r="IJ1473"/>
      <c r="IK1473"/>
      <c r="IL1473"/>
      <c r="IM1473"/>
      <c r="IN1473"/>
      <c r="IO1473"/>
      <c r="IP1473"/>
      <c r="IQ1473"/>
      <c r="IR1473"/>
      <c r="IS1473"/>
      <c r="IT1473"/>
      <c r="IU1473"/>
      <c r="IV1473"/>
    </row>
    <row r="1474" spans="1:256" s="4" customFormat="1" ht="12.75">
      <c r="A1474" s="1"/>
      <c r="B1474" s="2"/>
      <c r="C1474" s="3"/>
      <c r="F1474" s="3"/>
      <c r="G1474" s="3"/>
      <c r="H1474" s="3"/>
      <c r="I1474" s="3"/>
      <c r="J1474" s="3"/>
      <c r="Q1474" s="8"/>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c r="HO1474"/>
      <c r="HP1474"/>
      <c r="HQ1474"/>
      <c r="HR1474"/>
      <c r="HS1474"/>
      <c r="HT1474"/>
      <c r="HU1474"/>
      <c r="HV1474"/>
      <c r="HW1474"/>
      <c r="HX1474"/>
      <c r="HY1474"/>
      <c r="HZ1474"/>
      <c r="IA1474"/>
      <c r="IB1474"/>
      <c r="IC1474"/>
      <c r="ID1474"/>
      <c r="IE1474"/>
      <c r="IF1474"/>
      <c r="IG1474"/>
      <c r="IH1474"/>
      <c r="II1474"/>
      <c r="IJ1474"/>
      <c r="IK1474"/>
      <c r="IL1474"/>
      <c r="IM1474"/>
      <c r="IN1474"/>
      <c r="IO1474"/>
      <c r="IP1474"/>
      <c r="IQ1474"/>
      <c r="IR1474"/>
      <c r="IS1474"/>
      <c r="IT1474"/>
      <c r="IU1474"/>
      <c r="IV1474"/>
    </row>
    <row r="1475" spans="1:256" s="4" customFormat="1" ht="12.75">
      <c r="A1475" s="1"/>
      <c r="B1475" s="2"/>
      <c r="C1475" s="3"/>
      <c r="F1475" s="3"/>
      <c r="G1475" s="3"/>
      <c r="H1475" s="3"/>
      <c r="I1475" s="3"/>
      <c r="J1475" s="3"/>
      <c r="Q1475" s="8"/>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c r="HO1475"/>
      <c r="HP1475"/>
      <c r="HQ1475"/>
      <c r="HR1475"/>
      <c r="HS1475"/>
      <c r="HT1475"/>
      <c r="HU1475"/>
      <c r="HV1475"/>
      <c r="HW1475"/>
      <c r="HX1475"/>
      <c r="HY1475"/>
      <c r="HZ1475"/>
      <c r="IA1475"/>
      <c r="IB1475"/>
      <c r="IC1475"/>
      <c r="ID1475"/>
      <c r="IE1475"/>
      <c r="IF1475"/>
      <c r="IG1475"/>
      <c r="IH1475"/>
      <c r="II1475"/>
      <c r="IJ1475"/>
      <c r="IK1475"/>
      <c r="IL1475"/>
      <c r="IM1475"/>
      <c r="IN1475"/>
      <c r="IO1475"/>
      <c r="IP1475"/>
      <c r="IQ1475"/>
      <c r="IR1475"/>
      <c r="IS1475"/>
      <c r="IT1475"/>
      <c r="IU1475"/>
      <c r="IV1475"/>
    </row>
    <row r="1476" spans="1:256" s="4" customFormat="1" ht="12.75">
      <c r="A1476" s="1"/>
      <c r="B1476" s="2"/>
      <c r="C1476" s="3"/>
      <c r="F1476" s="3"/>
      <c r="G1476" s="3"/>
      <c r="H1476" s="3"/>
      <c r="I1476" s="3"/>
      <c r="J1476" s="3"/>
      <c r="Q1476" s="8"/>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c r="HO1476"/>
      <c r="HP1476"/>
      <c r="HQ1476"/>
      <c r="HR1476"/>
      <c r="HS1476"/>
      <c r="HT1476"/>
      <c r="HU1476"/>
      <c r="HV1476"/>
      <c r="HW1476"/>
      <c r="HX1476"/>
      <c r="HY1476"/>
      <c r="HZ1476"/>
      <c r="IA1476"/>
      <c r="IB1476"/>
      <c r="IC1476"/>
      <c r="ID1476"/>
      <c r="IE1476"/>
      <c r="IF1476"/>
      <c r="IG1476"/>
      <c r="IH1476"/>
      <c r="II1476"/>
      <c r="IJ1476"/>
      <c r="IK1476"/>
      <c r="IL1476"/>
      <c r="IM1476"/>
      <c r="IN1476"/>
      <c r="IO1476"/>
      <c r="IP1476"/>
      <c r="IQ1476"/>
      <c r="IR1476"/>
      <c r="IS1476"/>
      <c r="IT1476"/>
      <c r="IU1476"/>
      <c r="IV1476"/>
    </row>
    <row r="1477" spans="1:256" s="4" customFormat="1" ht="12.75">
      <c r="A1477" s="1"/>
      <c r="B1477" s="2"/>
      <c r="C1477" s="3"/>
      <c r="F1477" s="3"/>
      <c r="G1477" s="3"/>
      <c r="H1477" s="3"/>
      <c r="I1477" s="3"/>
      <c r="J1477" s="3"/>
      <c r="Q1477" s="8"/>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c r="HO1477"/>
      <c r="HP1477"/>
      <c r="HQ1477"/>
      <c r="HR1477"/>
      <c r="HS1477"/>
      <c r="HT1477"/>
      <c r="HU1477"/>
      <c r="HV1477"/>
      <c r="HW1477"/>
      <c r="HX1477"/>
      <c r="HY1477"/>
      <c r="HZ1477"/>
      <c r="IA1477"/>
      <c r="IB1477"/>
      <c r="IC1477"/>
      <c r="ID1477"/>
      <c r="IE1477"/>
      <c r="IF1477"/>
      <c r="IG1477"/>
      <c r="IH1477"/>
      <c r="II1477"/>
      <c r="IJ1477"/>
      <c r="IK1477"/>
      <c r="IL1477"/>
      <c r="IM1477"/>
      <c r="IN1477"/>
      <c r="IO1477"/>
      <c r="IP1477"/>
      <c r="IQ1477"/>
      <c r="IR1477"/>
      <c r="IS1477"/>
      <c r="IT1477"/>
      <c r="IU1477"/>
      <c r="IV1477"/>
    </row>
    <row r="1478" spans="1:256" s="4" customFormat="1" ht="12.75">
      <c r="A1478" s="1"/>
      <c r="B1478" s="2"/>
      <c r="C1478" s="3"/>
      <c r="F1478" s="3"/>
      <c r="G1478" s="3"/>
      <c r="H1478" s="3"/>
      <c r="I1478" s="3"/>
      <c r="J1478" s="3"/>
      <c r="Q1478" s="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c r="HO1478"/>
      <c r="HP1478"/>
      <c r="HQ1478"/>
      <c r="HR1478"/>
      <c r="HS1478"/>
      <c r="HT1478"/>
      <c r="HU1478"/>
      <c r="HV1478"/>
      <c r="HW1478"/>
      <c r="HX1478"/>
      <c r="HY1478"/>
      <c r="HZ1478"/>
      <c r="IA1478"/>
      <c r="IB1478"/>
      <c r="IC1478"/>
      <c r="ID1478"/>
      <c r="IE1478"/>
      <c r="IF1478"/>
      <c r="IG1478"/>
      <c r="IH1478"/>
      <c r="II1478"/>
      <c r="IJ1478"/>
      <c r="IK1478"/>
      <c r="IL1478"/>
      <c r="IM1478"/>
      <c r="IN1478"/>
      <c r="IO1478"/>
      <c r="IP1478"/>
      <c r="IQ1478"/>
      <c r="IR1478"/>
      <c r="IS1478"/>
      <c r="IT1478"/>
      <c r="IU1478"/>
      <c r="IV1478"/>
    </row>
    <row r="1479" spans="1:256" s="4" customFormat="1" ht="12.75">
      <c r="A1479" s="1"/>
      <c r="B1479" s="2"/>
      <c r="C1479" s="3"/>
      <c r="F1479" s="3"/>
      <c r="G1479" s="3"/>
      <c r="H1479" s="3"/>
      <c r="I1479" s="3"/>
      <c r="J1479" s="3"/>
      <c r="Q1479" s="8"/>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1:256" s="4" customFormat="1" ht="12.75">
      <c r="A1480" s="1"/>
      <c r="B1480" s="2"/>
      <c r="C1480" s="3"/>
      <c r="F1480" s="3"/>
      <c r="G1480" s="3"/>
      <c r="H1480" s="3"/>
      <c r="I1480" s="3"/>
      <c r="J1480" s="3"/>
      <c r="Q1480" s="8"/>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c r="HO1480"/>
      <c r="HP1480"/>
      <c r="HQ1480"/>
      <c r="HR1480"/>
      <c r="HS1480"/>
      <c r="HT1480"/>
      <c r="HU1480"/>
      <c r="HV1480"/>
      <c r="HW1480"/>
      <c r="HX1480"/>
      <c r="HY1480"/>
      <c r="HZ1480"/>
      <c r="IA1480"/>
      <c r="IB1480"/>
      <c r="IC1480"/>
      <c r="ID1480"/>
      <c r="IE1480"/>
      <c r="IF1480"/>
      <c r="IG1480"/>
      <c r="IH1480"/>
      <c r="II1480"/>
      <c r="IJ1480"/>
      <c r="IK1480"/>
      <c r="IL1480"/>
      <c r="IM1480"/>
      <c r="IN1480"/>
      <c r="IO1480"/>
      <c r="IP1480"/>
      <c r="IQ1480"/>
      <c r="IR1480"/>
      <c r="IS1480"/>
      <c r="IT1480"/>
      <c r="IU1480"/>
      <c r="IV1480"/>
    </row>
    <row r="1481" spans="1:256" s="4" customFormat="1" ht="12.75">
      <c r="A1481" s="1"/>
      <c r="B1481" s="2"/>
      <c r="C1481" s="3"/>
      <c r="F1481" s="3"/>
      <c r="G1481" s="3"/>
      <c r="H1481" s="3"/>
      <c r="I1481" s="3"/>
      <c r="J1481" s="3"/>
      <c r="Q1481" s="8"/>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c r="HO1481"/>
      <c r="HP1481"/>
      <c r="HQ1481"/>
      <c r="HR1481"/>
      <c r="HS1481"/>
      <c r="HT1481"/>
      <c r="HU1481"/>
      <c r="HV1481"/>
      <c r="HW1481"/>
      <c r="HX1481"/>
      <c r="HY1481"/>
      <c r="HZ1481"/>
      <c r="IA1481"/>
      <c r="IB1481"/>
      <c r="IC1481"/>
      <c r="ID1481"/>
      <c r="IE1481"/>
      <c r="IF1481"/>
      <c r="IG1481"/>
      <c r="IH1481"/>
      <c r="II1481"/>
      <c r="IJ1481"/>
      <c r="IK1481"/>
      <c r="IL1481"/>
      <c r="IM1481"/>
      <c r="IN1481"/>
      <c r="IO1481"/>
      <c r="IP1481"/>
      <c r="IQ1481"/>
      <c r="IR1481"/>
      <c r="IS1481"/>
      <c r="IT1481"/>
      <c r="IU1481"/>
      <c r="IV1481"/>
    </row>
    <row r="1482" spans="1:256" s="4" customFormat="1" ht="12.75">
      <c r="A1482" s="1"/>
      <c r="B1482" s="2"/>
      <c r="C1482" s="3"/>
      <c r="F1482" s="3"/>
      <c r="G1482" s="3"/>
      <c r="H1482" s="3"/>
      <c r="I1482" s="3"/>
      <c r="J1482" s="3"/>
      <c r="Q1482" s="8"/>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c r="HO1482"/>
      <c r="HP1482"/>
      <c r="HQ1482"/>
      <c r="HR1482"/>
      <c r="HS1482"/>
      <c r="HT1482"/>
      <c r="HU1482"/>
      <c r="HV1482"/>
      <c r="HW1482"/>
      <c r="HX1482"/>
      <c r="HY1482"/>
      <c r="HZ1482"/>
      <c r="IA1482"/>
      <c r="IB1482"/>
      <c r="IC1482"/>
      <c r="ID1482"/>
      <c r="IE1482"/>
      <c r="IF1482"/>
      <c r="IG1482"/>
      <c r="IH1482"/>
      <c r="II1482"/>
      <c r="IJ1482"/>
      <c r="IK1482"/>
      <c r="IL1482"/>
      <c r="IM1482"/>
      <c r="IN1482"/>
      <c r="IO1482"/>
      <c r="IP1482"/>
      <c r="IQ1482"/>
      <c r="IR1482"/>
      <c r="IS1482"/>
      <c r="IT1482"/>
      <c r="IU1482"/>
      <c r="IV1482"/>
    </row>
    <row r="1483" spans="1:256" s="4" customFormat="1" ht="12.75">
      <c r="A1483" s="1"/>
      <c r="B1483" s="2"/>
      <c r="C1483" s="3"/>
      <c r="F1483" s="3"/>
      <c r="G1483" s="3"/>
      <c r="H1483" s="3"/>
      <c r="I1483" s="3"/>
      <c r="J1483" s="3"/>
      <c r="Q1483" s="8"/>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c r="HO1483"/>
      <c r="HP1483"/>
      <c r="HQ1483"/>
      <c r="HR1483"/>
      <c r="HS1483"/>
      <c r="HT1483"/>
      <c r="HU1483"/>
      <c r="HV1483"/>
      <c r="HW1483"/>
      <c r="HX1483"/>
      <c r="HY1483"/>
      <c r="HZ1483"/>
      <c r="IA1483"/>
      <c r="IB1483"/>
      <c r="IC1483"/>
      <c r="ID1483"/>
      <c r="IE1483"/>
      <c r="IF1483"/>
      <c r="IG1483"/>
      <c r="IH1483"/>
      <c r="II1483"/>
      <c r="IJ1483"/>
      <c r="IK1483"/>
      <c r="IL1483"/>
      <c r="IM1483"/>
      <c r="IN1483"/>
      <c r="IO1483"/>
      <c r="IP1483"/>
      <c r="IQ1483"/>
      <c r="IR1483"/>
      <c r="IS1483"/>
      <c r="IT1483"/>
      <c r="IU1483"/>
      <c r="IV1483"/>
    </row>
    <row r="1484" spans="1:256" s="4" customFormat="1" ht="12.75">
      <c r="A1484" s="1"/>
      <c r="B1484" s="2"/>
      <c r="C1484" s="3"/>
      <c r="F1484" s="3"/>
      <c r="G1484" s="3"/>
      <c r="H1484" s="3"/>
      <c r="I1484" s="3"/>
      <c r="J1484" s="3"/>
      <c r="Q1484" s="8"/>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c r="HO1484"/>
      <c r="HP1484"/>
      <c r="HQ1484"/>
      <c r="HR1484"/>
      <c r="HS1484"/>
      <c r="HT1484"/>
      <c r="HU1484"/>
      <c r="HV1484"/>
      <c r="HW1484"/>
      <c r="HX1484"/>
      <c r="HY1484"/>
      <c r="HZ1484"/>
      <c r="IA1484"/>
      <c r="IB1484"/>
      <c r="IC1484"/>
      <c r="ID1484"/>
      <c r="IE1484"/>
      <c r="IF1484"/>
      <c r="IG1484"/>
      <c r="IH1484"/>
      <c r="II1484"/>
      <c r="IJ1484"/>
      <c r="IK1484"/>
      <c r="IL1484"/>
      <c r="IM1484"/>
      <c r="IN1484"/>
      <c r="IO1484"/>
      <c r="IP1484"/>
      <c r="IQ1484"/>
      <c r="IR1484"/>
      <c r="IS1484"/>
      <c r="IT1484"/>
      <c r="IU1484"/>
      <c r="IV1484"/>
    </row>
    <row r="1485" spans="1:256" s="4" customFormat="1" ht="12.75">
      <c r="A1485" s="1"/>
      <c r="B1485" s="2"/>
      <c r="C1485" s="3"/>
      <c r="F1485" s="3"/>
      <c r="G1485" s="3"/>
      <c r="H1485" s="3"/>
      <c r="I1485" s="3"/>
      <c r="J1485" s="3"/>
      <c r="Q1485" s="8"/>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c r="HO1485"/>
      <c r="HP1485"/>
      <c r="HQ1485"/>
      <c r="HR1485"/>
      <c r="HS1485"/>
      <c r="HT1485"/>
      <c r="HU1485"/>
      <c r="HV1485"/>
      <c r="HW1485"/>
      <c r="HX1485"/>
      <c r="HY1485"/>
      <c r="HZ1485"/>
      <c r="IA1485"/>
      <c r="IB1485"/>
      <c r="IC1485"/>
      <c r="ID1485"/>
      <c r="IE1485"/>
      <c r="IF1485"/>
      <c r="IG1485"/>
      <c r="IH1485"/>
      <c r="II1485"/>
      <c r="IJ1485"/>
      <c r="IK1485"/>
      <c r="IL1485"/>
      <c r="IM1485"/>
      <c r="IN1485"/>
      <c r="IO1485"/>
      <c r="IP1485"/>
      <c r="IQ1485"/>
      <c r="IR1485"/>
      <c r="IS1485"/>
      <c r="IT1485"/>
      <c r="IU1485"/>
      <c r="IV1485"/>
    </row>
    <row r="1486" spans="1:256" s="4" customFormat="1" ht="12.75">
      <c r="A1486" s="1"/>
      <c r="B1486" s="2"/>
      <c r="C1486" s="3"/>
      <c r="F1486" s="3"/>
      <c r="G1486" s="3"/>
      <c r="H1486" s="3"/>
      <c r="I1486" s="3"/>
      <c r="J1486" s="3"/>
      <c r="Q1486" s="8"/>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c r="HO1486"/>
      <c r="HP1486"/>
      <c r="HQ1486"/>
      <c r="HR1486"/>
      <c r="HS1486"/>
      <c r="HT1486"/>
      <c r="HU1486"/>
      <c r="HV1486"/>
      <c r="HW1486"/>
      <c r="HX1486"/>
      <c r="HY1486"/>
      <c r="HZ1486"/>
      <c r="IA1486"/>
      <c r="IB1486"/>
      <c r="IC1486"/>
      <c r="ID1486"/>
      <c r="IE1486"/>
      <c r="IF1486"/>
      <c r="IG1486"/>
      <c r="IH1486"/>
      <c r="II1486"/>
      <c r="IJ1486"/>
      <c r="IK1486"/>
      <c r="IL1486"/>
      <c r="IM1486"/>
      <c r="IN1486"/>
      <c r="IO1486"/>
      <c r="IP1486"/>
      <c r="IQ1486"/>
      <c r="IR1486"/>
      <c r="IS1486"/>
      <c r="IT1486"/>
      <c r="IU1486"/>
      <c r="IV1486"/>
    </row>
    <row r="1487" spans="1:256" s="4" customFormat="1" ht="12.75">
      <c r="A1487" s="1"/>
      <c r="B1487" s="2"/>
      <c r="C1487" s="3"/>
      <c r="F1487" s="3"/>
      <c r="G1487" s="3"/>
      <c r="H1487" s="3"/>
      <c r="I1487" s="3"/>
      <c r="J1487" s="3"/>
      <c r="Q1487" s="8"/>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c r="HO1487"/>
      <c r="HP1487"/>
      <c r="HQ1487"/>
      <c r="HR1487"/>
      <c r="HS1487"/>
      <c r="HT1487"/>
      <c r="HU1487"/>
      <c r="HV1487"/>
      <c r="HW1487"/>
      <c r="HX1487"/>
      <c r="HY1487"/>
      <c r="HZ1487"/>
      <c r="IA1487"/>
      <c r="IB1487"/>
      <c r="IC1487"/>
      <c r="ID1487"/>
      <c r="IE1487"/>
      <c r="IF1487"/>
      <c r="IG1487"/>
      <c r="IH1487"/>
      <c r="II1487"/>
      <c r="IJ1487"/>
      <c r="IK1487"/>
      <c r="IL1487"/>
      <c r="IM1487"/>
      <c r="IN1487"/>
      <c r="IO1487"/>
      <c r="IP1487"/>
      <c r="IQ1487"/>
      <c r="IR1487"/>
      <c r="IS1487"/>
      <c r="IT1487"/>
      <c r="IU1487"/>
      <c r="IV1487"/>
    </row>
    <row r="1488" spans="1:256" s="4" customFormat="1" ht="12.75">
      <c r="A1488" s="1"/>
      <c r="B1488" s="2"/>
      <c r="C1488" s="3"/>
      <c r="F1488" s="3"/>
      <c r="G1488" s="3"/>
      <c r="H1488" s="3"/>
      <c r="I1488" s="3"/>
      <c r="J1488" s="3"/>
      <c r="Q1488" s="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c r="HO1488"/>
      <c r="HP1488"/>
      <c r="HQ1488"/>
      <c r="HR1488"/>
      <c r="HS1488"/>
      <c r="HT1488"/>
      <c r="HU1488"/>
      <c r="HV1488"/>
      <c r="HW1488"/>
      <c r="HX1488"/>
      <c r="HY1488"/>
      <c r="HZ1488"/>
      <c r="IA1488"/>
      <c r="IB1488"/>
      <c r="IC1488"/>
      <c r="ID1488"/>
      <c r="IE1488"/>
      <c r="IF1488"/>
      <c r="IG1488"/>
      <c r="IH1488"/>
      <c r="II1488"/>
      <c r="IJ1488"/>
      <c r="IK1488"/>
      <c r="IL1488"/>
      <c r="IM1488"/>
      <c r="IN1488"/>
      <c r="IO1488"/>
      <c r="IP1488"/>
      <c r="IQ1488"/>
      <c r="IR1488"/>
      <c r="IS1488"/>
      <c r="IT1488"/>
      <c r="IU1488"/>
      <c r="IV1488"/>
    </row>
    <row r="1489" spans="1:256" s="4" customFormat="1" ht="12.75">
      <c r="A1489" s="1"/>
      <c r="B1489" s="2"/>
      <c r="C1489" s="3"/>
      <c r="F1489" s="3"/>
      <c r="G1489" s="3"/>
      <c r="H1489" s="3"/>
      <c r="I1489" s="3"/>
      <c r="J1489" s="3"/>
      <c r="Q1489" s="8"/>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c r="HO1489"/>
      <c r="HP1489"/>
      <c r="HQ1489"/>
      <c r="HR1489"/>
      <c r="HS1489"/>
      <c r="HT1489"/>
      <c r="HU1489"/>
      <c r="HV1489"/>
      <c r="HW1489"/>
      <c r="HX1489"/>
      <c r="HY1489"/>
      <c r="HZ1489"/>
      <c r="IA1489"/>
      <c r="IB1489"/>
      <c r="IC1489"/>
      <c r="ID1489"/>
      <c r="IE1489"/>
      <c r="IF1489"/>
      <c r="IG1489"/>
      <c r="IH1489"/>
      <c r="II1489"/>
      <c r="IJ1489"/>
      <c r="IK1489"/>
      <c r="IL1489"/>
      <c r="IM1489"/>
      <c r="IN1489"/>
      <c r="IO1489"/>
      <c r="IP1489"/>
      <c r="IQ1489"/>
      <c r="IR1489"/>
      <c r="IS1489"/>
      <c r="IT1489"/>
      <c r="IU1489"/>
      <c r="IV1489"/>
    </row>
    <row r="1490" spans="1:256" s="4" customFormat="1" ht="12.75">
      <c r="A1490" s="1"/>
      <c r="B1490" s="2"/>
      <c r="C1490" s="3"/>
      <c r="F1490" s="3"/>
      <c r="G1490" s="3"/>
      <c r="H1490" s="3"/>
      <c r="I1490" s="3"/>
      <c r="J1490" s="3"/>
      <c r="Q1490" s="8"/>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c r="HO1490"/>
      <c r="HP1490"/>
      <c r="HQ1490"/>
      <c r="HR1490"/>
      <c r="HS1490"/>
      <c r="HT1490"/>
      <c r="HU1490"/>
      <c r="HV1490"/>
      <c r="HW1490"/>
      <c r="HX1490"/>
      <c r="HY1490"/>
      <c r="HZ1490"/>
      <c r="IA1490"/>
      <c r="IB1490"/>
      <c r="IC1490"/>
      <c r="ID1490"/>
      <c r="IE1490"/>
      <c r="IF1490"/>
      <c r="IG1490"/>
      <c r="IH1490"/>
      <c r="II1490"/>
      <c r="IJ1490"/>
      <c r="IK1490"/>
      <c r="IL1490"/>
      <c r="IM1490"/>
      <c r="IN1490"/>
      <c r="IO1490"/>
      <c r="IP1490"/>
      <c r="IQ1490"/>
      <c r="IR1490"/>
      <c r="IS1490"/>
      <c r="IT1490"/>
      <c r="IU1490"/>
      <c r="IV1490"/>
    </row>
    <row r="1491" spans="1:256" s="4" customFormat="1" ht="12.75">
      <c r="A1491" s="1"/>
      <c r="B1491" s="2"/>
      <c r="C1491" s="3"/>
      <c r="F1491" s="3"/>
      <c r="G1491" s="3"/>
      <c r="H1491" s="3"/>
      <c r="I1491" s="3"/>
      <c r="J1491" s="3"/>
      <c r="Q1491" s="8"/>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c r="HO1491"/>
      <c r="HP1491"/>
      <c r="HQ1491"/>
      <c r="HR1491"/>
      <c r="HS1491"/>
      <c r="HT1491"/>
      <c r="HU1491"/>
      <c r="HV1491"/>
      <c r="HW1491"/>
      <c r="HX1491"/>
      <c r="HY1491"/>
      <c r="HZ1491"/>
      <c r="IA1491"/>
      <c r="IB1491"/>
      <c r="IC1491"/>
      <c r="ID1491"/>
      <c r="IE1491"/>
      <c r="IF1491"/>
      <c r="IG1491"/>
      <c r="IH1491"/>
      <c r="II1491"/>
      <c r="IJ1491"/>
      <c r="IK1491"/>
      <c r="IL1491"/>
      <c r="IM1491"/>
      <c r="IN1491"/>
      <c r="IO1491"/>
      <c r="IP1491"/>
      <c r="IQ1491"/>
      <c r="IR1491"/>
      <c r="IS1491"/>
      <c r="IT1491"/>
      <c r="IU1491"/>
      <c r="IV1491"/>
    </row>
    <row r="1492" spans="1:256" s="4" customFormat="1" ht="12.75">
      <c r="A1492" s="1"/>
      <c r="B1492" s="2"/>
      <c r="C1492" s="3"/>
      <c r="F1492" s="3"/>
      <c r="G1492" s="3"/>
      <c r="H1492" s="3"/>
      <c r="I1492" s="3"/>
      <c r="J1492" s="3"/>
      <c r="Q1492" s="8"/>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4" customFormat="1" ht="12.75">
      <c r="A1493" s="1"/>
      <c r="B1493" s="2"/>
      <c r="C1493" s="3"/>
      <c r="F1493" s="3"/>
      <c r="G1493" s="3"/>
      <c r="H1493" s="3"/>
      <c r="I1493" s="3"/>
      <c r="J1493" s="3"/>
      <c r="Q1493" s="8"/>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c r="IU1493"/>
      <c r="IV1493"/>
    </row>
    <row r="1494" spans="1:256" s="4" customFormat="1" ht="12.75">
      <c r="A1494" s="1"/>
      <c r="B1494" s="2"/>
      <c r="C1494" s="3"/>
      <c r="F1494" s="3"/>
      <c r="G1494" s="3"/>
      <c r="H1494" s="3"/>
      <c r="I1494" s="3"/>
      <c r="J1494" s="3"/>
      <c r="Q1494" s="8"/>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c r="IU1494"/>
      <c r="IV1494"/>
    </row>
    <row r="1495" spans="1:256" s="4" customFormat="1" ht="12.75">
      <c r="A1495" s="1"/>
      <c r="B1495" s="2"/>
      <c r="C1495" s="3"/>
      <c r="F1495" s="3"/>
      <c r="G1495" s="3"/>
      <c r="H1495" s="3"/>
      <c r="I1495" s="3"/>
      <c r="J1495" s="3"/>
      <c r="Q1495" s="8"/>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c r="HO1495"/>
      <c r="HP1495"/>
      <c r="HQ1495"/>
      <c r="HR1495"/>
      <c r="HS1495"/>
      <c r="HT1495"/>
      <c r="HU1495"/>
      <c r="HV1495"/>
      <c r="HW1495"/>
      <c r="HX1495"/>
      <c r="HY1495"/>
      <c r="HZ1495"/>
      <c r="IA1495"/>
      <c r="IB1495"/>
      <c r="IC1495"/>
      <c r="ID1495"/>
      <c r="IE1495"/>
      <c r="IF1495"/>
      <c r="IG1495"/>
      <c r="IH1495"/>
      <c r="II1495"/>
      <c r="IJ1495"/>
      <c r="IK1495"/>
      <c r="IL1495"/>
      <c r="IM1495"/>
      <c r="IN1495"/>
      <c r="IO1495"/>
      <c r="IP1495"/>
      <c r="IQ1495"/>
      <c r="IR1495"/>
      <c r="IS1495"/>
      <c r="IT1495"/>
      <c r="IU1495"/>
      <c r="IV1495"/>
    </row>
    <row r="1496" spans="1:256" s="4" customFormat="1" ht="12.75">
      <c r="A1496" s="1"/>
      <c r="B1496" s="2"/>
      <c r="C1496" s="3"/>
      <c r="F1496" s="3"/>
      <c r="G1496" s="3"/>
      <c r="H1496" s="3"/>
      <c r="I1496" s="3"/>
      <c r="J1496" s="3"/>
      <c r="Q1496" s="8"/>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c r="IV1496"/>
    </row>
    <row r="1497" spans="1:256" s="4" customFormat="1" ht="12.75">
      <c r="A1497" s="1"/>
      <c r="B1497" s="2"/>
      <c r="C1497" s="3"/>
      <c r="F1497" s="3"/>
      <c r="G1497" s="3"/>
      <c r="H1497" s="3"/>
      <c r="I1497" s="3"/>
      <c r="J1497" s="3"/>
      <c r="Q1497" s="8"/>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c r="HO1497"/>
      <c r="HP1497"/>
      <c r="HQ1497"/>
      <c r="HR1497"/>
      <c r="HS1497"/>
      <c r="HT1497"/>
      <c r="HU1497"/>
      <c r="HV1497"/>
      <c r="HW1497"/>
      <c r="HX1497"/>
      <c r="HY1497"/>
      <c r="HZ1497"/>
      <c r="IA1497"/>
      <c r="IB1497"/>
      <c r="IC1497"/>
      <c r="ID1497"/>
      <c r="IE1497"/>
      <c r="IF1497"/>
      <c r="IG1497"/>
      <c r="IH1497"/>
      <c r="II1497"/>
      <c r="IJ1497"/>
      <c r="IK1497"/>
      <c r="IL1497"/>
      <c r="IM1497"/>
      <c r="IN1497"/>
      <c r="IO1497"/>
      <c r="IP1497"/>
      <c r="IQ1497"/>
      <c r="IR1497"/>
      <c r="IS1497"/>
      <c r="IT1497"/>
      <c r="IU1497"/>
      <c r="IV1497"/>
    </row>
    <row r="1498" spans="1:256" s="4" customFormat="1" ht="12.75">
      <c r="A1498" s="1"/>
      <c r="B1498" s="2"/>
      <c r="C1498" s="3"/>
      <c r="F1498" s="3"/>
      <c r="G1498" s="3"/>
      <c r="H1498" s="3"/>
      <c r="I1498" s="3"/>
      <c r="J1498" s="3"/>
      <c r="Q1498" s="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c r="HO1498"/>
      <c r="HP1498"/>
      <c r="HQ1498"/>
      <c r="HR1498"/>
      <c r="HS1498"/>
      <c r="HT1498"/>
      <c r="HU1498"/>
      <c r="HV1498"/>
      <c r="HW1498"/>
      <c r="HX1498"/>
      <c r="HY1498"/>
      <c r="HZ1498"/>
      <c r="IA1498"/>
      <c r="IB1498"/>
      <c r="IC1498"/>
      <c r="ID1498"/>
      <c r="IE1498"/>
      <c r="IF1498"/>
      <c r="IG1498"/>
      <c r="IH1498"/>
      <c r="II1498"/>
      <c r="IJ1498"/>
      <c r="IK1498"/>
      <c r="IL1498"/>
      <c r="IM1498"/>
      <c r="IN1498"/>
      <c r="IO1498"/>
      <c r="IP1498"/>
      <c r="IQ1498"/>
      <c r="IR1498"/>
      <c r="IS1498"/>
      <c r="IT1498"/>
      <c r="IU1498"/>
      <c r="IV1498"/>
    </row>
    <row r="1499" spans="1:256" s="4" customFormat="1" ht="12.75">
      <c r="A1499" s="1"/>
      <c r="B1499" s="2"/>
      <c r="C1499" s="3"/>
      <c r="F1499" s="3"/>
      <c r="G1499" s="3"/>
      <c r="H1499" s="3"/>
      <c r="I1499" s="3"/>
      <c r="J1499" s="3"/>
      <c r="Q1499" s="8"/>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c r="IV1499"/>
    </row>
    <row r="1500" spans="1:256" s="4" customFormat="1" ht="12.75">
      <c r="A1500" s="1"/>
      <c r="B1500" s="2"/>
      <c r="C1500" s="3"/>
      <c r="F1500" s="3"/>
      <c r="G1500" s="3"/>
      <c r="H1500" s="3"/>
      <c r="I1500" s="3"/>
      <c r="J1500" s="3"/>
      <c r="Q1500" s="8"/>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c r="IU1500"/>
      <c r="IV1500"/>
    </row>
    <row r="1501" spans="1:256" s="4" customFormat="1" ht="12.75">
      <c r="A1501" s="1"/>
      <c r="B1501" s="2"/>
      <c r="C1501" s="3"/>
      <c r="F1501" s="3"/>
      <c r="G1501" s="3"/>
      <c r="H1501" s="3"/>
      <c r="I1501" s="3"/>
      <c r="J1501" s="3"/>
      <c r="Q1501" s="8"/>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c r="HO1501"/>
      <c r="HP1501"/>
      <c r="HQ1501"/>
      <c r="HR1501"/>
      <c r="HS1501"/>
      <c r="HT1501"/>
      <c r="HU1501"/>
      <c r="HV1501"/>
      <c r="HW1501"/>
      <c r="HX1501"/>
      <c r="HY1501"/>
      <c r="HZ1501"/>
      <c r="IA1501"/>
      <c r="IB1501"/>
      <c r="IC1501"/>
      <c r="ID1501"/>
      <c r="IE1501"/>
      <c r="IF1501"/>
      <c r="IG1501"/>
      <c r="IH1501"/>
      <c r="II1501"/>
      <c r="IJ1501"/>
      <c r="IK1501"/>
      <c r="IL1501"/>
      <c r="IM1501"/>
      <c r="IN1501"/>
      <c r="IO1501"/>
      <c r="IP1501"/>
      <c r="IQ1501"/>
      <c r="IR1501"/>
      <c r="IS1501"/>
      <c r="IT1501"/>
      <c r="IU1501"/>
      <c r="IV1501"/>
    </row>
    <row r="1502" spans="1:256" s="4" customFormat="1" ht="12.75">
      <c r="A1502" s="1"/>
      <c r="B1502" s="2"/>
      <c r="C1502" s="3"/>
      <c r="F1502" s="3"/>
      <c r="G1502" s="3"/>
      <c r="H1502" s="3"/>
      <c r="I1502" s="3"/>
      <c r="J1502" s="3"/>
      <c r="Q1502" s="8"/>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c r="HO1502"/>
      <c r="HP1502"/>
      <c r="HQ1502"/>
      <c r="HR1502"/>
      <c r="HS1502"/>
      <c r="HT1502"/>
      <c r="HU1502"/>
      <c r="HV1502"/>
      <c r="HW1502"/>
      <c r="HX1502"/>
      <c r="HY1502"/>
      <c r="HZ1502"/>
      <c r="IA1502"/>
      <c r="IB1502"/>
      <c r="IC1502"/>
      <c r="ID1502"/>
      <c r="IE1502"/>
      <c r="IF1502"/>
      <c r="IG1502"/>
      <c r="IH1502"/>
      <c r="II1502"/>
      <c r="IJ1502"/>
      <c r="IK1502"/>
      <c r="IL1502"/>
      <c r="IM1502"/>
      <c r="IN1502"/>
      <c r="IO1502"/>
      <c r="IP1502"/>
      <c r="IQ1502"/>
      <c r="IR1502"/>
      <c r="IS1502"/>
      <c r="IT1502"/>
      <c r="IU1502"/>
      <c r="IV1502"/>
    </row>
    <row r="1503" spans="1:256" s="4" customFormat="1" ht="12.75">
      <c r="A1503" s="1"/>
      <c r="B1503" s="2"/>
      <c r="C1503" s="3"/>
      <c r="F1503" s="3"/>
      <c r="G1503" s="3"/>
      <c r="H1503" s="3"/>
      <c r="I1503" s="3"/>
      <c r="J1503" s="3"/>
      <c r="Q1503" s="8"/>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c r="HO1503"/>
      <c r="HP1503"/>
      <c r="HQ1503"/>
      <c r="HR1503"/>
      <c r="HS1503"/>
      <c r="HT1503"/>
      <c r="HU1503"/>
      <c r="HV1503"/>
      <c r="HW1503"/>
      <c r="HX1503"/>
      <c r="HY1503"/>
      <c r="HZ1503"/>
      <c r="IA1503"/>
      <c r="IB1503"/>
      <c r="IC1503"/>
      <c r="ID1503"/>
      <c r="IE1503"/>
      <c r="IF1503"/>
      <c r="IG1503"/>
      <c r="IH1503"/>
      <c r="II1503"/>
      <c r="IJ1503"/>
      <c r="IK1503"/>
      <c r="IL1503"/>
      <c r="IM1503"/>
      <c r="IN1503"/>
      <c r="IO1503"/>
      <c r="IP1503"/>
      <c r="IQ1503"/>
      <c r="IR1503"/>
      <c r="IS1503"/>
      <c r="IT1503"/>
      <c r="IU1503"/>
      <c r="IV1503"/>
    </row>
    <row r="1504" spans="1:256" s="4" customFormat="1" ht="12.75">
      <c r="A1504" s="1"/>
      <c r="B1504" s="2"/>
      <c r="C1504" s="3"/>
      <c r="F1504" s="3"/>
      <c r="G1504" s="3"/>
      <c r="H1504" s="3"/>
      <c r="I1504" s="3"/>
      <c r="J1504" s="3"/>
      <c r="Q1504" s="8"/>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c r="IU1504"/>
      <c r="IV1504"/>
    </row>
    <row r="1505" spans="1:256" s="4" customFormat="1" ht="12.75">
      <c r="A1505" s="1"/>
      <c r="B1505" s="2"/>
      <c r="C1505" s="3"/>
      <c r="F1505" s="3"/>
      <c r="G1505" s="3"/>
      <c r="H1505" s="3"/>
      <c r="I1505" s="3"/>
      <c r="J1505" s="3"/>
      <c r="Q1505" s="8"/>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row>
    <row r="1506" spans="1:256" s="4" customFormat="1" ht="12.75">
      <c r="A1506" s="1"/>
      <c r="B1506" s="2"/>
      <c r="C1506" s="3"/>
      <c r="F1506" s="3"/>
      <c r="G1506" s="3"/>
      <c r="H1506" s="3"/>
      <c r="I1506" s="3"/>
      <c r="J1506" s="3"/>
      <c r="Q1506" s="8"/>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row>
    <row r="1507" spans="1:256" s="4" customFormat="1" ht="12.75">
      <c r="A1507" s="1"/>
      <c r="B1507" s="2"/>
      <c r="C1507" s="3"/>
      <c r="F1507" s="3"/>
      <c r="G1507" s="3"/>
      <c r="H1507" s="3"/>
      <c r="I1507" s="3"/>
      <c r="J1507" s="3"/>
      <c r="Q1507" s="8"/>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row>
    <row r="1508" spans="1:256" s="4" customFormat="1" ht="12.75">
      <c r="A1508" s="1"/>
      <c r="B1508" s="2"/>
      <c r="C1508" s="3"/>
      <c r="F1508" s="3"/>
      <c r="G1508" s="3"/>
      <c r="H1508" s="3"/>
      <c r="I1508" s="3"/>
      <c r="J1508" s="3"/>
      <c r="Q1508" s="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c r="HO1508"/>
      <c r="HP1508"/>
      <c r="HQ1508"/>
      <c r="HR1508"/>
      <c r="HS1508"/>
      <c r="HT1508"/>
      <c r="HU1508"/>
      <c r="HV1508"/>
      <c r="HW1508"/>
      <c r="HX1508"/>
      <c r="HY1508"/>
      <c r="HZ1508"/>
      <c r="IA1508"/>
      <c r="IB1508"/>
      <c r="IC1508"/>
      <c r="ID1508"/>
      <c r="IE1508"/>
      <c r="IF1508"/>
      <c r="IG1508"/>
      <c r="IH1508"/>
      <c r="II1508"/>
      <c r="IJ1508"/>
      <c r="IK1508"/>
      <c r="IL1508"/>
      <c r="IM1508"/>
      <c r="IN1508"/>
      <c r="IO1508"/>
      <c r="IP1508"/>
      <c r="IQ1508"/>
      <c r="IR1508"/>
      <c r="IS1508"/>
      <c r="IT1508"/>
      <c r="IU1508"/>
      <c r="IV1508"/>
    </row>
    <row r="1509" spans="1:256" s="4" customFormat="1" ht="12.75">
      <c r="A1509" s="1"/>
      <c r="B1509" s="2"/>
      <c r="C1509" s="3"/>
      <c r="F1509" s="3"/>
      <c r="G1509" s="3"/>
      <c r="H1509" s="3"/>
      <c r="I1509" s="3"/>
      <c r="J1509" s="3"/>
      <c r="Q1509" s="8"/>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c r="IV1509"/>
    </row>
    <row r="1510" spans="1:256" s="4" customFormat="1" ht="12.75">
      <c r="A1510" s="1"/>
      <c r="B1510" s="2"/>
      <c r="C1510" s="3"/>
      <c r="F1510" s="3"/>
      <c r="G1510" s="3"/>
      <c r="H1510" s="3"/>
      <c r="I1510" s="3"/>
      <c r="J1510" s="3"/>
      <c r="Q1510" s="8"/>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c r="IV1510"/>
    </row>
    <row r="1511" spans="1:256" s="4" customFormat="1" ht="12.75">
      <c r="A1511" s="1"/>
      <c r="B1511" s="2"/>
      <c r="C1511" s="3"/>
      <c r="F1511" s="3"/>
      <c r="G1511" s="3"/>
      <c r="H1511" s="3"/>
      <c r="I1511" s="3"/>
      <c r="J1511" s="3"/>
      <c r="Q1511" s="8"/>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c r="HO1511"/>
      <c r="HP1511"/>
      <c r="HQ1511"/>
      <c r="HR1511"/>
      <c r="HS1511"/>
      <c r="HT1511"/>
      <c r="HU1511"/>
      <c r="HV1511"/>
      <c r="HW1511"/>
      <c r="HX1511"/>
      <c r="HY1511"/>
      <c r="HZ1511"/>
      <c r="IA1511"/>
      <c r="IB1511"/>
      <c r="IC1511"/>
      <c r="ID1511"/>
      <c r="IE1511"/>
      <c r="IF1511"/>
      <c r="IG1511"/>
      <c r="IH1511"/>
      <c r="II1511"/>
      <c r="IJ1511"/>
      <c r="IK1511"/>
      <c r="IL1511"/>
      <c r="IM1511"/>
      <c r="IN1511"/>
      <c r="IO1511"/>
      <c r="IP1511"/>
      <c r="IQ1511"/>
      <c r="IR1511"/>
      <c r="IS1511"/>
      <c r="IT1511"/>
      <c r="IU1511"/>
      <c r="IV1511"/>
    </row>
    <row r="1512" spans="1:256" s="4" customFormat="1" ht="12.75">
      <c r="A1512" s="1"/>
      <c r="B1512" s="2"/>
      <c r="C1512" s="3"/>
      <c r="F1512" s="3"/>
      <c r="G1512" s="3"/>
      <c r="H1512" s="3"/>
      <c r="I1512" s="3"/>
      <c r="J1512" s="3"/>
      <c r="Q1512" s="8"/>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row>
    <row r="1513" spans="1:256" s="4" customFormat="1" ht="12.75">
      <c r="A1513" s="1"/>
      <c r="B1513" s="2"/>
      <c r="C1513" s="3"/>
      <c r="F1513" s="3"/>
      <c r="G1513" s="3"/>
      <c r="H1513" s="3"/>
      <c r="I1513" s="3"/>
      <c r="J1513" s="3"/>
      <c r="Q1513" s="8"/>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row>
    <row r="1514" spans="1:256" s="4" customFormat="1" ht="12.75">
      <c r="A1514" s="1"/>
      <c r="B1514" s="2"/>
      <c r="C1514" s="3"/>
      <c r="F1514" s="3"/>
      <c r="G1514" s="3"/>
      <c r="H1514" s="3"/>
      <c r="I1514" s="3"/>
      <c r="J1514" s="3"/>
      <c r="Q1514" s="8"/>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row>
    <row r="1515" spans="1:256" s="4" customFormat="1" ht="12.75">
      <c r="A1515" s="1"/>
      <c r="B1515" s="2"/>
      <c r="C1515" s="3"/>
      <c r="F1515" s="3"/>
      <c r="G1515" s="3"/>
      <c r="H1515" s="3"/>
      <c r="I1515" s="3"/>
      <c r="J1515" s="3"/>
      <c r="Q1515" s="8"/>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row>
    <row r="1516" spans="1:256" s="4" customFormat="1" ht="12.75">
      <c r="A1516" s="1"/>
      <c r="B1516" s="2"/>
      <c r="C1516" s="3"/>
      <c r="F1516" s="3"/>
      <c r="G1516" s="3"/>
      <c r="H1516" s="3"/>
      <c r="I1516" s="3"/>
      <c r="J1516" s="3"/>
      <c r="Q1516" s="8"/>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row>
    <row r="1517" spans="1:256" s="4" customFormat="1" ht="12.75">
      <c r="A1517" s="1"/>
      <c r="B1517" s="2"/>
      <c r="C1517" s="3"/>
      <c r="F1517" s="3"/>
      <c r="G1517" s="3"/>
      <c r="H1517" s="3"/>
      <c r="I1517" s="3"/>
      <c r="J1517" s="3"/>
      <c r="Q1517" s="8"/>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row>
    <row r="1518" spans="1:256" s="4" customFormat="1" ht="12.75">
      <c r="A1518" s="1"/>
      <c r="B1518" s="2"/>
      <c r="C1518" s="3"/>
      <c r="F1518" s="3"/>
      <c r="G1518" s="3"/>
      <c r="H1518" s="3"/>
      <c r="I1518" s="3"/>
      <c r="J1518" s="3"/>
      <c r="Q1518" s="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row>
    <row r="1519" spans="1:256" s="4" customFormat="1" ht="12.75">
      <c r="A1519" s="1"/>
      <c r="B1519" s="2"/>
      <c r="C1519" s="3"/>
      <c r="F1519" s="3"/>
      <c r="G1519" s="3"/>
      <c r="H1519" s="3"/>
      <c r="I1519" s="3"/>
      <c r="J1519" s="3"/>
      <c r="Q1519" s="8"/>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row>
    <row r="1520" spans="1:256" s="4" customFormat="1" ht="12.75">
      <c r="A1520" s="1"/>
      <c r="B1520" s="2"/>
      <c r="C1520" s="3"/>
      <c r="F1520" s="3"/>
      <c r="G1520" s="3"/>
      <c r="H1520" s="3"/>
      <c r="I1520" s="3"/>
      <c r="J1520" s="3"/>
      <c r="Q1520" s="8"/>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row>
    <row r="1521" spans="1:256" s="4" customFormat="1" ht="12.75">
      <c r="A1521" s="1"/>
      <c r="B1521" s="2"/>
      <c r="C1521" s="3"/>
      <c r="F1521" s="3"/>
      <c r="G1521" s="3"/>
      <c r="H1521" s="3"/>
      <c r="I1521" s="3"/>
      <c r="J1521" s="3"/>
      <c r="Q1521" s="8"/>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row>
    <row r="1522" spans="1:256" s="4" customFormat="1" ht="12.75">
      <c r="A1522" s="1"/>
      <c r="B1522" s="2"/>
      <c r="C1522" s="3"/>
      <c r="F1522" s="3"/>
      <c r="G1522" s="3"/>
      <c r="H1522" s="3"/>
      <c r="I1522" s="3"/>
      <c r="J1522" s="3"/>
      <c r="Q1522" s="8"/>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row>
    <row r="1523" spans="1:256" s="4" customFormat="1" ht="12.75">
      <c r="A1523" s="1"/>
      <c r="B1523" s="2"/>
      <c r="C1523" s="3"/>
      <c r="F1523" s="3"/>
      <c r="G1523" s="3"/>
      <c r="H1523" s="3"/>
      <c r="I1523" s="3"/>
      <c r="J1523" s="3"/>
      <c r="Q1523" s="8"/>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row>
    <row r="1524" spans="1:256" s="4" customFormat="1" ht="12.75">
      <c r="A1524" s="1"/>
      <c r="B1524" s="2"/>
      <c r="C1524" s="3"/>
      <c r="F1524" s="3"/>
      <c r="G1524" s="3"/>
      <c r="H1524" s="3"/>
      <c r="I1524" s="3"/>
      <c r="J1524" s="3"/>
      <c r="Q1524" s="8"/>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row>
    <row r="1525" spans="1:256" s="4" customFormat="1" ht="12.75">
      <c r="A1525" s="1"/>
      <c r="B1525" s="2"/>
      <c r="C1525" s="3"/>
      <c r="F1525" s="3"/>
      <c r="G1525" s="3"/>
      <c r="H1525" s="3"/>
      <c r="I1525" s="3"/>
      <c r="J1525" s="3"/>
      <c r="Q1525" s="8"/>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row>
    <row r="1526" spans="1:256" s="4" customFormat="1" ht="12.75">
      <c r="A1526" s="1"/>
      <c r="B1526" s="2"/>
      <c r="C1526" s="3"/>
      <c r="F1526" s="3"/>
      <c r="G1526" s="3"/>
      <c r="H1526" s="3"/>
      <c r="I1526" s="3"/>
      <c r="J1526" s="3"/>
      <c r="Q1526" s="8"/>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row>
    <row r="1527" spans="1:256" s="4" customFormat="1" ht="12.75">
      <c r="A1527" s="1"/>
      <c r="B1527" s="2"/>
      <c r="C1527" s="3"/>
      <c r="F1527" s="3"/>
      <c r="G1527" s="3"/>
      <c r="H1527" s="3"/>
      <c r="I1527" s="3"/>
      <c r="J1527" s="3"/>
      <c r="Q1527" s="8"/>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row>
    <row r="1528" spans="1:256" s="4" customFormat="1" ht="12.75">
      <c r="A1528" s="1"/>
      <c r="B1528" s="2"/>
      <c r="C1528" s="3"/>
      <c r="F1528" s="3"/>
      <c r="G1528" s="3"/>
      <c r="H1528" s="3"/>
      <c r="I1528" s="3"/>
      <c r="J1528" s="3"/>
      <c r="Q1528" s="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row>
    <row r="1529" spans="1:256" s="4" customFormat="1" ht="12.75">
      <c r="A1529" s="1"/>
      <c r="B1529" s="2"/>
      <c r="C1529" s="3"/>
      <c r="F1529" s="3"/>
      <c r="G1529" s="3"/>
      <c r="H1529" s="3"/>
      <c r="I1529" s="3"/>
      <c r="J1529" s="3"/>
      <c r="Q1529" s="8"/>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256" s="4" customFormat="1" ht="12.75">
      <c r="A1530" s="1"/>
      <c r="B1530" s="2"/>
      <c r="C1530" s="3"/>
      <c r="F1530" s="3"/>
      <c r="G1530" s="3"/>
      <c r="H1530" s="3"/>
      <c r="I1530" s="3"/>
      <c r="J1530" s="3"/>
      <c r="Q1530" s="8"/>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row>
    <row r="1531" spans="1:256" s="4" customFormat="1" ht="12.75">
      <c r="A1531" s="1"/>
      <c r="B1531" s="2"/>
      <c r="C1531" s="3"/>
      <c r="F1531" s="3"/>
      <c r="G1531" s="3"/>
      <c r="H1531" s="3"/>
      <c r="I1531" s="3"/>
      <c r="J1531" s="3"/>
      <c r="Q1531" s="8"/>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row>
    <row r="1532" spans="1:256" s="4" customFormat="1" ht="12.75">
      <c r="A1532" s="1"/>
      <c r="B1532" s="2"/>
      <c r="C1532" s="3"/>
      <c r="F1532" s="3"/>
      <c r="G1532" s="3"/>
      <c r="H1532" s="3"/>
      <c r="I1532" s="3"/>
      <c r="J1532" s="3"/>
      <c r="Q1532" s="8"/>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row>
    <row r="1533" spans="1:256" s="4" customFormat="1" ht="12.75">
      <c r="A1533" s="1"/>
      <c r="B1533" s="2"/>
      <c r="C1533" s="3"/>
      <c r="F1533" s="3"/>
      <c r="G1533" s="3"/>
      <c r="H1533" s="3"/>
      <c r="I1533" s="3"/>
      <c r="J1533" s="3"/>
      <c r="Q1533" s="8"/>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row>
    <row r="1534" spans="1:256" s="4" customFormat="1" ht="12.75">
      <c r="A1534" s="1"/>
      <c r="B1534" s="2"/>
      <c r="C1534" s="3"/>
      <c r="F1534" s="3"/>
      <c r="G1534" s="3"/>
      <c r="H1534" s="3"/>
      <c r="I1534" s="3"/>
      <c r="J1534" s="3"/>
      <c r="Q1534" s="8"/>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c r="IU1534"/>
      <c r="IV1534"/>
    </row>
    <row r="1535" spans="1:256" s="4" customFormat="1" ht="12.75">
      <c r="A1535" s="1"/>
      <c r="B1535" s="2"/>
      <c r="C1535" s="3"/>
      <c r="F1535" s="3"/>
      <c r="G1535" s="3"/>
      <c r="H1535" s="3"/>
      <c r="I1535" s="3"/>
      <c r="J1535" s="3"/>
      <c r="Q1535" s="8"/>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c r="HO1535"/>
      <c r="HP1535"/>
      <c r="HQ1535"/>
      <c r="HR1535"/>
      <c r="HS1535"/>
      <c r="HT1535"/>
      <c r="HU1535"/>
      <c r="HV1535"/>
      <c r="HW1535"/>
      <c r="HX1535"/>
      <c r="HY1535"/>
      <c r="HZ1535"/>
      <c r="IA1535"/>
      <c r="IB1535"/>
      <c r="IC1535"/>
      <c r="ID1535"/>
      <c r="IE1535"/>
      <c r="IF1535"/>
      <c r="IG1535"/>
      <c r="IH1535"/>
      <c r="II1535"/>
      <c r="IJ1535"/>
      <c r="IK1535"/>
      <c r="IL1535"/>
      <c r="IM1535"/>
      <c r="IN1535"/>
      <c r="IO1535"/>
      <c r="IP1535"/>
      <c r="IQ1535"/>
      <c r="IR1535"/>
      <c r="IS1535"/>
      <c r="IT1535"/>
      <c r="IU1535"/>
      <c r="IV1535"/>
    </row>
    <row r="1536" spans="1:256" s="4" customFormat="1" ht="12.75">
      <c r="A1536" s="1"/>
      <c r="B1536" s="2"/>
      <c r="C1536" s="3"/>
      <c r="F1536" s="3"/>
      <c r="G1536" s="3"/>
      <c r="H1536" s="3"/>
      <c r="I1536" s="3"/>
      <c r="J1536" s="3"/>
      <c r="Q1536" s="8"/>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c r="HO1536"/>
      <c r="HP1536"/>
      <c r="HQ1536"/>
      <c r="HR1536"/>
      <c r="HS1536"/>
      <c r="HT1536"/>
      <c r="HU1536"/>
      <c r="HV1536"/>
      <c r="HW1536"/>
      <c r="HX1536"/>
      <c r="HY1536"/>
      <c r="HZ1536"/>
      <c r="IA1536"/>
      <c r="IB1536"/>
      <c r="IC1536"/>
      <c r="ID1536"/>
      <c r="IE1536"/>
      <c r="IF1536"/>
      <c r="IG1536"/>
      <c r="IH1536"/>
      <c r="II1536"/>
      <c r="IJ1536"/>
      <c r="IK1536"/>
      <c r="IL1536"/>
      <c r="IM1536"/>
      <c r="IN1536"/>
      <c r="IO1536"/>
      <c r="IP1536"/>
      <c r="IQ1536"/>
      <c r="IR1536"/>
      <c r="IS1536"/>
      <c r="IT1536"/>
      <c r="IU1536"/>
      <c r="IV1536"/>
    </row>
    <row r="1537" spans="1:256" s="4" customFormat="1" ht="12.75">
      <c r="A1537" s="1"/>
      <c r="B1537" s="2"/>
      <c r="C1537" s="3"/>
      <c r="F1537" s="3"/>
      <c r="G1537" s="3"/>
      <c r="H1537" s="3"/>
      <c r="I1537" s="3"/>
      <c r="J1537" s="3"/>
      <c r="Q1537" s="8"/>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c r="IV1537"/>
    </row>
    <row r="1538" spans="1:256" s="4" customFormat="1" ht="12.75">
      <c r="A1538" s="1"/>
      <c r="B1538" s="2"/>
      <c r="C1538" s="3"/>
      <c r="F1538" s="3"/>
      <c r="G1538" s="3"/>
      <c r="H1538" s="3"/>
      <c r="I1538" s="3"/>
      <c r="J1538" s="3"/>
      <c r="Q1538" s="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c r="IV1538"/>
    </row>
    <row r="1539" spans="1:256" s="4" customFormat="1" ht="12.75">
      <c r="A1539" s="1"/>
      <c r="B1539" s="2"/>
      <c r="C1539" s="3"/>
      <c r="F1539" s="3"/>
      <c r="G1539" s="3"/>
      <c r="H1539" s="3"/>
      <c r="I1539" s="3"/>
      <c r="J1539" s="3"/>
      <c r="Q1539" s="8"/>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c r="HO1539"/>
      <c r="HP1539"/>
      <c r="HQ1539"/>
      <c r="HR1539"/>
      <c r="HS1539"/>
      <c r="HT1539"/>
      <c r="HU1539"/>
      <c r="HV1539"/>
      <c r="HW1539"/>
      <c r="HX1539"/>
      <c r="HY1539"/>
      <c r="HZ1539"/>
      <c r="IA1539"/>
      <c r="IB1539"/>
      <c r="IC1539"/>
      <c r="ID1539"/>
      <c r="IE1539"/>
      <c r="IF1539"/>
      <c r="IG1539"/>
      <c r="IH1539"/>
      <c r="II1539"/>
      <c r="IJ1539"/>
      <c r="IK1539"/>
      <c r="IL1539"/>
      <c r="IM1539"/>
      <c r="IN1539"/>
      <c r="IO1539"/>
      <c r="IP1539"/>
      <c r="IQ1539"/>
      <c r="IR1539"/>
      <c r="IS1539"/>
      <c r="IT1539"/>
      <c r="IU1539"/>
      <c r="IV1539"/>
    </row>
    <row r="1540" spans="1:256" s="4" customFormat="1" ht="12.75">
      <c r="A1540" s="1"/>
      <c r="B1540" s="2"/>
      <c r="C1540" s="3"/>
      <c r="F1540" s="3"/>
      <c r="G1540" s="3"/>
      <c r="H1540" s="3"/>
      <c r="I1540" s="3"/>
      <c r="J1540" s="3"/>
      <c r="Q1540" s="8"/>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c r="HO1540"/>
      <c r="HP1540"/>
      <c r="HQ1540"/>
      <c r="HR1540"/>
      <c r="HS1540"/>
      <c r="HT1540"/>
      <c r="HU1540"/>
      <c r="HV1540"/>
      <c r="HW1540"/>
      <c r="HX1540"/>
      <c r="HY1540"/>
      <c r="HZ1540"/>
      <c r="IA1540"/>
      <c r="IB1540"/>
      <c r="IC1540"/>
      <c r="ID1540"/>
      <c r="IE1540"/>
      <c r="IF1540"/>
      <c r="IG1540"/>
      <c r="IH1540"/>
      <c r="II1540"/>
      <c r="IJ1540"/>
      <c r="IK1540"/>
      <c r="IL1540"/>
      <c r="IM1540"/>
      <c r="IN1540"/>
      <c r="IO1540"/>
      <c r="IP1540"/>
      <c r="IQ1540"/>
      <c r="IR1540"/>
      <c r="IS1540"/>
      <c r="IT1540"/>
      <c r="IU1540"/>
      <c r="IV1540"/>
    </row>
    <row r="1541" spans="1:256" s="4" customFormat="1" ht="12.75">
      <c r="A1541" s="1"/>
      <c r="B1541" s="2"/>
      <c r="C1541" s="3"/>
      <c r="F1541" s="3"/>
      <c r="G1541" s="3"/>
      <c r="H1541" s="3"/>
      <c r="I1541" s="3"/>
      <c r="J1541" s="3"/>
      <c r="Q1541" s="8"/>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c r="HO1541"/>
      <c r="HP1541"/>
      <c r="HQ1541"/>
      <c r="HR1541"/>
      <c r="HS1541"/>
      <c r="HT1541"/>
      <c r="HU1541"/>
      <c r="HV1541"/>
      <c r="HW1541"/>
      <c r="HX1541"/>
      <c r="HY1541"/>
      <c r="HZ1541"/>
      <c r="IA1541"/>
      <c r="IB1541"/>
      <c r="IC1541"/>
      <c r="ID1541"/>
      <c r="IE1541"/>
      <c r="IF1541"/>
      <c r="IG1541"/>
      <c r="IH1541"/>
      <c r="II1541"/>
      <c r="IJ1541"/>
      <c r="IK1541"/>
      <c r="IL1541"/>
      <c r="IM1541"/>
      <c r="IN1541"/>
      <c r="IO1541"/>
      <c r="IP1541"/>
      <c r="IQ1541"/>
      <c r="IR1541"/>
      <c r="IS1541"/>
      <c r="IT1541"/>
      <c r="IU1541"/>
      <c r="IV1541"/>
    </row>
    <row r="1542" spans="1:256" s="4" customFormat="1" ht="12.75">
      <c r="A1542" s="1"/>
      <c r="B1542" s="2"/>
      <c r="C1542" s="3"/>
      <c r="F1542" s="3"/>
      <c r="G1542" s="3"/>
      <c r="H1542" s="3"/>
      <c r="I1542" s="3"/>
      <c r="J1542" s="3"/>
      <c r="Q1542" s="8"/>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c r="HO1542"/>
      <c r="HP1542"/>
      <c r="HQ1542"/>
      <c r="HR1542"/>
      <c r="HS1542"/>
      <c r="HT1542"/>
      <c r="HU1542"/>
      <c r="HV1542"/>
      <c r="HW1542"/>
      <c r="HX1542"/>
      <c r="HY1542"/>
      <c r="HZ1542"/>
      <c r="IA1542"/>
      <c r="IB1542"/>
      <c r="IC1542"/>
      <c r="ID1542"/>
      <c r="IE1542"/>
      <c r="IF1542"/>
      <c r="IG1542"/>
      <c r="IH1542"/>
      <c r="II1542"/>
      <c r="IJ1542"/>
      <c r="IK1542"/>
      <c r="IL1542"/>
      <c r="IM1542"/>
      <c r="IN1542"/>
      <c r="IO1542"/>
      <c r="IP1542"/>
      <c r="IQ1542"/>
      <c r="IR1542"/>
      <c r="IS1542"/>
      <c r="IT1542"/>
      <c r="IU1542"/>
      <c r="IV1542"/>
    </row>
    <row r="1543" spans="1:256" s="4" customFormat="1" ht="12.75">
      <c r="A1543" s="1"/>
      <c r="B1543" s="2"/>
      <c r="C1543" s="3"/>
      <c r="F1543" s="3"/>
      <c r="G1543" s="3"/>
      <c r="H1543" s="3"/>
      <c r="I1543" s="3"/>
      <c r="J1543" s="3"/>
      <c r="Q1543" s="8"/>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c r="HO1543"/>
      <c r="HP1543"/>
      <c r="HQ1543"/>
      <c r="HR1543"/>
      <c r="HS1543"/>
      <c r="HT1543"/>
      <c r="HU1543"/>
      <c r="HV1543"/>
      <c r="HW1543"/>
      <c r="HX1543"/>
      <c r="HY1543"/>
      <c r="HZ1543"/>
      <c r="IA1543"/>
      <c r="IB1543"/>
      <c r="IC1543"/>
      <c r="ID1543"/>
      <c r="IE1543"/>
      <c r="IF1543"/>
      <c r="IG1543"/>
      <c r="IH1543"/>
      <c r="II1543"/>
      <c r="IJ1543"/>
      <c r="IK1543"/>
      <c r="IL1543"/>
      <c r="IM1543"/>
      <c r="IN1543"/>
      <c r="IO1543"/>
      <c r="IP1543"/>
      <c r="IQ1543"/>
      <c r="IR1543"/>
      <c r="IS1543"/>
      <c r="IT1543"/>
      <c r="IU1543"/>
      <c r="IV1543"/>
    </row>
    <row r="1544" spans="1:256" s="4" customFormat="1" ht="12.75">
      <c r="A1544" s="1"/>
      <c r="B1544" s="2"/>
      <c r="C1544" s="3"/>
      <c r="F1544" s="3"/>
      <c r="G1544" s="3"/>
      <c r="H1544" s="3"/>
      <c r="I1544" s="3"/>
      <c r="J1544" s="3"/>
      <c r="Q1544" s="8"/>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c r="HO1544"/>
      <c r="HP1544"/>
      <c r="HQ1544"/>
      <c r="HR1544"/>
      <c r="HS1544"/>
      <c r="HT1544"/>
      <c r="HU1544"/>
      <c r="HV1544"/>
      <c r="HW1544"/>
      <c r="HX1544"/>
      <c r="HY1544"/>
      <c r="HZ1544"/>
      <c r="IA1544"/>
      <c r="IB1544"/>
      <c r="IC1544"/>
      <c r="ID1544"/>
      <c r="IE1544"/>
      <c r="IF1544"/>
      <c r="IG1544"/>
      <c r="IH1544"/>
      <c r="II1544"/>
      <c r="IJ1544"/>
      <c r="IK1544"/>
      <c r="IL1544"/>
      <c r="IM1544"/>
      <c r="IN1544"/>
      <c r="IO1544"/>
      <c r="IP1544"/>
      <c r="IQ1544"/>
      <c r="IR1544"/>
      <c r="IS1544"/>
      <c r="IT1544"/>
      <c r="IU1544"/>
      <c r="IV1544"/>
    </row>
    <row r="1545" spans="1:256" s="4" customFormat="1" ht="12.75">
      <c r="A1545" s="1"/>
      <c r="B1545" s="2"/>
      <c r="C1545" s="3"/>
      <c r="F1545" s="3"/>
      <c r="G1545" s="3"/>
      <c r="H1545" s="3"/>
      <c r="I1545" s="3"/>
      <c r="J1545" s="3"/>
      <c r="Q1545" s="8"/>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c r="HO1545"/>
      <c r="HP1545"/>
      <c r="HQ1545"/>
      <c r="HR1545"/>
      <c r="HS1545"/>
      <c r="HT1545"/>
      <c r="HU1545"/>
      <c r="HV1545"/>
      <c r="HW1545"/>
      <c r="HX1545"/>
      <c r="HY1545"/>
      <c r="HZ1545"/>
      <c r="IA1545"/>
      <c r="IB1545"/>
      <c r="IC1545"/>
      <c r="ID1545"/>
      <c r="IE1545"/>
      <c r="IF1545"/>
      <c r="IG1545"/>
      <c r="IH1545"/>
      <c r="II1545"/>
      <c r="IJ1545"/>
      <c r="IK1545"/>
      <c r="IL1545"/>
      <c r="IM1545"/>
      <c r="IN1545"/>
      <c r="IO1545"/>
      <c r="IP1545"/>
      <c r="IQ1545"/>
      <c r="IR1545"/>
      <c r="IS1545"/>
      <c r="IT1545"/>
      <c r="IU1545"/>
      <c r="IV1545"/>
    </row>
    <row r="1546" spans="1:256" s="4" customFormat="1" ht="12.75">
      <c r="A1546" s="1"/>
      <c r="B1546" s="2"/>
      <c r="C1546" s="3"/>
      <c r="F1546" s="3"/>
      <c r="G1546" s="3"/>
      <c r="H1546" s="3"/>
      <c r="I1546" s="3"/>
      <c r="J1546" s="3"/>
      <c r="Q1546" s="8"/>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c r="IV1546"/>
    </row>
    <row r="1547" spans="1:256" s="4" customFormat="1" ht="12.75">
      <c r="A1547" s="1"/>
      <c r="B1547" s="2"/>
      <c r="C1547" s="3"/>
      <c r="F1547" s="3"/>
      <c r="G1547" s="3"/>
      <c r="H1547" s="3"/>
      <c r="I1547" s="3"/>
      <c r="J1547" s="3"/>
      <c r="Q1547" s="8"/>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c r="HO1547"/>
      <c r="HP1547"/>
      <c r="HQ1547"/>
      <c r="HR1547"/>
      <c r="HS1547"/>
      <c r="HT1547"/>
      <c r="HU1547"/>
      <c r="HV1547"/>
      <c r="HW1547"/>
      <c r="HX1547"/>
      <c r="HY1547"/>
      <c r="HZ1547"/>
      <c r="IA1547"/>
      <c r="IB1547"/>
      <c r="IC1547"/>
      <c r="ID1547"/>
      <c r="IE1547"/>
      <c r="IF1547"/>
      <c r="IG1547"/>
      <c r="IH1547"/>
      <c r="II1547"/>
      <c r="IJ1547"/>
      <c r="IK1547"/>
      <c r="IL1547"/>
      <c r="IM1547"/>
      <c r="IN1547"/>
      <c r="IO1547"/>
      <c r="IP1547"/>
      <c r="IQ1547"/>
      <c r="IR1547"/>
      <c r="IS1547"/>
      <c r="IT1547"/>
      <c r="IU1547"/>
      <c r="IV1547"/>
    </row>
    <row r="1548" spans="1:256" s="4" customFormat="1" ht="12.75">
      <c r="A1548" s="1"/>
      <c r="B1548" s="2"/>
      <c r="C1548" s="3"/>
      <c r="F1548" s="3"/>
      <c r="G1548" s="3"/>
      <c r="H1548" s="3"/>
      <c r="I1548" s="3"/>
      <c r="J1548" s="3"/>
      <c r="Q1548" s="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c r="IV1548"/>
    </row>
    <row r="1549" spans="1:256" s="4" customFormat="1" ht="12.75">
      <c r="A1549" s="1"/>
      <c r="B1549" s="2"/>
      <c r="C1549" s="3"/>
      <c r="F1549" s="3"/>
      <c r="G1549" s="3"/>
      <c r="H1549" s="3"/>
      <c r="I1549" s="3"/>
      <c r="J1549" s="3"/>
      <c r="Q1549" s="8"/>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c r="HO1549"/>
      <c r="HP1549"/>
      <c r="HQ1549"/>
      <c r="HR1549"/>
      <c r="HS1549"/>
      <c r="HT1549"/>
      <c r="HU1549"/>
      <c r="HV1549"/>
      <c r="HW1549"/>
      <c r="HX1549"/>
      <c r="HY1549"/>
      <c r="HZ1549"/>
      <c r="IA1549"/>
      <c r="IB1549"/>
      <c r="IC1549"/>
      <c r="ID1549"/>
      <c r="IE1549"/>
      <c r="IF1549"/>
      <c r="IG1549"/>
      <c r="IH1549"/>
      <c r="II1549"/>
      <c r="IJ1549"/>
      <c r="IK1549"/>
      <c r="IL1549"/>
      <c r="IM1549"/>
      <c r="IN1549"/>
      <c r="IO1549"/>
      <c r="IP1549"/>
      <c r="IQ1549"/>
      <c r="IR1549"/>
      <c r="IS1549"/>
      <c r="IT1549"/>
      <c r="IU1549"/>
      <c r="IV1549"/>
    </row>
    <row r="1550" spans="1:256" s="4" customFormat="1" ht="12.75">
      <c r="A1550" s="1"/>
      <c r="B1550" s="2"/>
      <c r="C1550" s="3"/>
      <c r="F1550" s="3"/>
      <c r="G1550" s="3"/>
      <c r="H1550" s="3"/>
      <c r="I1550" s="3"/>
      <c r="J1550" s="3"/>
      <c r="Q1550" s="8"/>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c r="HO1550"/>
      <c r="HP1550"/>
      <c r="HQ1550"/>
      <c r="HR1550"/>
      <c r="HS1550"/>
      <c r="HT1550"/>
      <c r="HU1550"/>
      <c r="HV1550"/>
      <c r="HW1550"/>
      <c r="HX1550"/>
      <c r="HY1550"/>
      <c r="HZ1550"/>
      <c r="IA1550"/>
      <c r="IB1550"/>
      <c r="IC1550"/>
      <c r="ID1550"/>
      <c r="IE1550"/>
      <c r="IF1550"/>
      <c r="IG1550"/>
      <c r="IH1550"/>
      <c r="II1550"/>
      <c r="IJ1550"/>
      <c r="IK1550"/>
      <c r="IL1550"/>
      <c r="IM1550"/>
      <c r="IN1550"/>
      <c r="IO1550"/>
      <c r="IP1550"/>
      <c r="IQ1550"/>
      <c r="IR1550"/>
      <c r="IS1550"/>
      <c r="IT1550"/>
      <c r="IU1550"/>
      <c r="IV1550"/>
    </row>
    <row r="1551" spans="1:256" s="4" customFormat="1" ht="12.75">
      <c r="A1551" s="1"/>
      <c r="B1551" s="2"/>
      <c r="C1551" s="3"/>
      <c r="F1551" s="3"/>
      <c r="G1551" s="3"/>
      <c r="H1551" s="3"/>
      <c r="I1551" s="3"/>
      <c r="J1551" s="3"/>
      <c r="Q1551" s="8"/>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c r="HO1551"/>
      <c r="HP1551"/>
      <c r="HQ1551"/>
      <c r="HR1551"/>
      <c r="HS1551"/>
      <c r="HT1551"/>
      <c r="HU1551"/>
      <c r="HV1551"/>
      <c r="HW1551"/>
      <c r="HX1551"/>
      <c r="HY1551"/>
      <c r="HZ1551"/>
      <c r="IA1551"/>
      <c r="IB1551"/>
      <c r="IC1551"/>
      <c r="ID1551"/>
      <c r="IE1551"/>
      <c r="IF1551"/>
      <c r="IG1551"/>
      <c r="IH1551"/>
      <c r="II1551"/>
      <c r="IJ1551"/>
      <c r="IK1551"/>
      <c r="IL1551"/>
      <c r="IM1551"/>
      <c r="IN1551"/>
      <c r="IO1551"/>
      <c r="IP1551"/>
      <c r="IQ1551"/>
      <c r="IR1551"/>
      <c r="IS1551"/>
      <c r="IT1551"/>
      <c r="IU1551"/>
      <c r="IV1551"/>
    </row>
    <row r="1552" spans="1:256" s="4" customFormat="1" ht="12.75">
      <c r="A1552" s="1"/>
      <c r="B1552" s="2"/>
      <c r="C1552" s="3"/>
      <c r="F1552" s="3"/>
      <c r="G1552" s="3"/>
      <c r="H1552" s="3"/>
      <c r="I1552" s="3"/>
      <c r="J1552" s="3"/>
      <c r="Q1552" s="8"/>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c r="HO1552"/>
      <c r="HP1552"/>
      <c r="HQ1552"/>
      <c r="HR1552"/>
      <c r="HS1552"/>
      <c r="HT1552"/>
      <c r="HU1552"/>
      <c r="HV1552"/>
      <c r="HW1552"/>
      <c r="HX1552"/>
      <c r="HY1552"/>
      <c r="HZ1552"/>
      <c r="IA1552"/>
      <c r="IB1552"/>
      <c r="IC1552"/>
      <c r="ID1552"/>
      <c r="IE1552"/>
      <c r="IF1552"/>
      <c r="IG1552"/>
      <c r="IH1552"/>
      <c r="II1552"/>
      <c r="IJ1552"/>
      <c r="IK1552"/>
      <c r="IL1552"/>
      <c r="IM1552"/>
      <c r="IN1552"/>
      <c r="IO1552"/>
      <c r="IP1552"/>
      <c r="IQ1552"/>
      <c r="IR1552"/>
      <c r="IS1552"/>
      <c r="IT1552"/>
      <c r="IU1552"/>
      <c r="IV1552"/>
    </row>
    <row r="1553" spans="1:256" s="4" customFormat="1" ht="12.75">
      <c r="A1553" s="1"/>
      <c r="B1553" s="2"/>
      <c r="C1553" s="3"/>
      <c r="F1553" s="3"/>
      <c r="G1553" s="3"/>
      <c r="H1553" s="3"/>
      <c r="I1553" s="3"/>
      <c r="J1553" s="3"/>
      <c r="Q1553" s="8"/>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c r="HO1553"/>
      <c r="HP1553"/>
      <c r="HQ1553"/>
      <c r="HR1553"/>
      <c r="HS1553"/>
      <c r="HT1553"/>
      <c r="HU1553"/>
      <c r="HV1553"/>
      <c r="HW1553"/>
      <c r="HX1553"/>
      <c r="HY1553"/>
      <c r="HZ1553"/>
      <c r="IA1553"/>
      <c r="IB1553"/>
      <c r="IC1553"/>
      <c r="ID1553"/>
      <c r="IE1553"/>
      <c r="IF1553"/>
      <c r="IG1553"/>
      <c r="IH1553"/>
      <c r="II1553"/>
      <c r="IJ1553"/>
      <c r="IK1553"/>
      <c r="IL1553"/>
      <c r="IM1553"/>
      <c r="IN1553"/>
      <c r="IO1553"/>
      <c r="IP1553"/>
      <c r="IQ1553"/>
      <c r="IR1553"/>
      <c r="IS1553"/>
      <c r="IT1553"/>
      <c r="IU1553"/>
      <c r="IV1553"/>
    </row>
    <row r="1554" spans="1:256" s="4" customFormat="1" ht="12.75">
      <c r="A1554" s="1"/>
      <c r="B1554" s="2"/>
      <c r="C1554" s="3"/>
      <c r="F1554" s="3"/>
      <c r="G1554" s="3"/>
      <c r="H1554" s="3"/>
      <c r="I1554" s="3"/>
      <c r="J1554" s="3"/>
      <c r="Q1554" s="8"/>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c r="HO1554"/>
      <c r="HP1554"/>
      <c r="HQ1554"/>
      <c r="HR1554"/>
      <c r="HS1554"/>
      <c r="HT1554"/>
      <c r="HU1554"/>
      <c r="HV1554"/>
      <c r="HW1554"/>
      <c r="HX1554"/>
      <c r="HY1554"/>
      <c r="HZ1554"/>
      <c r="IA1554"/>
      <c r="IB1554"/>
      <c r="IC1554"/>
      <c r="ID1554"/>
      <c r="IE1554"/>
      <c r="IF1554"/>
      <c r="IG1554"/>
      <c r="IH1554"/>
      <c r="II1554"/>
      <c r="IJ1554"/>
      <c r="IK1554"/>
      <c r="IL1554"/>
      <c r="IM1554"/>
      <c r="IN1554"/>
      <c r="IO1554"/>
      <c r="IP1554"/>
      <c r="IQ1554"/>
      <c r="IR1554"/>
      <c r="IS1554"/>
      <c r="IT1554"/>
      <c r="IU1554"/>
      <c r="IV1554"/>
    </row>
    <row r="1555" spans="1:256" s="4" customFormat="1" ht="12.75">
      <c r="A1555" s="1"/>
      <c r="B1555" s="2"/>
      <c r="C1555" s="3"/>
      <c r="F1555" s="3"/>
      <c r="G1555" s="3"/>
      <c r="H1555" s="3"/>
      <c r="I1555" s="3"/>
      <c r="J1555" s="3"/>
      <c r="Q1555" s="8"/>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c r="HO1555"/>
      <c r="HP1555"/>
      <c r="HQ1555"/>
      <c r="HR1555"/>
      <c r="HS1555"/>
      <c r="HT1555"/>
      <c r="HU1555"/>
      <c r="HV1555"/>
      <c r="HW1555"/>
      <c r="HX1555"/>
      <c r="HY1555"/>
      <c r="HZ1555"/>
      <c r="IA1555"/>
      <c r="IB1555"/>
      <c r="IC1555"/>
      <c r="ID1555"/>
      <c r="IE1555"/>
      <c r="IF1555"/>
      <c r="IG1555"/>
      <c r="IH1555"/>
      <c r="II1555"/>
      <c r="IJ1555"/>
      <c r="IK1555"/>
      <c r="IL1555"/>
      <c r="IM1555"/>
      <c r="IN1555"/>
      <c r="IO1555"/>
      <c r="IP1555"/>
      <c r="IQ1555"/>
      <c r="IR1555"/>
      <c r="IS1555"/>
      <c r="IT1555"/>
      <c r="IU1555"/>
      <c r="IV1555"/>
    </row>
    <row r="1556" spans="1:256" s="4" customFormat="1" ht="12.75">
      <c r="A1556" s="1"/>
      <c r="B1556" s="2"/>
      <c r="C1556" s="3"/>
      <c r="F1556" s="3"/>
      <c r="G1556" s="3"/>
      <c r="H1556" s="3"/>
      <c r="I1556" s="3"/>
      <c r="J1556" s="3"/>
      <c r="Q1556" s="8"/>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c r="HO1556"/>
      <c r="HP1556"/>
      <c r="HQ1556"/>
      <c r="HR1556"/>
      <c r="HS1556"/>
      <c r="HT1556"/>
      <c r="HU1556"/>
      <c r="HV1556"/>
      <c r="HW1556"/>
      <c r="HX1556"/>
      <c r="HY1556"/>
      <c r="HZ1556"/>
      <c r="IA1556"/>
      <c r="IB1556"/>
      <c r="IC1556"/>
      <c r="ID1556"/>
      <c r="IE1556"/>
      <c r="IF1556"/>
      <c r="IG1556"/>
      <c r="IH1556"/>
      <c r="II1556"/>
      <c r="IJ1556"/>
      <c r="IK1556"/>
      <c r="IL1556"/>
      <c r="IM1556"/>
      <c r="IN1556"/>
      <c r="IO1556"/>
      <c r="IP1556"/>
      <c r="IQ1556"/>
      <c r="IR1556"/>
      <c r="IS1556"/>
      <c r="IT1556"/>
      <c r="IU1556"/>
      <c r="IV1556"/>
    </row>
    <row r="1557" spans="1:256" s="4" customFormat="1" ht="12.75">
      <c r="A1557" s="1"/>
      <c r="B1557" s="2"/>
      <c r="C1557" s="3"/>
      <c r="F1557" s="3"/>
      <c r="G1557" s="3"/>
      <c r="H1557" s="3"/>
      <c r="I1557" s="3"/>
      <c r="J1557" s="3"/>
      <c r="Q1557" s="8"/>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c r="HO1557"/>
      <c r="HP1557"/>
      <c r="HQ1557"/>
      <c r="HR1557"/>
      <c r="HS1557"/>
      <c r="HT1557"/>
      <c r="HU1557"/>
      <c r="HV1557"/>
      <c r="HW1557"/>
      <c r="HX1557"/>
      <c r="HY1557"/>
      <c r="HZ1557"/>
      <c r="IA1557"/>
      <c r="IB1557"/>
      <c r="IC1557"/>
      <c r="ID1557"/>
      <c r="IE1557"/>
      <c r="IF1557"/>
      <c r="IG1557"/>
      <c r="IH1557"/>
      <c r="II1557"/>
      <c r="IJ1557"/>
      <c r="IK1557"/>
      <c r="IL1557"/>
      <c r="IM1557"/>
      <c r="IN1557"/>
      <c r="IO1557"/>
      <c r="IP1557"/>
      <c r="IQ1557"/>
      <c r="IR1557"/>
      <c r="IS1557"/>
      <c r="IT1557"/>
      <c r="IU1557"/>
      <c r="IV1557"/>
    </row>
    <row r="1558" spans="1:256" s="4" customFormat="1" ht="12.75">
      <c r="A1558" s="1"/>
      <c r="B1558" s="2"/>
      <c r="C1558" s="3"/>
      <c r="F1558" s="3"/>
      <c r="G1558" s="3"/>
      <c r="H1558" s="3"/>
      <c r="I1558" s="3"/>
      <c r="J1558" s="3"/>
      <c r="Q1558" s="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c r="HU1558"/>
      <c r="HV1558"/>
      <c r="HW1558"/>
      <c r="HX1558"/>
      <c r="HY1558"/>
      <c r="HZ1558"/>
      <c r="IA1558"/>
      <c r="IB1558"/>
      <c r="IC1558"/>
      <c r="ID1558"/>
      <c r="IE1558"/>
      <c r="IF1558"/>
      <c r="IG1558"/>
      <c r="IH1558"/>
      <c r="II1558"/>
      <c r="IJ1558"/>
      <c r="IK1558"/>
      <c r="IL1558"/>
      <c r="IM1558"/>
      <c r="IN1558"/>
      <c r="IO1558"/>
      <c r="IP1558"/>
      <c r="IQ1558"/>
      <c r="IR1558"/>
      <c r="IS1558"/>
      <c r="IT1558"/>
      <c r="IU1558"/>
      <c r="IV1558"/>
    </row>
    <row r="1559" spans="1:256" s="4" customFormat="1" ht="12.75">
      <c r="A1559" s="1"/>
      <c r="B1559" s="2"/>
      <c r="C1559" s="3"/>
      <c r="F1559" s="3"/>
      <c r="G1559" s="3"/>
      <c r="H1559" s="3"/>
      <c r="I1559" s="3"/>
      <c r="J1559" s="3"/>
      <c r="Q1559" s="8"/>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c r="HU1559"/>
      <c r="HV1559"/>
      <c r="HW1559"/>
      <c r="HX1559"/>
      <c r="HY1559"/>
      <c r="HZ1559"/>
      <c r="IA1559"/>
      <c r="IB1559"/>
      <c r="IC1559"/>
      <c r="ID1559"/>
      <c r="IE1559"/>
      <c r="IF1559"/>
      <c r="IG1559"/>
      <c r="IH1559"/>
      <c r="II1559"/>
      <c r="IJ1559"/>
      <c r="IK1559"/>
      <c r="IL1559"/>
      <c r="IM1559"/>
      <c r="IN1559"/>
      <c r="IO1559"/>
      <c r="IP1559"/>
      <c r="IQ1559"/>
      <c r="IR1559"/>
      <c r="IS1559"/>
      <c r="IT1559"/>
      <c r="IU1559"/>
      <c r="IV1559"/>
    </row>
    <row r="1560" spans="1:256" s="4" customFormat="1" ht="12.75">
      <c r="A1560" s="1"/>
      <c r="B1560" s="2"/>
      <c r="C1560" s="3"/>
      <c r="F1560" s="3"/>
      <c r="G1560" s="3"/>
      <c r="H1560" s="3"/>
      <c r="I1560" s="3"/>
      <c r="J1560" s="3"/>
      <c r="Q1560" s="8"/>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c r="HU1560"/>
      <c r="HV1560"/>
      <c r="HW1560"/>
      <c r="HX1560"/>
      <c r="HY1560"/>
      <c r="HZ1560"/>
      <c r="IA1560"/>
      <c r="IB1560"/>
      <c r="IC1560"/>
      <c r="ID1560"/>
      <c r="IE1560"/>
      <c r="IF1560"/>
      <c r="IG1560"/>
      <c r="IH1560"/>
      <c r="II1560"/>
      <c r="IJ1560"/>
      <c r="IK1560"/>
      <c r="IL1560"/>
      <c r="IM1560"/>
      <c r="IN1560"/>
      <c r="IO1560"/>
      <c r="IP1560"/>
      <c r="IQ1560"/>
      <c r="IR1560"/>
      <c r="IS1560"/>
      <c r="IT1560"/>
      <c r="IU1560"/>
      <c r="IV1560"/>
    </row>
    <row r="1561" spans="1:256" s="4" customFormat="1" ht="12.75">
      <c r="A1561" s="1"/>
      <c r="B1561" s="2"/>
      <c r="C1561" s="3"/>
      <c r="F1561" s="3"/>
      <c r="G1561" s="3"/>
      <c r="H1561" s="3"/>
      <c r="I1561" s="3"/>
      <c r="J1561" s="3"/>
      <c r="Q1561" s="8"/>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c r="HO1561"/>
      <c r="HP1561"/>
      <c r="HQ1561"/>
      <c r="HR1561"/>
      <c r="HS1561"/>
      <c r="HT1561"/>
      <c r="HU1561"/>
      <c r="HV1561"/>
      <c r="HW1561"/>
      <c r="HX1561"/>
      <c r="HY1561"/>
      <c r="HZ1561"/>
      <c r="IA1561"/>
      <c r="IB1561"/>
      <c r="IC1561"/>
      <c r="ID1561"/>
      <c r="IE1561"/>
      <c r="IF1561"/>
      <c r="IG1561"/>
      <c r="IH1561"/>
      <c r="II1561"/>
      <c r="IJ1561"/>
      <c r="IK1561"/>
      <c r="IL1561"/>
      <c r="IM1561"/>
      <c r="IN1561"/>
      <c r="IO1561"/>
      <c r="IP1561"/>
      <c r="IQ1561"/>
      <c r="IR1561"/>
      <c r="IS1561"/>
      <c r="IT1561"/>
      <c r="IU1561"/>
      <c r="IV1561"/>
    </row>
    <row r="1562" spans="1:256" s="4" customFormat="1" ht="12.75">
      <c r="A1562" s="1"/>
      <c r="B1562" s="2"/>
      <c r="C1562" s="3"/>
      <c r="F1562" s="3"/>
      <c r="G1562" s="3"/>
      <c r="H1562" s="3"/>
      <c r="I1562" s="3"/>
      <c r="J1562" s="3"/>
      <c r="Q1562" s="8"/>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c r="HO1562"/>
      <c r="HP1562"/>
      <c r="HQ1562"/>
      <c r="HR1562"/>
      <c r="HS1562"/>
      <c r="HT1562"/>
      <c r="HU1562"/>
      <c r="HV1562"/>
      <c r="HW1562"/>
      <c r="HX1562"/>
      <c r="HY1562"/>
      <c r="HZ1562"/>
      <c r="IA1562"/>
      <c r="IB1562"/>
      <c r="IC1562"/>
      <c r="ID1562"/>
      <c r="IE1562"/>
      <c r="IF1562"/>
      <c r="IG1562"/>
      <c r="IH1562"/>
      <c r="II1562"/>
      <c r="IJ1562"/>
      <c r="IK1562"/>
      <c r="IL1562"/>
      <c r="IM1562"/>
      <c r="IN1562"/>
      <c r="IO1562"/>
      <c r="IP1562"/>
      <c r="IQ1562"/>
      <c r="IR1562"/>
      <c r="IS1562"/>
      <c r="IT1562"/>
      <c r="IU1562"/>
      <c r="IV1562"/>
    </row>
    <row r="1563" spans="1:256" s="4" customFormat="1" ht="12.75">
      <c r="A1563" s="1"/>
      <c r="B1563" s="2"/>
      <c r="C1563" s="3"/>
      <c r="F1563" s="3"/>
      <c r="G1563" s="3"/>
      <c r="H1563" s="3"/>
      <c r="I1563" s="3"/>
      <c r="J1563" s="3"/>
      <c r="Q1563" s="8"/>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c r="IU1563"/>
      <c r="IV1563"/>
    </row>
    <row r="1564" spans="1:256" s="4" customFormat="1" ht="12.75">
      <c r="A1564" s="1"/>
      <c r="B1564" s="2"/>
      <c r="C1564" s="3"/>
      <c r="F1564" s="3"/>
      <c r="G1564" s="3"/>
      <c r="H1564" s="3"/>
      <c r="I1564" s="3"/>
      <c r="J1564" s="3"/>
      <c r="Q1564" s="8"/>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c r="HO1564"/>
      <c r="HP1564"/>
      <c r="HQ1564"/>
      <c r="HR1564"/>
      <c r="HS1564"/>
      <c r="HT1564"/>
      <c r="HU1564"/>
      <c r="HV1564"/>
      <c r="HW1564"/>
      <c r="HX1564"/>
      <c r="HY1564"/>
      <c r="HZ1564"/>
      <c r="IA1564"/>
      <c r="IB1564"/>
      <c r="IC1564"/>
      <c r="ID1564"/>
      <c r="IE1564"/>
      <c r="IF1564"/>
      <c r="IG1564"/>
      <c r="IH1564"/>
      <c r="II1564"/>
      <c r="IJ1564"/>
      <c r="IK1564"/>
      <c r="IL1564"/>
      <c r="IM1564"/>
      <c r="IN1564"/>
      <c r="IO1564"/>
      <c r="IP1564"/>
      <c r="IQ1564"/>
      <c r="IR1564"/>
      <c r="IS1564"/>
      <c r="IT1564"/>
      <c r="IU1564"/>
      <c r="IV1564"/>
    </row>
    <row r="1565" spans="1:256" s="4" customFormat="1" ht="12.75">
      <c r="A1565" s="1"/>
      <c r="B1565" s="2"/>
      <c r="C1565" s="3"/>
      <c r="F1565" s="3"/>
      <c r="G1565" s="3"/>
      <c r="H1565" s="3"/>
      <c r="I1565" s="3"/>
      <c r="J1565" s="3"/>
      <c r="Q1565" s="8"/>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c r="HO1565"/>
      <c r="HP1565"/>
      <c r="HQ1565"/>
      <c r="HR1565"/>
      <c r="HS1565"/>
      <c r="HT1565"/>
      <c r="HU1565"/>
      <c r="HV1565"/>
      <c r="HW1565"/>
      <c r="HX1565"/>
      <c r="HY1565"/>
      <c r="HZ1565"/>
      <c r="IA1565"/>
      <c r="IB1565"/>
      <c r="IC1565"/>
      <c r="ID1565"/>
      <c r="IE1565"/>
      <c r="IF1565"/>
      <c r="IG1565"/>
      <c r="IH1565"/>
      <c r="II1565"/>
      <c r="IJ1565"/>
      <c r="IK1565"/>
      <c r="IL1565"/>
      <c r="IM1565"/>
      <c r="IN1565"/>
      <c r="IO1565"/>
      <c r="IP1565"/>
      <c r="IQ1565"/>
      <c r="IR1565"/>
      <c r="IS1565"/>
      <c r="IT1565"/>
      <c r="IU1565"/>
      <c r="IV1565"/>
    </row>
    <row r="1566" spans="1:256" s="4" customFormat="1" ht="12.75">
      <c r="A1566" s="1"/>
      <c r="B1566" s="2"/>
      <c r="C1566" s="3"/>
      <c r="F1566" s="3"/>
      <c r="G1566" s="3"/>
      <c r="H1566" s="3"/>
      <c r="I1566" s="3"/>
      <c r="J1566" s="3"/>
      <c r="Q1566" s="8"/>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c r="IV1566"/>
    </row>
    <row r="1567" spans="1:256" s="4" customFormat="1" ht="12.75">
      <c r="A1567" s="1"/>
      <c r="B1567" s="2"/>
      <c r="C1567" s="3"/>
      <c r="F1567" s="3"/>
      <c r="G1567" s="3"/>
      <c r="H1567" s="3"/>
      <c r="I1567" s="3"/>
      <c r="J1567" s="3"/>
      <c r="Q1567" s="8"/>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c r="IV1567"/>
    </row>
    <row r="1568" spans="1:256" s="4" customFormat="1" ht="12.75">
      <c r="A1568" s="1"/>
      <c r="B1568" s="2"/>
      <c r="C1568" s="3"/>
      <c r="F1568" s="3"/>
      <c r="G1568" s="3"/>
      <c r="H1568" s="3"/>
      <c r="I1568" s="3"/>
      <c r="J1568" s="3"/>
      <c r="Q1568" s="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c r="IV1568"/>
    </row>
    <row r="1569" spans="1:256" s="4" customFormat="1" ht="12.75">
      <c r="A1569" s="1"/>
      <c r="B1569" s="2"/>
      <c r="C1569" s="3"/>
      <c r="F1569" s="3"/>
      <c r="G1569" s="3"/>
      <c r="H1569" s="3"/>
      <c r="I1569" s="3"/>
      <c r="J1569" s="3"/>
      <c r="Q1569" s="8"/>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c r="IV1569"/>
    </row>
    <row r="1570" spans="1:256" s="4" customFormat="1" ht="12.75">
      <c r="A1570" s="1"/>
      <c r="B1570" s="2"/>
      <c r="C1570" s="3"/>
      <c r="F1570" s="3"/>
      <c r="G1570" s="3"/>
      <c r="H1570" s="3"/>
      <c r="I1570" s="3"/>
      <c r="J1570" s="3"/>
      <c r="Q1570" s="8"/>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c r="HO1570"/>
      <c r="HP1570"/>
      <c r="HQ1570"/>
      <c r="HR1570"/>
      <c r="HS1570"/>
      <c r="HT1570"/>
      <c r="HU1570"/>
      <c r="HV1570"/>
      <c r="HW1570"/>
      <c r="HX1570"/>
      <c r="HY1570"/>
      <c r="HZ1570"/>
      <c r="IA1570"/>
      <c r="IB1570"/>
      <c r="IC1570"/>
      <c r="ID1570"/>
      <c r="IE1570"/>
      <c r="IF1570"/>
      <c r="IG1570"/>
      <c r="IH1570"/>
      <c r="II1570"/>
      <c r="IJ1570"/>
      <c r="IK1570"/>
      <c r="IL1570"/>
      <c r="IM1570"/>
      <c r="IN1570"/>
      <c r="IO1570"/>
      <c r="IP1570"/>
      <c r="IQ1570"/>
      <c r="IR1570"/>
      <c r="IS1570"/>
      <c r="IT1570"/>
      <c r="IU1570"/>
      <c r="IV1570"/>
    </row>
    <row r="1571" spans="1:256" s="4" customFormat="1" ht="12.75">
      <c r="A1571" s="1"/>
      <c r="B1571" s="2"/>
      <c r="C1571" s="3"/>
      <c r="F1571" s="3"/>
      <c r="G1571" s="3"/>
      <c r="H1571" s="3"/>
      <c r="I1571" s="3"/>
      <c r="J1571" s="3"/>
      <c r="Q1571" s="8"/>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c r="IV1571"/>
    </row>
    <row r="1572" spans="1:256" s="4" customFormat="1" ht="12.75">
      <c r="A1572" s="1"/>
      <c r="B1572" s="2"/>
      <c r="C1572" s="3"/>
      <c r="F1572" s="3"/>
      <c r="G1572" s="3"/>
      <c r="H1572" s="3"/>
      <c r="I1572" s="3"/>
      <c r="J1572" s="3"/>
      <c r="Q1572" s="8"/>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c r="IV1572"/>
    </row>
    <row r="1573" spans="1:256" s="4" customFormat="1" ht="12.75">
      <c r="A1573" s="1"/>
      <c r="B1573" s="2"/>
      <c r="C1573" s="3"/>
      <c r="F1573" s="3"/>
      <c r="G1573" s="3"/>
      <c r="H1573" s="3"/>
      <c r="I1573" s="3"/>
      <c r="J1573" s="3"/>
      <c r="Q1573" s="8"/>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c r="IU1573"/>
      <c r="IV1573"/>
    </row>
    <row r="1574" spans="1:256" s="4" customFormat="1" ht="12.75">
      <c r="A1574" s="1"/>
      <c r="B1574" s="2"/>
      <c r="C1574" s="3"/>
      <c r="F1574" s="3"/>
      <c r="G1574" s="3"/>
      <c r="H1574" s="3"/>
      <c r="I1574" s="3"/>
      <c r="J1574" s="3"/>
      <c r="Q1574" s="8"/>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c r="IV1574"/>
    </row>
    <row r="1575" spans="1:256" s="4" customFormat="1" ht="12.75">
      <c r="A1575" s="1"/>
      <c r="B1575" s="2"/>
      <c r="C1575" s="3"/>
      <c r="F1575" s="3"/>
      <c r="G1575" s="3"/>
      <c r="H1575" s="3"/>
      <c r="I1575" s="3"/>
      <c r="J1575" s="3"/>
      <c r="Q1575" s="8"/>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c r="IU1575"/>
      <c r="IV1575"/>
    </row>
    <row r="1576" spans="1:256" s="4" customFormat="1" ht="12.75">
      <c r="A1576" s="1"/>
      <c r="B1576" s="2"/>
      <c r="C1576" s="3"/>
      <c r="F1576" s="3"/>
      <c r="G1576" s="3"/>
      <c r="H1576" s="3"/>
      <c r="I1576" s="3"/>
      <c r="J1576" s="3"/>
      <c r="Q1576" s="8"/>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c r="HO1576"/>
      <c r="HP1576"/>
      <c r="HQ1576"/>
      <c r="HR1576"/>
      <c r="HS1576"/>
      <c r="HT1576"/>
      <c r="HU1576"/>
      <c r="HV1576"/>
      <c r="HW1576"/>
      <c r="HX1576"/>
      <c r="HY1576"/>
      <c r="HZ1576"/>
      <c r="IA1576"/>
      <c r="IB1576"/>
      <c r="IC1576"/>
      <c r="ID1576"/>
      <c r="IE1576"/>
      <c r="IF1576"/>
      <c r="IG1576"/>
      <c r="IH1576"/>
      <c r="II1576"/>
      <c r="IJ1576"/>
      <c r="IK1576"/>
      <c r="IL1576"/>
      <c r="IM1576"/>
      <c r="IN1576"/>
      <c r="IO1576"/>
      <c r="IP1576"/>
      <c r="IQ1576"/>
      <c r="IR1576"/>
      <c r="IS1576"/>
      <c r="IT1576"/>
      <c r="IU1576"/>
      <c r="IV1576"/>
    </row>
    <row r="1577" spans="1:256" s="4" customFormat="1" ht="12.75">
      <c r="A1577" s="1"/>
      <c r="B1577" s="2"/>
      <c r="C1577" s="3"/>
      <c r="F1577" s="3"/>
      <c r="G1577" s="3"/>
      <c r="H1577" s="3"/>
      <c r="I1577" s="3"/>
      <c r="J1577" s="3"/>
      <c r="Q1577" s="8"/>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c r="IV1577"/>
    </row>
    <row r="1578" spans="1:256" s="4" customFormat="1" ht="12.75">
      <c r="A1578" s="1"/>
      <c r="B1578" s="2"/>
      <c r="C1578" s="3"/>
      <c r="F1578" s="3"/>
      <c r="G1578" s="3"/>
      <c r="H1578" s="3"/>
      <c r="I1578" s="3"/>
      <c r="J1578" s="3"/>
      <c r="Q1578" s="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c r="HO1578"/>
      <c r="HP1578"/>
      <c r="HQ1578"/>
      <c r="HR1578"/>
      <c r="HS1578"/>
      <c r="HT1578"/>
      <c r="HU1578"/>
      <c r="HV1578"/>
      <c r="HW1578"/>
      <c r="HX1578"/>
      <c r="HY1578"/>
      <c r="HZ1578"/>
      <c r="IA1578"/>
      <c r="IB1578"/>
      <c r="IC1578"/>
      <c r="ID1578"/>
      <c r="IE1578"/>
      <c r="IF1578"/>
      <c r="IG1578"/>
      <c r="IH1578"/>
      <c r="II1578"/>
      <c r="IJ1578"/>
      <c r="IK1578"/>
      <c r="IL1578"/>
      <c r="IM1578"/>
      <c r="IN1578"/>
      <c r="IO1578"/>
      <c r="IP1578"/>
      <c r="IQ1578"/>
      <c r="IR1578"/>
      <c r="IS1578"/>
      <c r="IT1578"/>
      <c r="IU1578"/>
      <c r="IV1578"/>
    </row>
    <row r="1579" spans="1:256" s="4" customFormat="1" ht="12.75">
      <c r="A1579" s="1"/>
      <c r="B1579" s="2"/>
      <c r="C1579" s="3"/>
      <c r="F1579" s="3"/>
      <c r="G1579" s="3"/>
      <c r="H1579" s="3"/>
      <c r="I1579" s="3"/>
      <c r="J1579" s="3"/>
      <c r="Q1579" s="8"/>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c r="IV1579"/>
    </row>
    <row r="1580" spans="1:256" s="4" customFormat="1" ht="12.75">
      <c r="A1580" s="1"/>
      <c r="B1580" s="2"/>
      <c r="C1580" s="3"/>
      <c r="F1580" s="3"/>
      <c r="G1580" s="3"/>
      <c r="H1580" s="3"/>
      <c r="I1580" s="3"/>
      <c r="J1580" s="3"/>
      <c r="Q1580" s="8"/>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c r="HO1580"/>
      <c r="HP1580"/>
      <c r="HQ1580"/>
      <c r="HR1580"/>
      <c r="HS1580"/>
      <c r="HT1580"/>
      <c r="HU1580"/>
      <c r="HV1580"/>
      <c r="HW1580"/>
      <c r="HX1580"/>
      <c r="HY1580"/>
      <c r="HZ1580"/>
      <c r="IA1580"/>
      <c r="IB1580"/>
      <c r="IC1580"/>
      <c r="ID1580"/>
      <c r="IE1580"/>
      <c r="IF1580"/>
      <c r="IG1580"/>
      <c r="IH1580"/>
      <c r="II1580"/>
      <c r="IJ1580"/>
      <c r="IK1580"/>
      <c r="IL1580"/>
      <c r="IM1580"/>
      <c r="IN1580"/>
      <c r="IO1580"/>
      <c r="IP1580"/>
      <c r="IQ1580"/>
      <c r="IR1580"/>
      <c r="IS1580"/>
      <c r="IT1580"/>
      <c r="IU1580"/>
      <c r="IV1580"/>
    </row>
    <row r="1581" spans="1:256" s="4" customFormat="1" ht="12.75">
      <c r="A1581" s="1"/>
      <c r="B1581" s="2"/>
      <c r="C1581" s="3"/>
      <c r="F1581" s="3"/>
      <c r="G1581" s="3"/>
      <c r="H1581" s="3"/>
      <c r="I1581" s="3"/>
      <c r="J1581" s="3"/>
      <c r="Q1581" s="8"/>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c r="IV1581"/>
    </row>
    <row r="1582" spans="1:256" s="4" customFormat="1" ht="12.75">
      <c r="A1582" s="1"/>
      <c r="B1582" s="2"/>
      <c r="C1582" s="3"/>
      <c r="F1582" s="3"/>
      <c r="G1582" s="3"/>
      <c r="H1582" s="3"/>
      <c r="I1582" s="3"/>
      <c r="J1582" s="3"/>
      <c r="Q1582" s="8"/>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c r="IV1582"/>
    </row>
    <row r="1583" spans="1:256" s="4" customFormat="1" ht="12.75">
      <c r="A1583" s="1"/>
      <c r="B1583" s="2"/>
      <c r="C1583" s="3"/>
      <c r="F1583" s="3"/>
      <c r="G1583" s="3"/>
      <c r="H1583" s="3"/>
      <c r="I1583" s="3"/>
      <c r="J1583" s="3"/>
      <c r="Q1583" s="8"/>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c r="HO1583"/>
      <c r="HP1583"/>
      <c r="HQ1583"/>
      <c r="HR1583"/>
      <c r="HS1583"/>
      <c r="HT1583"/>
      <c r="HU1583"/>
      <c r="HV1583"/>
      <c r="HW1583"/>
      <c r="HX1583"/>
      <c r="HY1583"/>
      <c r="HZ1583"/>
      <c r="IA1583"/>
      <c r="IB1583"/>
      <c r="IC1583"/>
      <c r="ID1583"/>
      <c r="IE1583"/>
      <c r="IF1583"/>
      <c r="IG1583"/>
      <c r="IH1583"/>
      <c r="II1583"/>
      <c r="IJ1583"/>
      <c r="IK1583"/>
      <c r="IL1583"/>
      <c r="IM1583"/>
      <c r="IN1583"/>
      <c r="IO1583"/>
      <c r="IP1583"/>
      <c r="IQ1583"/>
      <c r="IR1583"/>
      <c r="IS1583"/>
      <c r="IT1583"/>
      <c r="IU1583"/>
      <c r="IV1583"/>
    </row>
    <row r="1584" spans="1:256" s="4" customFormat="1" ht="12.75">
      <c r="A1584" s="1"/>
      <c r="B1584" s="2"/>
      <c r="C1584" s="3"/>
      <c r="F1584" s="3"/>
      <c r="G1584" s="3"/>
      <c r="H1584" s="3"/>
      <c r="I1584" s="3"/>
      <c r="J1584" s="3"/>
      <c r="Q1584" s="8"/>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c r="IU1584"/>
      <c r="IV1584"/>
    </row>
    <row r="1585" spans="1:256" s="4" customFormat="1" ht="12.75">
      <c r="A1585" s="1"/>
      <c r="B1585" s="2"/>
      <c r="C1585" s="3"/>
      <c r="F1585" s="3"/>
      <c r="G1585" s="3"/>
      <c r="H1585" s="3"/>
      <c r="I1585" s="3"/>
      <c r="J1585" s="3"/>
      <c r="Q1585" s="8"/>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c r="HO1585"/>
      <c r="HP1585"/>
      <c r="HQ1585"/>
      <c r="HR1585"/>
      <c r="HS1585"/>
      <c r="HT1585"/>
      <c r="HU1585"/>
      <c r="HV1585"/>
      <c r="HW1585"/>
      <c r="HX1585"/>
      <c r="HY1585"/>
      <c r="HZ1585"/>
      <c r="IA1585"/>
      <c r="IB1585"/>
      <c r="IC1585"/>
      <c r="ID1585"/>
      <c r="IE1585"/>
      <c r="IF1585"/>
      <c r="IG1585"/>
      <c r="IH1585"/>
      <c r="II1585"/>
      <c r="IJ1585"/>
      <c r="IK1585"/>
      <c r="IL1585"/>
      <c r="IM1585"/>
      <c r="IN1585"/>
      <c r="IO1585"/>
      <c r="IP1585"/>
      <c r="IQ1585"/>
      <c r="IR1585"/>
      <c r="IS1585"/>
      <c r="IT1585"/>
      <c r="IU1585"/>
      <c r="IV1585"/>
    </row>
    <row r="1586" spans="1:256" s="4" customFormat="1" ht="12.75">
      <c r="A1586" s="1"/>
      <c r="B1586" s="2"/>
      <c r="C1586" s="3"/>
      <c r="F1586" s="3"/>
      <c r="G1586" s="3"/>
      <c r="H1586" s="3"/>
      <c r="I1586" s="3"/>
      <c r="J1586" s="3"/>
      <c r="Q1586" s="8"/>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c r="IV1586"/>
    </row>
    <row r="1587" spans="1:256" s="4" customFormat="1" ht="12.75">
      <c r="A1587" s="1"/>
      <c r="B1587" s="2"/>
      <c r="C1587" s="3"/>
      <c r="F1587" s="3"/>
      <c r="G1587" s="3"/>
      <c r="H1587" s="3"/>
      <c r="I1587" s="3"/>
      <c r="J1587" s="3"/>
      <c r="Q1587" s="8"/>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c r="IV1587"/>
    </row>
    <row r="1588" spans="1:256" s="4" customFormat="1" ht="12.75">
      <c r="A1588" s="1"/>
      <c r="B1588" s="2"/>
      <c r="C1588" s="3"/>
      <c r="F1588" s="3"/>
      <c r="G1588" s="3"/>
      <c r="H1588" s="3"/>
      <c r="I1588" s="3"/>
      <c r="J1588" s="3"/>
      <c r="Q1588" s="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c r="HO1588"/>
      <c r="HP1588"/>
      <c r="HQ1588"/>
      <c r="HR1588"/>
      <c r="HS1588"/>
      <c r="HT1588"/>
      <c r="HU1588"/>
      <c r="HV1588"/>
      <c r="HW1588"/>
      <c r="HX1588"/>
      <c r="HY1588"/>
      <c r="HZ1588"/>
      <c r="IA1588"/>
      <c r="IB1588"/>
      <c r="IC1588"/>
      <c r="ID1588"/>
      <c r="IE1588"/>
      <c r="IF1588"/>
      <c r="IG1588"/>
      <c r="IH1588"/>
      <c r="II1588"/>
      <c r="IJ1588"/>
      <c r="IK1588"/>
      <c r="IL1588"/>
      <c r="IM1588"/>
      <c r="IN1588"/>
      <c r="IO1588"/>
      <c r="IP1588"/>
      <c r="IQ1588"/>
      <c r="IR1588"/>
      <c r="IS1588"/>
      <c r="IT1588"/>
      <c r="IU1588"/>
      <c r="IV1588"/>
    </row>
    <row r="1589" spans="1:256" s="4" customFormat="1" ht="12.75">
      <c r="A1589" s="1"/>
      <c r="B1589" s="2"/>
      <c r="C1589" s="3"/>
      <c r="F1589" s="3"/>
      <c r="G1589" s="3"/>
      <c r="H1589" s="3"/>
      <c r="I1589" s="3"/>
      <c r="J1589" s="3"/>
      <c r="Q1589" s="8"/>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c r="IV1589"/>
    </row>
    <row r="1590" spans="1:256" s="4" customFormat="1" ht="12.75">
      <c r="A1590" s="1"/>
      <c r="B1590" s="2"/>
      <c r="C1590" s="3"/>
      <c r="F1590" s="3"/>
      <c r="G1590" s="3"/>
      <c r="H1590" s="3"/>
      <c r="I1590" s="3"/>
      <c r="J1590" s="3"/>
      <c r="Q1590" s="8"/>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c r="HO1590"/>
      <c r="HP1590"/>
      <c r="HQ1590"/>
      <c r="HR1590"/>
      <c r="HS1590"/>
      <c r="HT1590"/>
      <c r="HU1590"/>
      <c r="HV1590"/>
      <c r="HW1590"/>
      <c r="HX1590"/>
      <c r="HY1590"/>
      <c r="HZ1590"/>
      <c r="IA1590"/>
      <c r="IB1590"/>
      <c r="IC1590"/>
      <c r="ID1590"/>
      <c r="IE1590"/>
      <c r="IF1590"/>
      <c r="IG1590"/>
      <c r="IH1590"/>
      <c r="II1590"/>
      <c r="IJ1590"/>
      <c r="IK1590"/>
      <c r="IL1590"/>
      <c r="IM1590"/>
      <c r="IN1590"/>
      <c r="IO1590"/>
      <c r="IP1590"/>
      <c r="IQ1590"/>
      <c r="IR1590"/>
      <c r="IS1590"/>
      <c r="IT1590"/>
      <c r="IU1590"/>
      <c r="IV1590"/>
    </row>
    <row r="1591" spans="1:256" s="4" customFormat="1" ht="12.75">
      <c r="A1591" s="1"/>
      <c r="B1591" s="2"/>
      <c r="C1591" s="3"/>
      <c r="F1591" s="3"/>
      <c r="G1591" s="3"/>
      <c r="H1591" s="3"/>
      <c r="I1591" s="3"/>
      <c r="J1591" s="3"/>
      <c r="Q1591" s="8"/>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c r="HO1591"/>
      <c r="HP1591"/>
      <c r="HQ1591"/>
      <c r="HR1591"/>
      <c r="HS1591"/>
      <c r="HT1591"/>
      <c r="HU1591"/>
      <c r="HV1591"/>
      <c r="HW1591"/>
      <c r="HX1591"/>
      <c r="HY1591"/>
      <c r="HZ1591"/>
      <c r="IA1591"/>
      <c r="IB1591"/>
      <c r="IC1591"/>
      <c r="ID1591"/>
      <c r="IE1591"/>
      <c r="IF1591"/>
      <c r="IG1591"/>
      <c r="IH1591"/>
      <c r="II1591"/>
      <c r="IJ1591"/>
      <c r="IK1591"/>
      <c r="IL1591"/>
      <c r="IM1591"/>
      <c r="IN1591"/>
      <c r="IO1591"/>
      <c r="IP1591"/>
      <c r="IQ1591"/>
      <c r="IR1591"/>
      <c r="IS1591"/>
      <c r="IT1591"/>
      <c r="IU1591"/>
      <c r="IV1591"/>
    </row>
    <row r="1592" spans="1:256" s="4" customFormat="1" ht="12.75">
      <c r="A1592" s="1"/>
      <c r="B1592" s="2"/>
      <c r="C1592" s="3"/>
      <c r="F1592" s="3"/>
      <c r="G1592" s="3"/>
      <c r="H1592" s="3"/>
      <c r="I1592" s="3"/>
      <c r="J1592" s="3"/>
      <c r="Q1592" s="8"/>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c r="HO1592"/>
      <c r="HP1592"/>
      <c r="HQ1592"/>
      <c r="HR1592"/>
      <c r="HS1592"/>
      <c r="HT1592"/>
      <c r="HU1592"/>
      <c r="HV1592"/>
      <c r="HW1592"/>
      <c r="HX1592"/>
      <c r="HY1592"/>
      <c r="HZ1592"/>
      <c r="IA1592"/>
      <c r="IB1592"/>
      <c r="IC1592"/>
      <c r="ID1592"/>
      <c r="IE1592"/>
      <c r="IF1592"/>
      <c r="IG1592"/>
      <c r="IH1592"/>
      <c r="II1592"/>
      <c r="IJ1592"/>
      <c r="IK1592"/>
      <c r="IL1592"/>
      <c r="IM1592"/>
      <c r="IN1592"/>
      <c r="IO1592"/>
      <c r="IP1592"/>
      <c r="IQ1592"/>
      <c r="IR1592"/>
      <c r="IS1592"/>
      <c r="IT1592"/>
      <c r="IU1592"/>
      <c r="IV1592"/>
    </row>
    <row r="1593" spans="1:256" s="4" customFormat="1" ht="12.75">
      <c r="A1593" s="1"/>
      <c r="B1593" s="2"/>
      <c r="C1593" s="3"/>
      <c r="F1593" s="3"/>
      <c r="G1593" s="3"/>
      <c r="H1593" s="3"/>
      <c r="I1593" s="3"/>
      <c r="J1593" s="3"/>
      <c r="Q1593" s="8"/>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c r="IV1593"/>
    </row>
    <row r="1594" spans="1:256" s="4" customFormat="1" ht="12.75">
      <c r="A1594" s="1"/>
      <c r="B1594" s="2"/>
      <c r="C1594" s="3"/>
      <c r="F1594" s="3"/>
      <c r="G1594" s="3"/>
      <c r="H1594" s="3"/>
      <c r="I1594" s="3"/>
      <c r="J1594" s="3"/>
      <c r="Q1594" s="8"/>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c r="IV1594"/>
    </row>
    <row r="1595" spans="1:256" s="4" customFormat="1" ht="12.75">
      <c r="A1595" s="1"/>
      <c r="B1595" s="2"/>
      <c r="C1595" s="3"/>
      <c r="F1595" s="3"/>
      <c r="G1595" s="3"/>
      <c r="H1595" s="3"/>
      <c r="I1595" s="3"/>
      <c r="J1595" s="3"/>
      <c r="Q1595" s="8"/>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c r="IU1595"/>
      <c r="IV1595"/>
    </row>
    <row r="1596" spans="1:256" s="4" customFormat="1" ht="12.75">
      <c r="A1596" s="1"/>
      <c r="B1596" s="2"/>
      <c r="C1596" s="3"/>
      <c r="F1596" s="3"/>
      <c r="G1596" s="3"/>
      <c r="H1596" s="3"/>
      <c r="I1596" s="3"/>
      <c r="J1596" s="3"/>
      <c r="Q1596" s="8"/>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c r="HO1596"/>
      <c r="HP1596"/>
      <c r="HQ1596"/>
      <c r="HR1596"/>
      <c r="HS1596"/>
      <c r="HT1596"/>
      <c r="HU1596"/>
      <c r="HV1596"/>
      <c r="HW1596"/>
      <c r="HX1596"/>
      <c r="HY1596"/>
      <c r="HZ1596"/>
      <c r="IA1596"/>
      <c r="IB1596"/>
      <c r="IC1596"/>
      <c r="ID1596"/>
      <c r="IE1596"/>
      <c r="IF1596"/>
      <c r="IG1596"/>
      <c r="IH1596"/>
      <c r="II1596"/>
      <c r="IJ1596"/>
      <c r="IK1596"/>
      <c r="IL1596"/>
      <c r="IM1596"/>
      <c r="IN1596"/>
      <c r="IO1596"/>
      <c r="IP1596"/>
      <c r="IQ1596"/>
      <c r="IR1596"/>
      <c r="IS1596"/>
      <c r="IT1596"/>
      <c r="IU1596"/>
      <c r="IV1596"/>
    </row>
    <row r="1597" spans="1:256" s="4" customFormat="1" ht="12.75">
      <c r="A1597" s="1"/>
      <c r="B1597" s="2"/>
      <c r="C1597" s="3"/>
      <c r="F1597" s="3"/>
      <c r="G1597" s="3"/>
      <c r="H1597" s="3"/>
      <c r="I1597" s="3"/>
      <c r="J1597" s="3"/>
      <c r="Q1597" s="8"/>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c r="HO1597"/>
      <c r="HP1597"/>
      <c r="HQ1597"/>
      <c r="HR1597"/>
      <c r="HS1597"/>
      <c r="HT1597"/>
      <c r="HU1597"/>
      <c r="HV1597"/>
      <c r="HW1597"/>
      <c r="HX1597"/>
      <c r="HY1597"/>
      <c r="HZ1597"/>
      <c r="IA1597"/>
      <c r="IB1597"/>
      <c r="IC1597"/>
      <c r="ID1597"/>
      <c r="IE1597"/>
      <c r="IF1597"/>
      <c r="IG1597"/>
      <c r="IH1597"/>
      <c r="II1597"/>
      <c r="IJ1597"/>
      <c r="IK1597"/>
      <c r="IL1597"/>
      <c r="IM1597"/>
      <c r="IN1597"/>
      <c r="IO1597"/>
      <c r="IP1597"/>
      <c r="IQ1597"/>
      <c r="IR1597"/>
      <c r="IS1597"/>
      <c r="IT1597"/>
      <c r="IU1597"/>
      <c r="IV1597"/>
    </row>
    <row r="1598" spans="1:256" s="4" customFormat="1" ht="12.75">
      <c r="A1598" s="1"/>
      <c r="B1598" s="2"/>
      <c r="C1598" s="3"/>
      <c r="F1598" s="3"/>
      <c r="G1598" s="3"/>
      <c r="H1598" s="3"/>
      <c r="I1598" s="3"/>
      <c r="J1598" s="3"/>
      <c r="Q1598" s="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c r="HO1598"/>
      <c r="HP1598"/>
      <c r="HQ1598"/>
      <c r="HR1598"/>
      <c r="HS1598"/>
      <c r="HT1598"/>
      <c r="HU1598"/>
      <c r="HV1598"/>
      <c r="HW1598"/>
      <c r="HX1598"/>
      <c r="HY1598"/>
      <c r="HZ1598"/>
      <c r="IA1598"/>
      <c r="IB1598"/>
      <c r="IC1598"/>
      <c r="ID1598"/>
      <c r="IE1598"/>
      <c r="IF1598"/>
      <c r="IG1598"/>
      <c r="IH1598"/>
      <c r="II1598"/>
      <c r="IJ1598"/>
      <c r="IK1598"/>
      <c r="IL1598"/>
      <c r="IM1598"/>
      <c r="IN1598"/>
      <c r="IO1598"/>
      <c r="IP1598"/>
      <c r="IQ1598"/>
      <c r="IR1598"/>
      <c r="IS1598"/>
      <c r="IT1598"/>
      <c r="IU1598"/>
      <c r="IV1598"/>
    </row>
    <row r="1599" spans="1:256" s="4" customFormat="1" ht="12.75">
      <c r="A1599" s="1"/>
      <c r="B1599" s="2"/>
      <c r="C1599" s="3"/>
      <c r="F1599" s="3"/>
      <c r="G1599" s="3"/>
      <c r="H1599" s="3"/>
      <c r="I1599" s="3"/>
      <c r="J1599" s="3"/>
      <c r="Q1599" s="8"/>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c r="HO1599"/>
      <c r="HP1599"/>
      <c r="HQ1599"/>
      <c r="HR1599"/>
      <c r="HS1599"/>
      <c r="HT1599"/>
      <c r="HU1599"/>
      <c r="HV1599"/>
      <c r="HW1599"/>
      <c r="HX1599"/>
      <c r="HY1599"/>
      <c r="HZ1599"/>
      <c r="IA1599"/>
      <c r="IB1599"/>
      <c r="IC1599"/>
      <c r="ID1599"/>
      <c r="IE1599"/>
      <c r="IF1599"/>
      <c r="IG1599"/>
      <c r="IH1599"/>
      <c r="II1599"/>
      <c r="IJ1599"/>
      <c r="IK1599"/>
      <c r="IL1599"/>
      <c r="IM1599"/>
      <c r="IN1599"/>
      <c r="IO1599"/>
      <c r="IP1599"/>
      <c r="IQ1599"/>
      <c r="IR1599"/>
      <c r="IS1599"/>
      <c r="IT1599"/>
      <c r="IU1599"/>
      <c r="IV1599"/>
    </row>
    <row r="1600" spans="1:256" s="4" customFormat="1" ht="12.75">
      <c r="A1600" s="1"/>
      <c r="B1600" s="2"/>
      <c r="C1600" s="3"/>
      <c r="F1600" s="3"/>
      <c r="G1600" s="3"/>
      <c r="H1600" s="3"/>
      <c r="I1600" s="3"/>
      <c r="J1600" s="3"/>
      <c r="Q1600" s="8"/>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c r="HO1600"/>
      <c r="HP1600"/>
      <c r="HQ1600"/>
      <c r="HR1600"/>
      <c r="HS1600"/>
      <c r="HT1600"/>
      <c r="HU1600"/>
      <c r="HV1600"/>
      <c r="HW1600"/>
      <c r="HX1600"/>
      <c r="HY1600"/>
      <c r="HZ1600"/>
      <c r="IA1600"/>
      <c r="IB1600"/>
      <c r="IC1600"/>
      <c r="ID1600"/>
      <c r="IE1600"/>
      <c r="IF1600"/>
      <c r="IG1600"/>
      <c r="IH1600"/>
      <c r="II1600"/>
      <c r="IJ1600"/>
      <c r="IK1600"/>
      <c r="IL1600"/>
      <c r="IM1600"/>
      <c r="IN1600"/>
      <c r="IO1600"/>
      <c r="IP1600"/>
      <c r="IQ1600"/>
      <c r="IR1600"/>
      <c r="IS1600"/>
      <c r="IT1600"/>
      <c r="IU1600"/>
      <c r="IV1600"/>
    </row>
    <row r="1601" spans="1:256" s="4" customFormat="1" ht="12.75">
      <c r="A1601" s="1"/>
      <c r="B1601" s="2"/>
      <c r="C1601" s="3"/>
      <c r="F1601" s="3"/>
      <c r="G1601" s="3"/>
      <c r="H1601" s="3"/>
      <c r="I1601" s="3"/>
      <c r="J1601" s="3"/>
      <c r="Q1601" s="8"/>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c r="IV1601"/>
    </row>
    <row r="1602" spans="1:256" s="4" customFormat="1" ht="12.75">
      <c r="A1602" s="1"/>
      <c r="B1602" s="2"/>
      <c r="C1602" s="3"/>
      <c r="F1602" s="3"/>
      <c r="G1602" s="3"/>
      <c r="H1602" s="3"/>
      <c r="I1602" s="3"/>
      <c r="J1602" s="3"/>
      <c r="Q1602" s="8"/>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c r="HO1602"/>
      <c r="HP1602"/>
      <c r="HQ1602"/>
      <c r="HR1602"/>
      <c r="HS1602"/>
      <c r="HT1602"/>
      <c r="HU1602"/>
      <c r="HV1602"/>
      <c r="HW1602"/>
      <c r="HX1602"/>
      <c r="HY1602"/>
      <c r="HZ1602"/>
      <c r="IA1602"/>
      <c r="IB1602"/>
      <c r="IC1602"/>
      <c r="ID1602"/>
      <c r="IE1602"/>
      <c r="IF1602"/>
      <c r="IG1602"/>
      <c r="IH1602"/>
      <c r="II1602"/>
      <c r="IJ1602"/>
      <c r="IK1602"/>
      <c r="IL1602"/>
      <c r="IM1602"/>
      <c r="IN1602"/>
      <c r="IO1602"/>
      <c r="IP1602"/>
      <c r="IQ1602"/>
      <c r="IR1602"/>
      <c r="IS1602"/>
      <c r="IT1602"/>
      <c r="IU1602"/>
      <c r="IV1602"/>
    </row>
    <row r="1603" spans="1:256" s="4" customFormat="1" ht="12.75">
      <c r="A1603" s="1"/>
      <c r="B1603" s="2"/>
      <c r="C1603" s="3"/>
      <c r="F1603" s="3"/>
      <c r="G1603" s="3"/>
      <c r="H1603" s="3"/>
      <c r="I1603" s="3"/>
      <c r="J1603" s="3"/>
      <c r="Q1603" s="8"/>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c r="HO1603"/>
      <c r="HP1603"/>
      <c r="HQ1603"/>
      <c r="HR1603"/>
      <c r="HS1603"/>
      <c r="HT1603"/>
      <c r="HU1603"/>
      <c r="HV1603"/>
      <c r="HW1603"/>
      <c r="HX1603"/>
      <c r="HY1603"/>
      <c r="HZ1603"/>
      <c r="IA1603"/>
      <c r="IB1603"/>
      <c r="IC1603"/>
      <c r="ID1603"/>
      <c r="IE1603"/>
      <c r="IF1603"/>
      <c r="IG1603"/>
      <c r="IH1603"/>
      <c r="II1603"/>
      <c r="IJ1603"/>
      <c r="IK1603"/>
      <c r="IL1603"/>
      <c r="IM1603"/>
      <c r="IN1603"/>
      <c r="IO1603"/>
      <c r="IP1603"/>
      <c r="IQ1603"/>
      <c r="IR1603"/>
      <c r="IS1603"/>
      <c r="IT1603"/>
      <c r="IU1603"/>
      <c r="IV1603"/>
    </row>
    <row r="1604" spans="1:256" s="4" customFormat="1" ht="12.75">
      <c r="A1604" s="1"/>
      <c r="B1604" s="2"/>
      <c r="C1604" s="3"/>
      <c r="F1604" s="3"/>
      <c r="G1604" s="3"/>
      <c r="H1604" s="3"/>
      <c r="I1604" s="3"/>
      <c r="J1604" s="3"/>
      <c r="Q1604" s="8"/>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c r="HO1604"/>
      <c r="HP1604"/>
      <c r="HQ1604"/>
      <c r="HR1604"/>
      <c r="HS1604"/>
      <c r="HT1604"/>
      <c r="HU1604"/>
      <c r="HV1604"/>
      <c r="HW1604"/>
      <c r="HX1604"/>
      <c r="HY1604"/>
      <c r="HZ1604"/>
      <c r="IA1604"/>
      <c r="IB1604"/>
      <c r="IC1604"/>
      <c r="ID1604"/>
      <c r="IE1604"/>
      <c r="IF1604"/>
      <c r="IG1604"/>
      <c r="IH1604"/>
      <c r="II1604"/>
      <c r="IJ1604"/>
      <c r="IK1604"/>
      <c r="IL1604"/>
      <c r="IM1604"/>
      <c r="IN1604"/>
      <c r="IO1604"/>
      <c r="IP1604"/>
      <c r="IQ1604"/>
      <c r="IR1604"/>
      <c r="IS1604"/>
      <c r="IT1604"/>
      <c r="IU1604"/>
      <c r="IV1604"/>
    </row>
    <row r="1605" spans="1:256" s="4" customFormat="1" ht="12.75">
      <c r="A1605" s="1"/>
      <c r="B1605" s="2"/>
      <c r="C1605" s="3"/>
      <c r="F1605" s="3"/>
      <c r="G1605" s="3"/>
      <c r="H1605" s="3"/>
      <c r="I1605" s="3"/>
      <c r="J1605" s="3"/>
      <c r="Q1605" s="8"/>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c r="HO1605"/>
      <c r="HP1605"/>
      <c r="HQ1605"/>
      <c r="HR1605"/>
      <c r="HS1605"/>
      <c r="HT1605"/>
      <c r="HU1605"/>
      <c r="HV1605"/>
      <c r="HW1605"/>
      <c r="HX1605"/>
      <c r="HY1605"/>
      <c r="HZ1605"/>
      <c r="IA1605"/>
      <c r="IB1605"/>
      <c r="IC1605"/>
      <c r="ID1605"/>
      <c r="IE1605"/>
      <c r="IF1605"/>
      <c r="IG1605"/>
      <c r="IH1605"/>
      <c r="II1605"/>
      <c r="IJ1605"/>
      <c r="IK1605"/>
      <c r="IL1605"/>
      <c r="IM1605"/>
      <c r="IN1605"/>
      <c r="IO1605"/>
      <c r="IP1605"/>
      <c r="IQ1605"/>
      <c r="IR1605"/>
      <c r="IS1605"/>
      <c r="IT1605"/>
      <c r="IU1605"/>
      <c r="IV1605"/>
    </row>
    <row r="1606" spans="1:256" s="4" customFormat="1" ht="12.75">
      <c r="A1606" s="1"/>
      <c r="B1606" s="2"/>
      <c r="C1606" s="3"/>
      <c r="F1606" s="3"/>
      <c r="G1606" s="3"/>
      <c r="H1606" s="3"/>
      <c r="I1606" s="3"/>
      <c r="J1606" s="3"/>
      <c r="Q1606" s="8"/>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c r="IV1606"/>
    </row>
    <row r="1607" spans="1:256" s="4" customFormat="1" ht="12.75">
      <c r="A1607" s="1"/>
      <c r="B1607" s="2"/>
      <c r="C1607" s="3"/>
      <c r="F1607" s="3"/>
      <c r="G1607" s="3"/>
      <c r="H1607" s="3"/>
      <c r="I1607" s="3"/>
      <c r="J1607" s="3"/>
      <c r="Q1607" s="8"/>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c r="HO1607"/>
      <c r="HP1607"/>
      <c r="HQ1607"/>
      <c r="HR1607"/>
      <c r="HS1607"/>
      <c r="HT1607"/>
      <c r="HU1607"/>
      <c r="HV1607"/>
      <c r="HW1607"/>
      <c r="HX1607"/>
      <c r="HY1607"/>
      <c r="HZ1607"/>
      <c r="IA1607"/>
      <c r="IB1607"/>
      <c r="IC1607"/>
      <c r="ID1607"/>
      <c r="IE1607"/>
      <c r="IF1607"/>
      <c r="IG1607"/>
      <c r="IH1607"/>
      <c r="II1607"/>
      <c r="IJ1607"/>
      <c r="IK1607"/>
      <c r="IL1607"/>
      <c r="IM1607"/>
      <c r="IN1607"/>
      <c r="IO1607"/>
      <c r="IP1607"/>
      <c r="IQ1607"/>
      <c r="IR1607"/>
      <c r="IS1607"/>
      <c r="IT1607"/>
      <c r="IU1607"/>
      <c r="IV1607"/>
    </row>
    <row r="1608" spans="1:256" s="4" customFormat="1" ht="12.75">
      <c r="A1608" s="1"/>
      <c r="B1608" s="2"/>
      <c r="C1608" s="3"/>
      <c r="F1608" s="3"/>
      <c r="G1608" s="3"/>
      <c r="H1608" s="3"/>
      <c r="I1608" s="3"/>
      <c r="J1608" s="3"/>
      <c r="Q1608" s="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c r="HO1608"/>
      <c r="HP1608"/>
      <c r="HQ1608"/>
      <c r="HR1608"/>
      <c r="HS1608"/>
      <c r="HT1608"/>
      <c r="HU1608"/>
      <c r="HV1608"/>
      <c r="HW1608"/>
      <c r="HX1608"/>
      <c r="HY1608"/>
      <c r="HZ1608"/>
      <c r="IA1608"/>
      <c r="IB1608"/>
      <c r="IC1608"/>
      <c r="ID1608"/>
      <c r="IE1608"/>
      <c r="IF1608"/>
      <c r="IG1608"/>
      <c r="IH1608"/>
      <c r="II1608"/>
      <c r="IJ1608"/>
      <c r="IK1608"/>
      <c r="IL1608"/>
      <c r="IM1608"/>
      <c r="IN1608"/>
      <c r="IO1608"/>
      <c r="IP1608"/>
      <c r="IQ1608"/>
      <c r="IR1608"/>
      <c r="IS1608"/>
      <c r="IT1608"/>
      <c r="IU1608"/>
      <c r="IV1608"/>
    </row>
    <row r="1609" spans="1:256" s="4" customFormat="1" ht="12.75">
      <c r="A1609" s="1"/>
      <c r="B1609" s="2"/>
      <c r="C1609" s="3"/>
      <c r="F1609" s="3"/>
      <c r="G1609" s="3"/>
      <c r="H1609" s="3"/>
      <c r="I1609" s="3"/>
      <c r="J1609" s="3"/>
      <c r="Q1609" s="8"/>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c r="HU1609"/>
      <c r="HV1609"/>
      <c r="HW1609"/>
      <c r="HX1609"/>
      <c r="HY1609"/>
      <c r="HZ1609"/>
      <c r="IA1609"/>
      <c r="IB1609"/>
      <c r="IC1609"/>
      <c r="ID1609"/>
      <c r="IE1609"/>
      <c r="IF1609"/>
      <c r="IG1609"/>
      <c r="IH1609"/>
      <c r="II1609"/>
      <c r="IJ1609"/>
      <c r="IK1609"/>
      <c r="IL1609"/>
      <c r="IM1609"/>
      <c r="IN1609"/>
      <c r="IO1609"/>
      <c r="IP1609"/>
      <c r="IQ1609"/>
      <c r="IR1609"/>
      <c r="IS1609"/>
      <c r="IT1609"/>
      <c r="IU1609"/>
      <c r="IV1609"/>
    </row>
    <row r="1610" spans="1:256" s="4" customFormat="1" ht="12.75">
      <c r="A1610" s="1"/>
      <c r="B1610" s="2"/>
      <c r="C1610" s="3"/>
      <c r="F1610" s="3"/>
      <c r="G1610" s="3"/>
      <c r="H1610" s="3"/>
      <c r="I1610" s="3"/>
      <c r="J1610" s="3"/>
      <c r="Q1610" s="8"/>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c r="HU1610"/>
      <c r="HV1610"/>
      <c r="HW1610"/>
      <c r="HX1610"/>
      <c r="HY1610"/>
      <c r="HZ1610"/>
      <c r="IA1610"/>
      <c r="IB1610"/>
      <c r="IC1610"/>
      <c r="ID1610"/>
      <c r="IE1610"/>
      <c r="IF1610"/>
      <c r="IG1610"/>
      <c r="IH1610"/>
      <c r="II1610"/>
      <c r="IJ1610"/>
      <c r="IK1610"/>
      <c r="IL1610"/>
      <c r="IM1610"/>
      <c r="IN1610"/>
      <c r="IO1610"/>
      <c r="IP1610"/>
      <c r="IQ1610"/>
      <c r="IR1610"/>
      <c r="IS1610"/>
      <c r="IT1610"/>
      <c r="IU1610"/>
      <c r="IV1610"/>
    </row>
    <row r="1611" spans="1:256" s="4" customFormat="1" ht="12.75">
      <c r="A1611" s="1"/>
      <c r="B1611" s="2"/>
      <c r="C1611" s="3"/>
      <c r="F1611" s="3"/>
      <c r="G1611" s="3"/>
      <c r="H1611" s="3"/>
      <c r="I1611" s="3"/>
      <c r="J1611" s="3"/>
      <c r="Q1611" s="8"/>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c r="HU1611"/>
      <c r="HV1611"/>
      <c r="HW1611"/>
      <c r="HX1611"/>
      <c r="HY1611"/>
      <c r="HZ1611"/>
      <c r="IA1611"/>
      <c r="IB1611"/>
      <c r="IC1611"/>
      <c r="ID1611"/>
      <c r="IE1611"/>
      <c r="IF1611"/>
      <c r="IG1611"/>
      <c r="IH1611"/>
      <c r="II1611"/>
      <c r="IJ1611"/>
      <c r="IK1611"/>
      <c r="IL1611"/>
      <c r="IM1611"/>
      <c r="IN1611"/>
      <c r="IO1611"/>
      <c r="IP1611"/>
      <c r="IQ1611"/>
      <c r="IR1611"/>
      <c r="IS1611"/>
      <c r="IT1611"/>
      <c r="IU1611"/>
      <c r="IV1611"/>
    </row>
    <row r="1612" spans="1:256" s="4" customFormat="1" ht="12.75">
      <c r="A1612" s="1"/>
      <c r="B1612" s="2"/>
      <c r="C1612" s="3"/>
      <c r="F1612" s="3"/>
      <c r="G1612" s="3"/>
      <c r="H1612" s="3"/>
      <c r="I1612" s="3"/>
      <c r="J1612" s="3"/>
      <c r="Q1612" s="8"/>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c r="HU1612"/>
      <c r="HV1612"/>
      <c r="HW1612"/>
      <c r="HX1612"/>
      <c r="HY1612"/>
      <c r="HZ1612"/>
      <c r="IA1612"/>
      <c r="IB1612"/>
      <c r="IC1612"/>
      <c r="ID1612"/>
      <c r="IE1612"/>
      <c r="IF1612"/>
      <c r="IG1612"/>
      <c r="IH1612"/>
      <c r="II1612"/>
      <c r="IJ1612"/>
      <c r="IK1612"/>
      <c r="IL1612"/>
      <c r="IM1612"/>
      <c r="IN1612"/>
      <c r="IO1612"/>
      <c r="IP1612"/>
      <c r="IQ1612"/>
      <c r="IR1612"/>
      <c r="IS1612"/>
      <c r="IT1612"/>
      <c r="IU1612"/>
      <c r="IV1612"/>
    </row>
    <row r="1613" spans="1:256" s="4" customFormat="1" ht="12.75">
      <c r="A1613" s="1"/>
      <c r="B1613" s="2"/>
      <c r="C1613" s="3"/>
      <c r="F1613" s="3"/>
      <c r="G1613" s="3"/>
      <c r="H1613" s="3"/>
      <c r="I1613" s="3"/>
      <c r="J1613" s="3"/>
      <c r="Q1613" s="8"/>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c r="HO1613"/>
      <c r="HP1613"/>
      <c r="HQ1613"/>
      <c r="HR1613"/>
      <c r="HS1613"/>
      <c r="HT1613"/>
      <c r="HU1613"/>
      <c r="HV1613"/>
      <c r="HW1613"/>
      <c r="HX1613"/>
      <c r="HY1613"/>
      <c r="HZ1613"/>
      <c r="IA1613"/>
      <c r="IB1613"/>
      <c r="IC1613"/>
      <c r="ID1613"/>
      <c r="IE1613"/>
      <c r="IF1613"/>
      <c r="IG1613"/>
      <c r="IH1613"/>
      <c r="II1613"/>
      <c r="IJ1613"/>
      <c r="IK1613"/>
      <c r="IL1613"/>
      <c r="IM1613"/>
      <c r="IN1613"/>
      <c r="IO1613"/>
      <c r="IP1613"/>
      <c r="IQ1613"/>
      <c r="IR1613"/>
      <c r="IS1613"/>
      <c r="IT1613"/>
      <c r="IU1613"/>
      <c r="IV1613"/>
    </row>
    <row r="1614" spans="1:256" s="4" customFormat="1" ht="12.75">
      <c r="A1614" s="1"/>
      <c r="B1614" s="2"/>
      <c r="C1614" s="3"/>
      <c r="F1614" s="3"/>
      <c r="G1614" s="3"/>
      <c r="H1614" s="3"/>
      <c r="I1614" s="3"/>
      <c r="J1614" s="3"/>
      <c r="Q1614" s="8"/>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c r="HO1614"/>
      <c r="HP1614"/>
      <c r="HQ1614"/>
      <c r="HR1614"/>
      <c r="HS1614"/>
      <c r="HT1614"/>
      <c r="HU1614"/>
      <c r="HV1614"/>
      <c r="HW1614"/>
      <c r="HX1614"/>
      <c r="HY1614"/>
      <c r="HZ1614"/>
      <c r="IA1614"/>
      <c r="IB1614"/>
      <c r="IC1614"/>
      <c r="ID1614"/>
      <c r="IE1614"/>
      <c r="IF1614"/>
      <c r="IG1614"/>
      <c r="IH1614"/>
      <c r="II1614"/>
      <c r="IJ1614"/>
      <c r="IK1614"/>
      <c r="IL1614"/>
      <c r="IM1614"/>
      <c r="IN1614"/>
      <c r="IO1614"/>
      <c r="IP1614"/>
      <c r="IQ1614"/>
      <c r="IR1614"/>
      <c r="IS1614"/>
      <c r="IT1614"/>
      <c r="IU1614"/>
      <c r="IV1614"/>
    </row>
    <row r="1615" spans="1:256" s="4" customFormat="1" ht="12.75">
      <c r="A1615" s="1"/>
      <c r="B1615" s="2"/>
      <c r="C1615" s="3"/>
      <c r="F1615" s="3"/>
      <c r="G1615" s="3"/>
      <c r="H1615" s="3"/>
      <c r="I1615" s="3"/>
      <c r="J1615" s="3"/>
      <c r="Q1615" s="8"/>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c r="HO1615"/>
      <c r="HP1615"/>
      <c r="HQ1615"/>
      <c r="HR1615"/>
      <c r="HS1615"/>
      <c r="HT1615"/>
      <c r="HU1615"/>
      <c r="HV1615"/>
      <c r="HW1615"/>
      <c r="HX1615"/>
      <c r="HY1615"/>
      <c r="HZ1615"/>
      <c r="IA1615"/>
      <c r="IB1615"/>
      <c r="IC1615"/>
      <c r="ID1615"/>
      <c r="IE1615"/>
      <c r="IF1615"/>
      <c r="IG1615"/>
      <c r="IH1615"/>
      <c r="II1615"/>
      <c r="IJ1615"/>
      <c r="IK1615"/>
      <c r="IL1615"/>
      <c r="IM1615"/>
      <c r="IN1615"/>
      <c r="IO1615"/>
      <c r="IP1615"/>
      <c r="IQ1615"/>
      <c r="IR1615"/>
      <c r="IS1615"/>
      <c r="IT1615"/>
      <c r="IU1615"/>
      <c r="IV1615"/>
    </row>
    <row r="1616" spans="1:256" s="4" customFormat="1" ht="12.75">
      <c r="A1616" s="1"/>
      <c r="B1616" s="2"/>
      <c r="C1616" s="3"/>
      <c r="F1616" s="3"/>
      <c r="G1616" s="3"/>
      <c r="H1616" s="3"/>
      <c r="I1616" s="3"/>
      <c r="J1616" s="3"/>
      <c r="Q1616" s="8"/>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c r="IV1616"/>
    </row>
    <row r="1617" spans="1:256" s="4" customFormat="1" ht="12.75">
      <c r="A1617" s="1"/>
      <c r="B1617" s="2"/>
      <c r="C1617" s="3"/>
      <c r="F1617" s="3"/>
      <c r="G1617" s="3"/>
      <c r="H1617" s="3"/>
      <c r="I1617" s="3"/>
      <c r="J1617" s="3"/>
      <c r="Q1617" s="8"/>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c r="HO1617"/>
      <c r="HP1617"/>
      <c r="HQ1617"/>
      <c r="HR1617"/>
      <c r="HS1617"/>
      <c r="HT1617"/>
      <c r="HU1617"/>
      <c r="HV1617"/>
      <c r="HW1617"/>
      <c r="HX1617"/>
      <c r="HY1617"/>
      <c r="HZ1617"/>
      <c r="IA1617"/>
      <c r="IB1617"/>
      <c r="IC1617"/>
      <c r="ID1617"/>
      <c r="IE1617"/>
      <c r="IF1617"/>
      <c r="IG1617"/>
      <c r="IH1617"/>
      <c r="II1617"/>
      <c r="IJ1617"/>
      <c r="IK1617"/>
      <c r="IL1617"/>
      <c r="IM1617"/>
      <c r="IN1617"/>
      <c r="IO1617"/>
      <c r="IP1617"/>
      <c r="IQ1617"/>
      <c r="IR1617"/>
      <c r="IS1617"/>
      <c r="IT1617"/>
      <c r="IU1617"/>
      <c r="IV1617"/>
    </row>
    <row r="1618" spans="1:256" s="4" customFormat="1" ht="12.75">
      <c r="A1618" s="1"/>
      <c r="B1618" s="2"/>
      <c r="C1618" s="3"/>
      <c r="F1618" s="3"/>
      <c r="G1618" s="3"/>
      <c r="H1618" s="3"/>
      <c r="I1618" s="3"/>
      <c r="J1618" s="3"/>
      <c r="Q1618" s="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c r="HO1618"/>
      <c r="HP1618"/>
      <c r="HQ1618"/>
      <c r="HR1618"/>
      <c r="HS1618"/>
      <c r="HT1618"/>
      <c r="HU1618"/>
      <c r="HV1618"/>
      <c r="HW1618"/>
      <c r="HX1618"/>
      <c r="HY1618"/>
      <c r="HZ1618"/>
      <c r="IA1618"/>
      <c r="IB1618"/>
      <c r="IC1618"/>
      <c r="ID1618"/>
      <c r="IE1618"/>
      <c r="IF1618"/>
      <c r="IG1618"/>
      <c r="IH1618"/>
      <c r="II1618"/>
      <c r="IJ1618"/>
      <c r="IK1618"/>
      <c r="IL1618"/>
      <c r="IM1618"/>
      <c r="IN1618"/>
      <c r="IO1618"/>
      <c r="IP1618"/>
      <c r="IQ1618"/>
      <c r="IR1618"/>
      <c r="IS1618"/>
      <c r="IT1618"/>
      <c r="IU1618"/>
      <c r="IV1618"/>
    </row>
    <row r="1619" spans="1:256" s="4" customFormat="1" ht="12.75">
      <c r="A1619" s="1"/>
      <c r="B1619" s="2"/>
      <c r="C1619" s="3"/>
      <c r="F1619" s="3"/>
      <c r="G1619" s="3"/>
      <c r="H1619" s="3"/>
      <c r="I1619" s="3"/>
      <c r="J1619" s="3"/>
      <c r="Q1619" s="8"/>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c r="HO1619"/>
      <c r="HP1619"/>
      <c r="HQ1619"/>
      <c r="HR1619"/>
      <c r="HS1619"/>
      <c r="HT1619"/>
      <c r="HU1619"/>
      <c r="HV1619"/>
      <c r="HW1619"/>
      <c r="HX1619"/>
      <c r="HY1619"/>
      <c r="HZ1619"/>
      <c r="IA1619"/>
      <c r="IB1619"/>
      <c r="IC1619"/>
      <c r="ID1619"/>
      <c r="IE1619"/>
      <c r="IF1619"/>
      <c r="IG1619"/>
      <c r="IH1619"/>
      <c r="II1619"/>
      <c r="IJ1619"/>
      <c r="IK1619"/>
      <c r="IL1619"/>
      <c r="IM1619"/>
      <c r="IN1619"/>
      <c r="IO1619"/>
      <c r="IP1619"/>
      <c r="IQ1619"/>
      <c r="IR1619"/>
      <c r="IS1619"/>
      <c r="IT1619"/>
      <c r="IU1619"/>
      <c r="IV1619"/>
    </row>
    <row r="1620" spans="1:256" s="4" customFormat="1" ht="12.75">
      <c r="A1620" s="1"/>
      <c r="B1620" s="2"/>
      <c r="C1620" s="3"/>
      <c r="F1620" s="3"/>
      <c r="G1620" s="3"/>
      <c r="H1620" s="3"/>
      <c r="I1620" s="3"/>
      <c r="J1620" s="3"/>
      <c r="Q1620" s="8"/>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c r="HO1620"/>
      <c r="HP1620"/>
      <c r="HQ1620"/>
      <c r="HR1620"/>
      <c r="HS1620"/>
      <c r="HT1620"/>
      <c r="HU1620"/>
      <c r="HV1620"/>
      <c r="HW1620"/>
      <c r="HX1620"/>
      <c r="HY1620"/>
      <c r="HZ1620"/>
      <c r="IA1620"/>
      <c r="IB1620"/>
      <c r="IC1620"/>
      <c r="ID1620"/>
      <c r="IE1620"/>
      <c r="IF1620"/>
      <c r="IG1620"/>
      <c r="IH1620"/>
      <c r="II1620"/>
      <c r="IJ1620"/>
      <c r="IK1620"/>
      <c r="IL1620"/>
      <c r="IM1620"/>
      <c r="IN1620"/>
      <c r="IO1620"/>
      <c r="IP1620"/>
      <c r="IQ1620"/>
      <c r="IR1620"/>
      <c r="IS1620"/>
      <c r="IT1620"/>
      <c r="IU1620"/>
      <c r="IV1620"/>
    </row>
    <row r="1621" spans="1:256" s="4" customFormat="1" ht="12.75">
      <c r="A1621" s="1"/>
      <c r="B1621" s="2"/>
      <c r="C1621" s="3"/>
      <c r="F1621" s="3"/>
      <c r="G1621" s="3"/>
      <c r="H1621" s="3"/>
      <c r="I1621" s="3"/>
      <c r="J1621" s="3"/>
      <c r="Q1621" s="8"/>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c r="HO1621"/>
      <c r="HP1621"/>
      <c r="HQ1621"/>
      <c r="HR1621"/>
      <c r="HS1621"/>
      <c r="HT1621"/>
      <c r="HU1621"/>
      <c r="HV1621"/>
      <c r="HW1621"/>
      <c r="HX1621"/>
      <c r="HY1621"/>
      <c r="HZ1621"/>
      <c r="IA1621"/>
      <c r="IB1621"/>
      <c r="IC1621"/>
      <c r="ID1621"/>
      <c r="IE1621"/>
      <c r="IF1621"/>
      <c r="IG1621"/>
      <c r="IH1621"/>
      <c r="II1621"/>
      <c r="IJ1621"/>
      <c r="IK1621"/>
      <c r="IL1621"/>
      <c r="IM1621"/>
      <c r="IN1621"/>
      <c r="IO1621"/>
      <c r="IP1621"/>
      <c r="IQ1621"/>
      <c r="IR1621"/>
      <c r="IS1621"/>
      <c r="IT1621"/>
      <c r="IU1621"/>
      <c r="IV1621"/>
    </row>
    <row r="1622" spans="1:256" s="4" customFormat="1" ht="12.75">
      <c r="A1622" s="1"/>
      <c r="B1622" s="2"/>
      <c r="C1622" s="3"/>
      <c r="F1622" s="3"/>
      <c r="G1622" s="3"/>
      <c r="H1622" s="3"/>
      <c r="I1622" s="3"/>
      <c r="J1622" s="3"/>
      <c r="Q1622" s="8"/>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c r="HO1622"/>
      <c r="HP1622"/>
      <c r="HQ1622"/>
      <c r="HR1622"/>
      <c r="HS1622"/>
      <c r="HT1622"/>
      <c r="HU1622"/>
      <c r="HV1622"/>
      <c r="HW1622"/>
      <c r="HX1622"/>
      <c r="HY1622"/>
      <c r="HZ1622"/>
      <c r="IA1622"/>
      <c r="IB1622"/>
      <c r="IC1622"/>
      <c r="ID1622"/>
      <c r="IE1622"/>
      <c r="IF1622"/>
      <c r="IG1622"/>
      <c r="IH1622"/>
      <c r="II1622"/>
      <c r="IJ1622"/>
      <c r="IK1622"/>
      <c r="IL1622"/>
      <c r="IM1622"/>
      <c r="IN1622"/>
      <c r="IO1622"/>
      <c r="IP1622"/>
      <c r="IQ1622"/>
      <c r="IR1622"/>
      <c r="IS1622"/>
      <c r="IT1622"/>
      <c r="IU1622"/>
      <c r="IV1622"/>
    </row>
    <row r="1623" spans="1:256" s="4" customFormat="1" ht="12.75">
      <c r="A1623" s="1"/>
      <c r="B1623" s="2"/>
      <c r="C1623" s="3"/>
      <c r="F1623" s="3"/>
      <c r="G1623" s="3"/>
      <c r="H1623" s="3"/>
      <c r="I1623" s="3"/>
      <c r="J1623" s="3"/>
      <c r="Q1623" s="8"/>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c r="HO1623"/>
      <c r="HP1623"/>
      <c r="HQ1623"/>
      <c r="HR1623"/>
      <c r="HS1623"/>
      <c r="HT1623"/>
      <c r="HU1623"/>
      <c r="HV1623"/>
      <c r="HW1623"/>
      <c r="HX1623"/>
      <c r="HY1623"/>
      <c r="HZ1623"/>
      <c r="IA1623"/>
      <c r="IB1623"/>
      <c r="IC1623"/>
      <c r="ID1623"/>
      <c r="IE1623"/>
      <c r="IF1623"/>
      <c r="IG1623"/>
      <c r="IH1623"/>
      <c r="II1623"/>
      <c r="IJ1623"/>
      <c r="IK1623"/>
      <c r="IL1623"/>
      <c r="IM1623"/>
      <c r="IN1623"/>
      <c r="IO1623"/>
      <c r="IP1623"/>
      <c r="IQ1623"/>
      <c r="IR1623"/>
      <c r="IS1623"/>
      <c r="IT1623"/>
      <c r="IU1623"/>
      <c r="IV1623"/>
    </row>
    <row r="1624" spans="1:256" s="4" customFormat="1" ht="12.75">
      <c r="A1624" s="1"/>
      <c r="B1624" s="2"/>
      <c r="C1624" s="3"/>
      <c r="F1624" s="3"/>
      <c r="G1624" s="3"/>
      <c r="H1624" s="3"/>
      <c r="I1624" s="3"/>
      <c r="J1624" s="3"/>
      <c r="Q1624" s="8"/>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c r="HO1624"/>
      <c r="HP1624"/>
      <c r="HQ1624"/>
      <c r="HR1624"/>
      <c r="HS1624"/>
      <c r="HT1624"/>
      <c r="HU1624"/>
      <c r="HV1624"/>
      <c r="HW1624"/>
      <c r="HX1624"/>
      <c r="HY1624"/>
      <c r="HZ1624"/>
      <c r="IA1624"/>
      <c r="IB1624"/>
      <c r="IC1624"/>
      <c r="ID1624"/>
      <c r="IE1624"/>
      <c r="IF1624"/>
      <c r="IG1624"/>
      <c r="IH1624"/>
      <c r="II1624"/>
      <c r="IJ1624"/>
      <c r="IK1624"/>
      <c r="IL1624"/>
      <c r="IM1624"/>
      <c r="IN1624"/>
      <c r="IO1624"/>
      <c r="IP1624"/>
      <c r="IQ1624"/>
      <c r="IR1624"/>
      <c r="IS1624"/>
      <c r="IT1624"/>
      <c r="IU1624"/>
      <c r="IV1624"/>
    </row>
    <row r="1625" spans="1:256" s="4" customFormat="1" ht="12.75">
      <c r="A1625" s="1"/>
      <c r="B1625" s="2"/>
      <c r="C1625" s="3"/>
      <c r="F1625" s="3"/>
      <c r="G1625" s="3"/>
      <c r="H1625" s="3"/>
      <c r="I1625" s="3"/>
      <c r="J1625" s="3"/>
      <c r="Q1625" s="8"/>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c r="IV1625"/>
    </row>
    <row r="1626" spans="1:256" s="4" customFormat="1" ht="12.75">
      <c r="A1626" s="1"/>
      <c r="B1626" s="2"/>
      <c r="C1626" s="3"/>
      <c r="F1626" s="3"/>
      <c r="G1626" s="3"/>
      <c r="H1626" s="3"/>
      <c r="I1626" s="3"/>
      <c r="J1626" s="3"/>
      <c r="Q1626" s="8"/>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c r="IV1626"/>
    </row>
    <row r="1627" spans="1:256" s="4" customFormat="1" ht="12.75">
      <c r="A1627" s="1"/>
      <c r="B1627" s="2"/>
      <c r="C1627" s="3"/>
      <c r="F1627" s="3"/>
      <c r="G1627" s="3"/>
      <c r="H1627" s="3"/>
      <c r="I1627" s="3"/>
      <c r="J1627" s="3"/>
      <c r="Q1627" s="8"/>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c r="HO1627"/>
      <c r="HP1627"/>
      <c r="HQ1627"/>
      <c r="HR1627"/>
      <c r="HS1627"/>
      <c r="HT1627"/>
      <c r="HU1627"/>
      <c r="HV1627"/>
      <c r="HW1627"/>
      <c r="HX1627"/>
      <c r="HY1627"/>
      <c r="HZ1627"/>
      <c r="IA1627"/>
      <c r="IB1627"/>
      <c r="IC1627"/>
      <c r="ID1627"/>
      <c r="IE1627"/>
      <c r="IF1627"/>
      <c r="IG1627"/>
      <c r="IH1627"/>
      <c r="II1627"/>
      <c r="IJ1627"/>
      <c r="IK1627"/>
      <c r="IL1627"/>
      <c r="IM1627"/>
      <c r="IN1627"/>
      <c r="IO1627"/>
      <c r="IP1627"/>
      <c r="IQ1627"/>
      <c r="IR1627"/>
      <c r="IS1627"/>
      <c r="IT1627"/>
      <c r="IU1627"/>
      <c r="IV1627"/>
    </row>
    <row r="1628" spans="1:256" s="4" customFormat="1" ht="12.75">
      <c r="A1628" s="1"/>
      <c r="B1628" s="2"/>
      <c r="C1628" s="3"/>
      <c r="F1628" s="3"/>
      <c r="G1628" s="3"/>
      <c r="H1628" s="3"/>
      <c r="I1628" s="3"/>
      <c r="J1628" s="3"/>
      <c r="Q1628" s="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c r="HO1628"/>
      <c r="HP1628"/>
      <c r="HQ1628"/>
      <c r="HR1628"/>
      <c r="HS1628"/>
      <c r="HT1628"/>
      <c r="HU1628"/>
      <c r="HV1628"/>
      <c r="HW1628"/>
      <c r="HX1628"/>
      <c r="HY1628"/>
      <c r="HZ1628"/>
      <c r="IA1628"/>
      <c r="IB1628"/>
      <c r="IC1628"/>
      <c r="ID1628"/>
      <c r="IE1628"/>
      <c r="IF1628"/>
      <c r="IG1628"/>
      <c r="IH1628"/>
      <c r="II1628"/>
      <c r="IJ1628"/>
      <c r="IK1628"/>
      <c r="IL1628"/>
      <c r="IM1628"/>
      <c r="IN1628"/>
      <c r="IO1628"/>
      <c r="IP1628"/>
      <c r="IQ1628"/>
      <c r="IR1628"/>
      <c r="IS1628"/>
      <c r="IT1628"/>
      <c r="IU1628"/>
      <c r="IV1628"/>
    </row>
    <row r="1629" spans="1:256" s="4" customFormat="1" ht="12.75">
      <c r="A1629" s="1"/>
      <c r="B1629" s="2"/>
      <c r="C1629" s="3"/>
      <c r="F1629" s="3"/>
      <c r="G1629" s="3"/>
      <c r="H1629" s="3"/>
      <c r="I1629" s="3"/>
      <c r="J1629" s="3"/>
      <c r="Q1629" s="8"/>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c r="HO1629"/>
      <c r="HP1629"/>
      <c r="HQ1629"/>
      <c r="HR1629"/>
      <c r="HS1629"/>
      <c r="HT1629"/>
      <c r="HU1629"/>
      <c r="HV1629"/>
      <c r="HW1629"/>
      <c r="HX1629"/>
      <c r="HY1629"/>
      <c r="HZ1629"/>
      <c r="IA1629"/>
      <c r="IB1629"/>
      <c r="IC1629"/>
      <c r="ID1629"/>
      <c r="IE1629"/>
      <c r="IF1629"/>
      <c r="IG1629"/>
      <c r="IH1629"/>
      <c r="II1629"/>
      <c r="IJ1629"/>
      <c r="IK1629"/>
      <c r="IL1629"/>
      <c r="IM1629"/>
      <c r="IN1629"/>
      <c r="IO1629"/>
      <c r="IP1629"/>
      <c r="IQ1629"/>
      <c r="IR1629"/>
      <c r="IS1629"/>
      <c r="IT1629"/>
      <c r="IU1629"/>
      <c r="IV1629"/>
    </row>
    <row r="1630" spans="1:256" s="4" customFormat="1" ht="12.75">
      <c r="A1630" s="1"/>
      <c r="B1630" s="2"/>
      <c r="C1630" s="3"/>
      <c r="F1630" s="3"/>
      <c r="G1630" s="3"/>
      <c r="H1630" s="3"/>
      <c r="I1630" s="3"/>
      <c r="J1630" s="3"/>
      <c r="Q1630" s="8"/>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c r="HO1630"/>
      <c r="HP1630"/>
      <c r="HQ1630"/>
      <c r="HR1630"/>
      <c r="HS1630"/>
      <c r="HT1630"/>
      <c r="HU1630"/>
      <c r="HV1630"/>
      <c r="HW1630"/>
      <c r="HX1630"/>
      <c r="HY1630"/>
      <c r="HZ1630"/>
      <c r="IA1630"/>
      <c r="IB1630"/>
      <c r="IC1630"/>
      <c r="ID1630"/>
      <c r="IE1630"/>
      <c r="IF1630"/>
      <c r="IG1630"/>
      <c r="IH1630"/>
      <c r="II1630"/>
      <c r="IJ1630"/>
      <c r="IK1630"/>
      <c r="IL1630"/>
      <c r="IM1630"/>
      <c r="IN1630"/>
      <c r="IO1630"/>
      <c r="IP1630"/>
      <c r="IQ1630"/>
      <c r="IR1630"/>
      <c r="IS1630"/>
      <c r="IT1630"/>
      <c r="IU1630"/>
      <c r="IV1630"/>
    </row>
    <row r="1631" spans="1:256" s="4" customFormat="1" ht="12.75">
      <c r="A1631" s="1"/>
      <c r="B1631" s="2"/>
      <c r="C1631" s="3"/>
      <c r="F1631" s="3"/>
      <c r="G1631" s="3"/>
      <c r="H1631" s="3"/>
      <c r="I1631" s="3"/>
      <c r="J1631" s="3"/>
      <c r="Q1631" s="8"/>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c r="HO1631"/>
      <c r="HP1631"/>
      <c r="HQ1631"/>
      <c r="HR1631"/>
      <c r="HS1631"/>
      <c r="HT1631"/>
      <c r="HU1631"/>
      <c r="HV1631"/>
      <c r="HW1631"/>
      <c r="HX1631"/>
      <c r="HY1631"/>
      <c r="HZ1631"/>
      <c r="IA1631"/>
      <c r="IB1631"/>
      <c r="IC1631"/>
      <c r="ID1631"/>
      <c r="IE1631"/>
      <c r="IF1631"/>
      <c r="IG1631"/>
      <c r="IH1631"/>
      <c r="II1631"/>
      <c r="IJ1631"/>
      <c r="IK1631"/>
      <c r="IL1631"/>
      <c r="IM1631"/>
      <c r="IN1631"/>
      <c r="IO1631"/>
      <c r="IP1631"/>
      <c r="IQ1631"/>
      <c r="IR1631"/>
      <c r="IS1631"/>
      <c r="IT1631"/>
      <c r="IU1631"/>
      <c r="IV1631"/>
    </row>
    <row r="1632" spans="1:256" s="4" customFormat="1" ht="12.75">
      <c r="A1632" s="1"/>
      <c r="B1632" s="2"/>
      <c r="C1632" s="3"/>
      <c r="F1632" s="3"/>
      <c r="G1632" s="3"/>
      <c r="H1632" s="3"/>
      <c r="I1632" s="3"/>
      <c r="J1632" s="3"/>
      <c r="Q1632" s="8"/>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c r="IV1632"/>
    </row>
    <row r="1633" spans="1:256" s="4" customFormat="1" ht="12.75">
      <c r="A1633" s="1"/>
      <c r="B1633" s="2"/>
      <c r="C1633" s="3"/>
      <c r="F1633" s="3"/>
      <c r="G1633" s="3"/>
      <c r="H1633" s="3"/>
      <c r="I1633" s="3"/>
      <c r="J1633" s="3"/>
      <c r="Q1633" s="8"/>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c r="HO1633"/>
      <c r="HP1633"/>
      <c r="HQ1633"/>
      <c r="HR1633"/>
      <c r="HS1633"/>
      <c r="HT1633"/>
      <c r="HU1633"/>
      <c r="HV1633"/>
      <c r="HW1633"/>
      <c r="HX1633"/>
      <c r="HY1633"/>
      <c r="HZ1633"/>
      <c r="IA1633"/>
      <c r="IB1633"/>
      <c r="IC1633"/>
      <c r="ID1633"/>
      <c r="IE1633"/>
      <c r="IF1633"/>
      <c r="IG1633"/>
      <c r="IH1633"/>
      <c r="II1633"/>
      <c r="IJ1633"/>
      <c r="IK1633"/>
      <c r="IL1633"/>
      <c r="IM1633"/>
      <c r="IN1633"/>
      <c r="IO1633"/>
      <c r="IP1633"/>
      <c r="IQ1633"/>
      <c r="IR1633"/>
      <c r="IS1633"/>
      <c r="IT1633"/>
      <c r="IU1633"/>
      <c r="IV1633"/>
    </row>
    <row r="1634" spans="1:256" s="4" customFormat="1" ht="12.75">
      <c r="A1634" s="1"/>
      <c r="B1634" s="2"/>
      <c r="C1634" s="3"/>
      <c r="F1634" s="3"/>
      <c r="G1634" s="3"/>
      <c r="H1634" s="3"/>
      <c r="I1634" s="3"/>
      <c r="J1634" s="3"/>
      <c r="Q1634" s="8"/>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c r="HO1634"/>
      <c r="HP1634"/>
      <c r="HQ1634"/>
      <c r="HR1634"/>
      <c r="HS1634"/>
      <c r="HT1634"/>
      <c r="HU1634"/>
      <c r="HV1634"/>
      <c r="HW1634"/>
      <c r="HX1634"/>
      <c r="HY1634"/>
      <c r="HZ1634"/>
      <c r="IA1634"/>
      <c r="IB1634"/>
      <c r="IC1634"/>
      <c r="ID1634"/>
      <c r="IE1634"/>
      <c r="IF1634"/>
      <c r="IG1634"/>
      <c r="IH1634"/>
      <c r="II1634"/>
      <c r="IJ1634"/>
      <c r="IK1634"/>
      <c r="IL1634"/>
      <c r="IM1634"/>
      <c r="IN1634"/>
      <c r="IO1634"/>
      <c r="IP1634"/>
      <c r="IQ1634"/>
      <c r="IR1634"/>
      <c r="IS1634"/>
      <c r="IT1634"/>
      <c r="IU1634"/>
      <c r="IV1634"/>
    </row>
    <row r="1635" spans="1:256" s="4" customFormat="1" ht="12.75">
      <c r="A1635" s="1"/>
      <c r="B1635" s="2"/>
      <c r="C1635" s="3"/>
      <c r="F1635" s="3"/>
      <c r="G1635" s="3"/>
      <c r="H1635" s="3"/>
      <c r="I1635" s="3"/>
      <c r="J1635" s="3"/>
      <c r="Q1635" s="8"/>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c r="IV1635"/>
    </row>
    <row r="1636" spans="1:256" s="4" customFormat="1" ht="12.75">
      <c r="A1636" s="1"/>
      <c r="B1636" s="2"/>
      <c r="C1636" s="3"/>
      <c r="F1636" s="3"/>
      <c r="G1636" s="3"/>
      <c r="H1636" s="3"/>
      <c r="I1636" s="3"/>
      <c r="J1636" s="3"/>
      <c r="Q1636" s="8"/>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c r="IV1636"/>
    </row>
    <row r="1637" spans="1:256" s="4" customFormat="1" ht="12.75">
      <c r="A1637" s="1"/>
      <c r="B1637" s="2"/>
      <c r="C1637" s="3"/>
      <c r="F1637" s="3"/>
      <c r="G1637" s="3"/>
      <c r="H1637" s="3"/>
      <c r="I1637" s="3"/>
      <c r="J1637" s="3"/>
      <c r="Q1637" s="8"/>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c r="IV1637"/>
    </row>
    <row r="1638" spans="1:256" s="4" customFormat="1" ht="12.75">
      <c r="A1638" s="1"/>
      <c r="B1638" s="2"/>
      <c r="C1638" s="3"/>
      <c r="F1638" s="3"/>
      <c r="G1638" s="3"/>
      <c r="H1638" s="3"/>
      <c r="I1638" s="3"/>
      <c r="J1638" s="3"/>
      <c r="Q1638" s="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c r="IV1638"/>
    </row>
    <row r="1639" spans="1:256" s="4" customFormat="1" ht="12.75">
      <c r="A1639" s="1"/>
      <c r="B1639" s="2"/>
      <c r="C1639" s="3"/>
      <c r="F1639" s="3"/>
      <c r="G1639" s="3"/>
      <c r="H1639" s="3"/>
      <c r="I1639" s="3"/>
      <c r="J1639" s="3"/>
      <c r="Q1639" s="8"/>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c r="HO1639"/>
      <c r="HP1639"/>
      <c r="HQ1639"/>
      <c r="HR1639"/>
      <c r="HS1639"/>
      <c r="HT1639"/>
      <c r="HU1639"/>
      <c r="HV1639"/>
      <c r="HW1639"/>
      <c r="HX1639"/>
      <c r="HY1639"/>
      <c r="HZ1639"/>
      <c r="IA1639"/>
      <c r="IB1639"/>
      <c r="IC1639"/>
      <c r="ID1639"/>
      <c r="IE1639"/>
      <c r="IF1639"/>
      <c r="IG1639"/>
      <c r="IH1639"/>
      <c r="II1639"/>
      <c r="IJ1639"/>
      <c r="IK1639"/>
      <c r="IL1639"/>
      <c r="IM1639"/>
      <c r="IN1639"/>
      <c r="IO1639"/>
      <c r="IP1639"/>
      <c r="IQ1639"/>
      <c r="IR1639"/>
      <c r="IS1639"/>
      <c r="IT1639"/>
      <c r="IU1639"/>
      <c r="IV1639"/>
    </row>
    <row r="1640" spans="1:256" s="4" customFormat="1" ht="12.75">
      <c r="A1640" s="1"/>
      <c r="B1640" s="2"/>
      <c r="C1640" s="3"/>
      <c r="F1640" s="3"/>
      <c r="G1640" s="3"/>
      <c r="H1640" s="3"/>
      <c r="I1640" s="3"/>
      <c r="J1640" s="3"/>
      <c r="Q1640" s="8"/>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c r="IV1640"/>
    </row>
    <row r="1641" spans="1:256" s="4" customFormat="1" ht="12.75">
      <c r="A1641" s="1"/>
      <c r="B1641" s="2"/>
      <c r="C1641" s="3"/>
      <c r="F1641" s="3"/>
      <c r="G1641" s="3"/>
      <c r="H1641" s="3"/>
      <c r="I1641" s="3"/>
      <c r="J1641" s="3"/>
      <c r="Q1641" s="8"/>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c r="IV1641"/>
    </row>
    <row r="1642" spans="1:256" s="4" customFormat="1" ht="12.75">
      <c r="A1642" s="1"/>
      <c r="B1642" s="2"/>
      <c r="C1642" s="3"/>
      <c r="F1642" s="3"/>
      <c r="G1642" s="3"/>
      <c r="H1642" s="3"/>
      <c r="I1642" s="3"/>
      <c r="J1642" s="3"/>
      <c r="Q1642" s="8"/>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c r="IU1642"/>
      <c r="IV1642"/>
    </row>
    <row r="1643" spans="1:256" s="4" customFormat="1" ht="12.75">
      <c r="A1643" s="1"/>
      <c r="B1643" s="2"/>
      <c r="C1643" s="3"/>
      <c r="F1643" s="3"/>
      <c r="G1643" s="3"/>
      <c r="H1643" s="3"/>
      <c r="I1643" s="3"/>
      <c r="J1643" s="3"/>
      <c r="Q1643" s="8"/>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c r="IU1643"/>
      <c r="IV1643"/>
    </row>
    <row r="1644" spans="1:256" s="4" customFormat="1" ht="12.75">
      <c r="A1644" s="1"/>
      <c r="B1644" s="2"/>
      <c r="C1644" s="3"/>
      <c r="F1644" s="3"/>
      <c r="G1644" s="3"/>
      <c r="H1644" s="3"/>
      <c r="I1644" s="3"/>
      <c r="J1644" s="3"/>
      <c r="Q1644" s="8"/>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c r="IV1644"/>
    </row>
    <row r="1645" spans="1:256" s="4" customFormat="1" ht="12.75">
      <c r="A1645" s="1"/>
      <c r="B1645" s="2"/>
      <c r="C1645" s="3"/>
      <c r="F1645" s="3"/>
      <c r="G1645" s="3"/>
      <c r="H1645" s="3"/>
      <c r="I1645" s="3"/>
      <c r="J1645" s="3"/>
      <c r="Q1645" s="8"/>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c r="IV1645"/>
    </row>
    <row r="1646" spans="1:256" s="4" customFormat="1" ht="12.75">
      <c r="A1646" s="1"/>
      <c r="B1646" s="2"/>
      <c r="C1646" s="3"/>
      <c r="F1646" s="3"/>
      <c r="G1646" s="3"/>
      <c r="H1646" s="3"/>
      <c r="I1646" s="3"/>
      <c r="J1646" s="3"/>
      <c r="Q1646" s="8"/>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c r="IV1646"/>
    </row>
    <row r="1647" spans="1:256" s="4" customFormat="1" ht="12.75">
      <c r="A1647" s="1"/>
      <c r="B1647" s="2"/>
      <c r="C1647" s="3"/>
      <c r="F1647" s="3"/>
      <c r="G1647" s="3"/>
      <c r="H1647" s="3"/>
      <c r="I1647" s="3"/>
      <c r="J1647" s="3"/>
      <c r="Q1647" s="8"/>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c r="IV1647"/>
    </row>
    <row r="1648" spans="1:256" s="4" customFormat="1" ht="12.75">
      <c r="A1648" s="1"/>
      <c r="B1648" s="2"/>
      <c r="C1648" s="3"/>
      <c r="F1648" s="3"/>
      <c r="G1648" s="3"/>
      <c r="H1648" s="3"/>
      <c r="I1648" s="3"/>
      <c r="J1648" s="3"/>
      <c r="Q1648" s="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c r="HO1648"/>
      <c r="HP1648"/>
      <c r="HQ1648"/>
      <c r="HR1648"/>
      <c r="HS1648"/>
      <c r="HT1648"/>
      <c r="HU1648"/>
      <c r="HV1648"/>
      <c r="HW1648"/>
      <c r="HX1648"/>
      <c r="HY1648"/>
      <c r="HZ1648"/>
      <c r="IA1648"/>
      <c r="IB1648"/>
      <c r="IC1648"/>
      <c r="ID1648"/>
      <c r="IE1648"/>
      <c r="IF1648"/>
      <c r="IG1648"/>
      <c r="IH1648"/>
      <c r="II1648"/>
      <c r="IJ1648"/>
      <c r="IK1648"/>
      <c r="IL1648"/>
      <c r="IM1648"/>
      <c r="IN1648"/>
      <c r="IO1648"/>
      <c r="IP1648"/>
      <c r="IQ1648"/>
      <c r="IR1648"/>
      <c r="IS1648"/>
      <c r="IT1648"/>
      <c r="IU1648"/>
      <c r="IV1648"/>
    </row>
    <row r="1649" spans="1:256" s="4" customFormat="1" ht="12.75">
      <c r="A1649" s="1"/>
      <c r="B1649" s="2"/>
      <c r="C1649" s="3"/>
      <c r="F1649" s="3"/>
      <c r="G1649" s="3"/>
      <c r="H1649" s="3"/>
      <c r="I1649" s="3"/>
      <c r="J1649" s="3"/>
      <c r="Q1649" s="8"/>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c r="IV1649"/>
    </row>
    <row r="1650" spans="1:256" s="4" customFormat="1" ht="12.75">
      <c r="A1650" s="1"/>
      <c r="B1650" s="2"/>
      <c r="C1650" s="3"/>
      <c r="F1650" s="3"/>
      <c r="G1650" s="3"/>
      <c r="H1650" s="3"/>
      <c r="I1650" s="3"/>
      <c r="J1650" s="3"/>
      <c r="Q1650" s="8"/>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c r="IV1650"/>
    </row>
    <row r="1651" spans="1:256" s="4" customFormat="1" ht="12.75">
      <c r="A1651" s="1"/>
      <c r="B1651" s="2"/>
      <c r="C1651" s="3"/>
      <c r="F1651" s="3"/>
      <c r="G1651" s="3"/>
      <c r="H1651" s="3"/>
      <c r="I1651" s="3"/>
      <c r="J1651" s="3"/>
      <c r="Q1651" s="8"/>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c r="HO1651"/>
      <c r="HP1651"/>
      <c r="HQ1651"/>
      <c r="HR1651"/>
      <c r="HS1651"/>
      <c r="HT1651"/>
      <c r="HU1651"/>
      <c r="HV1651"/>
      <c r="HW1651"/>
      <c r="HX1651"/>
      <c r="HY1651"/>
      <c r="HZ1651"/>
      <c r="IA1651"/>
      <c r="IB1651"/>
      <c r="IC1651"/>
      <c r="ID1651"/>
      <c r="IE1651"/>
      <c r="IF1651"/>
      <c r="IG1651"/>
      <c r="IH1651"/>
      <c r="II1651"/>
      <c r="IJ1651"/>
      <c r="IK1651"/>
      <c r="IL1651"/>
      <c r="IM1651"/>
      <c r="IN1651"/>
      <c r="IO1651"/>
      <c r="IP1651"/>
      <c r="IQ1651"/>
      <c r="IR1651"/>
      <c r="IS1651"/>
      <c r="IT1651"/>
      <c r="IU1651"/>
      <c r="IV1651"/>
    </row>
    <row r="1652" spans="1:256" s="4" customFormat="1" ht="12.75">
      <c r="A1652" s="1"/>
      <c r="B1652" s="2"/>
      <c r="C1652" s="3"/>
      <c r="F1652" s="3"/>
      <c r="G1652" s="3"/>
      <c r="H1652" s="3"/>
      <c r="I1652" s="3"/>
      <c r="J1652" s="3"/>
      <c r="Q1652" s="8"/>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c r="HO1652"/>
      <c r="HP1652"/>
      <c r="HQ1652"/>
      <c r="HR1652"/>
      <c r="HS1652"/>
      <c r="HT1652"/>
      <c r="HU1652"/>
      <c r="HV1652"/>
      <c r="HW1652"/>
      <c r="HX1652"/>
      <c r="HY1652"/>
      <c r="HZ1652"/>
      <c r="IA1652"/>
      <c r="IB1652"/>
      <c r="IC1652"/>
      <c r="ID1652"/>
      <c r="IE1652"/>
      <c r="IF1652"/>
      <c r="IG1652"/>
      <c r="IH1652"/>
      <c r="II1652"/>
      <c r="IJ1652"/>
      <c r="IK1652"/>
      <c r="IL1652"/>
      <c r="IM1652"/>
      <c r="IN1652"/>
      <c r="IO1652"/>
      <c r="IP1652"/>
      <c r="IQ1652"/>
      <c r="IR1652"/>
      <c r="IS1652"/>
      <c r="IT1652"/>
      <c r="IU1652"/>
      <c r="IV1652"/>
    </row>
    <row r="1653" spans="1:256" s="4" customFormat="1" ht="12.75">
      <c r="A1653" s="1"/>
      <c r="B1653" s="2"/>
      <c r="C1653" s="3"/>
      <c r="F1653" s="3"/>
      <c r="G1653" s="3"/>
      <c r="H1653" s="3"/>
      <c r="I1653" s="3"/>
      <c r="J1653" s="3"/>
      <c r="Q1653" s="8"/>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c r="HO1653"/>
      <c r="HP1653"/>
      <c r="HQ1653"/>
      <c r="HR1653"/>
      <c r="HS1653"/>
      <c r="HT1653"/>
      <c r="HU1653"/>
      <c r="HV1653"/>
      <c r="HW1653"/>
      <c r="HX1653"/>
      <c r="HY1653"/>
      <c r="HZ1653"/>
      <c r="IA1653"/>
      <c r="IB1653"/>
      <c r="IC1653"/>
      <c r="ID1653"/>
      <c r="IE1653"/>
      <c r="IF1653"/>
      <c r="IG1653"/>
      <c r="IH1653"/>
      <c r="II1653"/>
      <c r="IJ1653"/>
      <c r="IK1653"/>
      <c r="IL1653"/>
      <c r="IM1653"/>
      <c r="IN1653"/>
      <c r="IO1653"/>
      <c r="IP1653"/>
      <c r="IQ1653"/>
      <c r="IR1653"/>
      <c r="IS1653"/>
      <c r="IT1653"/>
      <c r="IU1653"/>
      <c r="IV1653"/>
    </row>
    <row r="1654" spans="1:256" s="4" customFormat="1" ht="12.75">
      <c r="A1654" s="1"/>
      <c r="B1654" s="2"/>
      <c r="C1654" s="3"/>
      <c r="F1654" s="3"/>
      <c r="G1654" s="3"/>
      <c r="H1654" s="3"/>
      <c r="I1654" s="3"/>
      <c r="J1654" s="3"/>
      <c r="Q1654" s="8"/>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c r="HO1654"/>
      <c r="HP1654"/>
      <c r="HQ1654"/>
      <c r="HR1654"/>
      <c r="HS1654"/>
      <c r="HT1654"/>
      <c r="HU1654"/>
      <c r="HV1654"/>
      <c r="HW1654"/>
      <c r="HX1654"/>
      <c r="HY1654"/>
      <c r="HZ1654"/>
      <c r="IA1654"/>
      <c r="IB1654"/>
      <c r="IC1654"/>
      <c r="ID1654"/>
      <c r="IE1654"/>
      <c r="IF1654"/>
      <c r="IG1654"/>
      <c r="IH1654"/>
      <c r="II1654"/>
      <c r="IJ1654"/>
      <c r="IK1654"/>
      <c r="IL1654"/>
      <c r="IM1654"/>
      <c r="IN1654"/>
      <c r="IO1654"/>
      <c r="IP1654"/>
      <c r="IQ1654"/>
      <c r="IR1654"/>
      <c r="IS1654"/>
      <c r="IT1654"/>
      <c r="IU1654"/>
      <c r="IV1654"/>
    </row>
    <row r="1655" spans="1:256" s="4" customFormat="1" ht="12.75">
      <c r="A1655" s="1"/>
      <c r="B1655" s="2"/>
      <c r="C1655" s="3"/>
      <c r="F1655" s="3"/>
      <c r="G1655" s="3"/>
      <c r="H1655" s="3"/>
      <c r="I1655" s="3"/>
      <c r="J1655" s="3"/>
      <c r="Q1655" s="8"/>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c r="HO1655"/>
      <c r="HP1655"/>
      <c r="HQ1655"/>
      <c r="HR1655"/>
      <c r="HS1655"/>
      <c r="HT1655"/>
      <c r="HU1655"/>
      <c r="HV1655"/>
      <c r="HW1655"/>
      <c r="HX1655"/>
      <c r="HY1655"/>
      <c r="HZ1655"/>
      <c r="IA1655"/>
      <c r="IB1655"/>
      <c r="IC1655"/>
      <c r="ID1655"/>
      <c r="IE1655"/>
      <c r="IF1655"/>
      <c r="IG1655"/>
      <c r="IH1655"/>
      <c r="II1655"/>
      <c r="IJ1655"/>
      <c r="IK1655"/>
      <c r="IL1655"/>
      <c r="IM1655"/>
      <c r="IN1655"/>
      <c r="IO1655"/>
      <c r="IP1655"/>
      <c r="IQ1655"/>
      <c r="IR1655"/>
      <c r="IS1655"/>
      <c r="IT1655"/>
      <c r="IU1655"/>
      <c r="IV1655"/>
    </row>
    <row r="1656" spans="1:256" s="4" customFormat="1" ht="12.75">
      <c r="A1656" s="1"/>
      <c r="B1656" s="2"/>
      <c r="C1656" s="3"/>
      <c r="F1656" s="3"/>
      <c r="G1656" s="3"/>
      <c r="H1656" s="3"/>
      <c r="I1656" s="3"/>
      <c r="J1656" s="3"/>
      <c r="Q1656" s="8"/>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c r="HO1656"/>
      <c r="HP1656"/>
      <c r="HQ1656"/>
      <c r="HR1656"/>
      <c r="HS1656"/>
      <c r="HT1656"/>
      <c r="HU1656"/>
      <c r="HV1656"/>
      <c r="HW1656"/>
      <c r="HX1656"/>
      <c r="HY1656"/>
      <c r="HZ1656"/>
      <c r="IA1656"/>
      <c r="IB1656"/>
      <c r="IC1656"/>
      <c r="ID1656"/>
      <c r="IE1656"/>
      <c r="IF1656"/>
      <c r="IG1656"/>
      <c r="IH1656"/>
      <c r="II1656"/>
      <c r="IJ1656"/>
      <c r="IK1656"/>
      <c r="IL1656"/>
      <c r="IM1656"/>
      <c r="IN1656"/>
      <c r="IO1656"/>
      <c r="IP1656"/>
      <c r="IQ1656"/>
      <c r="IR1656"/>
      <c r="IS1656"/>
      <c r="IT1656"/>
      <c r="IU1656"/>
      <c r="IV1656"/>
    </row>
    <row r="1657" spans="1:256" s="4" customFormat="1" ht="12.75">
      <c r="A1657" s="1"/>
      <c r="B1657" s="2"/>
      <c r="C1657" s="3"/>
      <c r="F1657" s="3"/>
      <c r="G1657" s="3"/>
      <c r="H1657" s="3"/>
      <c r="I1657" s="3"/>
      <c r="J1657" s="3"/>
      <c r="Q1657" s="8"/>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c r="HO1657"/>
      <c r="HP1657"/>
      <c r="HQ1657"/>
      <c r="HR1657"/>
      <c r="HS1657"/>
      <c r="HT1657"/>
      <c r="HU1657"/>
      <c r="HV1657"/>
      <c r="HW1657"/>
      <c r="HX1657"/>
      <c r="HY1657"/>
      <c r="HZ1657"/>
      <c r="IA1657"/>
      <c r="IB1657"/>
      <c r="IC1657"/>
      <c r="ID1657"/>
      <c r="IE1657"/>
      <c r="IF1657"/>
      <c r="IG1657"/>
      <c r="IH1657"/>
      <c r="II1657"/>
      <c r="IJ1657"/>
      <c r="IK1657"/>
      <c r="IL1657"/>
      <c r="IM1657"/>
      <c r="IN1657"/>
      <c r="IO1657"/>
      <c r="IP1657"/>
      <c r="IQ1657"/>
      <c r="IR1657"/>
      <c r="IS1657"/>
      <c r="IT1657"/>
      <c r="IU1657"/>
      <c r="IV1657"/>
    </row>
    <row r="1658" spans="1:256" s="4" customFormat="1" ht="12.75">
      <c r="A1658" s="1"/>
      <c r="B1658" s="2"/>
      <c r="C1658" s="3"/>
      <c r="F1658" s="3"/>
      <c r="G1658" s="3"/>
      <c r="H1658" s="3"/>
      <c r="I1658" s="3"/>
      <c r="J1658" s="3"/>
      <c r="Q1658" s="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c r="IV1658"/>
    </row>
    <row r="1659" spans="1:256" s="4" customFormat="1" ht="12.75">
      <c r="A1659" s="1"/>
      <c r="B1659" s="2"/>
      <c r="C1659" s="3"/>
      <c r="F1659" s="3"/>
      <c r="G1659" s="3"/>
      <c r="H1659" s="3"/>
      <c r="I1659" s="3"/>
      <c r="J1659" s="3"/>
      <c r="Q1659" s="8"/>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c r="IU1659"/>
      <c r="IV1659"/>
    </row>
    <row r="1660" spans="1:256" s="4" customFormat="1" ht="12.75">
      <c r="A1660" s="1"/>
      <c r="B1660" s="2"/>
      <c r="C1660" s="3"/>
      <c r="F1660" s="3"/>
      <c r="G1660" s="3"/>
      <c r="H1660" s="3"/>
      <c r="I1660" s="3"/>
      <c r="J1660" s="3"/>
      <c r="Q1660" s="8"/>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c r="HO1660"/>
      <c r="HP1660"/>
      <c r="HQ1660"/>
      <c r="HR1660"/>
      <c r="HS1660"/>
      <c r="HT1660"/>
      <c r="HU1660"/>
      <c r="HV1660"/>
      <c r="HW1660"/>
      <c r="HX1660"/>
      <c r="HY1660"/>
      <c r="HZ1660"/>
      <c r="IA1660"/>
      <c r="IB1660"/>
      <c r="IC1660"/>
      <c r="ID1660"/>
      <c r="IE1660"/>
      <c r="IF1660"/>
      <c r="IG1660"/>
      <c r="IH1660"/>
      <c r="II1660"/>
      <c r="IJ1660"/>
      <c r="IK1660"/>
      <c r="IL1660"/>
      <c r="IM1660"/>
      <c r="IN1660"/>
      <c r="IO1660"/>
      <c r="IP1660"/>
      <c r="IQ1660"/>
      <c r="IR1660"/>
      <c r="IS1660"/>
      <c r="IT1660"/>
      <c r="IU1660"/>
      <c r="IV1660"/>
    </row>
    <row r="1661" spans="1:256" s="4" customFormat="1" ht="12.75">
      <c r="A1661" s="1"/>
      <c r="B1661" s="2"/>
      <c r="C1661" s="3"/>
      <c r="F1661" s="3"/>
      <c r="G1661" s="3"/>
      <c r="H1661" s="3"/>
      <c r="I1661" s="3"/>
      <c r="J1661" s="3"/>
      <c r="Q1661" s="8"/>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c r="HO1661"/>
      <c r="HP1661"/>
      <c r="HQ1661"/>
      <c r="HR1661"/>
      <c r="HS1661"/>
      <c r="HT1661"/>
      <c r="HU1661"/>
      <c r="HV1661"/>
      <c r="HW1661"/>
      <c r="HX1661"/>
      <c r="HY1661"/>
      <c r="HZ1661"/>
      <c r="IA1661"/>
      <c r="IB1661"/>
      <c r="IC1661"/>
      <c r="ID1661"/>
      <c r="IE1661"/>
      <c r="IF1661"/>
      <c r="IG1661"/>
      <c r="IH1661"/>
      <c r="II1661"/>
      <c r="IJ1661"/>
      <c r="IK1661"/>
      <c r="IL1661"/>
      <c r="IM1661"/>
      <c r="IN1661"/>
      <c r="IO1661"/>
      <c r="IP1661"/>
      <c r="IQ1661"/>
      <c r="IR1661"/>
      <c r="IS1661"/>
      <c r="IT1661"/>
      <c r="IU1661"/>
      <c r="IV1661"/>
    </row>
    <row r="1662" spans="1:256" s="4" customFormat="1" ht="12.75">
      <c r="A1662" s="1"/>
      <c r="B1662" s="2"/>
      <c r="C1662" s="3"/>
      <c r="F1662" s="3"/>
      <c r="G1662" s="3"/>
      <c r="H1662" s="3"/>
      <c r="I1662" s="3"/>
      <c r="J1662" s="3"/>
      <c r="Q1662" s="8"/>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c r="HO1662"/>
      <c r="HP1662"/>
      <c r="HQ1662"/>
      <c r="HR1662"/>
      <c r="HS1662"/>
      <c r="HT1662"/>
      <c r="HU1662"/>
      <c r="HV1662"/>
      <c r="HW1662"/>
      <c r="HX1662"/>
      <c r="HY1662"/>
      <c r="HZ1662"/>
      <c r="IA1662"/>
      <c r="IB1662"/>
      <c r="IC1662"/>
      <c r="ID1662"/>
      <c r="IE1662"/>
      <c r="IF1662"/>
      <c r="IG1662"/>
      <c r="IH1662"/>
      <c r="II1662"/>
      <c r="IJ1662"/>
      <c r="IK1662"/>
      <c r="IL1662"/>
      <c r="IM1662"/>
      <c r="IN1662"/>
      <c r="IO1662"/>
      <c r="IP1662"/>
      <c r="IQ1662"/>
      <c r="IR1662"/>
      <c r="IS1662"/>
      <c r="IT1662"/>
      <c r="IU1662"/>
      <c r="IV1662"/>
    </row>
    <row r="1663" spans="1:256" s="4" customFormat="1" ht="12.75">
      <c r="A1663" s="1"/>
      <c r="B1663" s="2"/>
      <c r="C1663" s="3"/>
      <c r="F1663" s="3"/>
      <c r="G1663" s="3"/>
      <c r="H1663" s="3"/>
      <c r="I1663" s="3"/>
      <c r="J1663" s="3"/>
      <c r="Q1663" s="8"/>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c r="IV1663"/>
    </row>
    <row r="1664" spans="1:256" s="4" customFormat="1" ht="12.75">
      <c r="A1664" s="1"/>
      <c r="B1664" s="2"/>
      <c r="C1664" s="3"/>
      <c r="F1664" s="3"/>
      <c r="G1664" s="3"/>
      <c r="H1664" s="3"/>
      <c r="I1664" s="3"/>
      <c r="J1664" s="3"/>
      <c r="Q1664" s="8"/>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c r="IV1664"/>
    </row>
    <row r="1665" spans="1:256" s="4" customFormat="1" ht="12.75">
      <c r="A1665" s="1"/>
      <c r="B1665" s="2"/>
      <c r="C1665" s="3"/>
      <c r="F1665" s="3"/>
      <c r="G1665" s="3"/>
      <c r="H1665" s="3"/>
      <c r="I1665" s="3"/>
      <c r="J1665" s="3"/>
      <c r="Q1665" s="8"/>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c r="IV1665"/>
    </row>
    <row r="1666" spans="1:256" s="4" customFormat="1" ht="12.75">
      <c r="A1666" s="1"/>
      <c r="B1666" s="2"/>
      <c r="C1666" s="3"/>
      <c r="F1666" s="3"/>
      <c r="G1666" s="3"/>
      <c r="H1666" s="3"/>
      <c r="I1666" s="3"/>
      <c r="J1666" s="3"/>
      <c r="Q1666" s="8"/>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c r="HO1666"/>
      <c r="HP1666"/>
      <c r="HQ1666"/>
      <c r="HR1666"/>
      <c r="HS1666"/>
      <c r="HT1666"/>
      <c r="HU1666"/>
      <c r="HV1666"/>
      <c r="HW1666"/>
      <c r="HX1666"/>
      <c r="HY1666"/>
      <c r="HZ1666"/>
      <c r="IA1666"/>
      <c r="IB1666"/>
      <c r="IC1666"/>
      <c r="ID1666"/>
      <c r="IE1666"/>
      <c r="IF1666"/>
      <c r="IG1666"/>
      <c r="IH1666"/>
      <c r="II1666"/>
      <c r="IJ1666"/>
      <c r="IK1666"/>
      <c r="IL1666"/>
      <c r="IM1666"/>
      <c r="IN1666"/>
      <c r="IO1666"/>
      <c r="IP1666"/>
      <c r="IQ1666"/>
      <c r="IR1666"/>
      <c r="IS1666"/>
      <c r="IT1666"/>
      <c r="IU1666"/>
      <c r="IV1666"/>
    </row>
    <row r="1667" spans="1:256" s="4" customFormat="1" ht="12.75">
      <c r="A1667" s="1"/>
      <c r="B1667" s="2"/>
      <c r="C1667" s="3"/>
      <c r="F1667" s="3"/>
      <c r="G1667" s="3"/>
      <c r="H1667" s="3"/>
      <c r="I1667" s="3"/>
      <c r="J1667" s="3"/>
      <c r="Q1667" s="8"/>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c r="IV1667"/>
    </row>
    <row r="1668" spans="1:256" s="4" customFormat="1" ht="12.75">
      <c r="A1668" s="1"/>
      <c r="B1668" s="2"/>
      <c r="C1668" s="3"/>
      <c r="F1668" s="3"/>
      <c r="G1668" s="3"/>
      <c r="H1668" s="3"/>
      <c r="I1668" s="3"/>
      <c r="J1668" s="3"/>
      <c r="Q1668" s="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c r="IV1668"/>
    </row>
    <row r="1669" spans="1:256" s="4" customFormat="1" ht="12.75">
      <c r="A1669" s="1"/>
      <c r="B1669" s="2"/>
      <c r="C1669" s="3"/>
      <c r="F1669" s="3"/>
      <c r="G1669" s="3"/>
      <c r="H1669" s="3"/>
      <c r="I1669" s="3"/>
      <c r="J1669" s="3"/>
      <c r="Q1669" s="8"/>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c r="HO1669"/>
      <c r="HP1669"/>
      <c r="HQ1669"/>
      <c r="HR1669"/>
      <c r="HS1669"/>
      <c r="HT1669"/>
      <c r="HU1669"/>
      <c r="HV1669"/>
      <c r="HW1669"/>
      <c r="HX1669"/>
      <c r="HY1669"/>
      <c r="HZ1669"/>
      <c r="IA1669"/>
      <c r="IB1669"/>
      <c r="IC1669"/>
      <c r="ID1669"/>
      <c r="IE1669"/>
      <c r="IF1669"/>
      <c r="IG1669"/>
      <c r="IH1669"/>
      <c r="II1669"/>
      <c r="IJ1669"/>
      <c r="IK1669"/>
      <c r="IL1669"/>
      <c r="IM1669"/>
      <c r="IN1669"/>
      <c r="IO1669"/>
      <c r="IP1669"/>
      <c r="IQ1669"/>
      <c r="IR1669"/>
      <c r="IS1669"/>
      <c r="IT1669"/>
      <c r="IU1669"/>
      <c r="IV1669"/>
    </row>
    <row r="1670" spans="1:256" s="4" customFormat="1" ht="12.75">
      <c r="A1670" s="1"/>
      <c r="B1670" s="2"/>
      <c r="C1670" s="3"/>
      <c r="F1670" s="3"/>
      <c r="G1670" s="3"/>
      <c r="H1670" s="3"/>
      <c r="I1670" s="3"/>
      <c r="J1670" s="3"/>
      <c r="Q1670" s="8"/>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c r="IV1670"/>
    </row>
    <row r="1671" spans="1:256" s="4" customFormat="1" ht="12.75">
      <c r="A1671" s="1"/>
      <c r="B1671" s="2"/>
      <c r="C1671" s="3"/>
      <c r="F1671" s="3"/>
      <c r="G1671" s="3"/>
      <c r="H1671" s="3"/>
      <c r="I1671" s="3"/>
      <c r="J1671" s="3"/>
      <c r="Q1671" s="8"/>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c r="IV1671"/>
    </row>
    <row r="1672" spans="1:256" s="4" customFormat="1" ht="12.75">
      <c r="A1672" s="1"/>
      <c r="B1672" s="2"/>
      <c r="C1672" s="3"/>
      <c r="F1672" s="3"/>
      <c r="G1672" s="3"/>
      <c r="H1672" s="3"/>
      <c r="I1672" s="3"/>
      <c r="J1672" s="3"/>
      <c r="Q1672" s="8"/>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c r="IV1672"/>
    </row>
    <row r="1673" spans="1:256" s="4" customFormat="1" ht="12.75">
      <c r="A1673" s="1"/>
      <c r="B1673" s="2"/>
      <c r="C1673" s="3"/>
      <c r="F1673" s="3"/>
      <c r="G1673" s="3"/>
      <c r="H1673" s="3"/>
      <c r="I1673" s="3"/>
      <c r="J1673" s="3"/>
      <c r="Q1673" s="8"/>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c r="HO1673"/>
      <c r="HP1673"/>
      <c r="HQ1673"/>
      <c r="HR1673"/>
      <c r="HS1673"/>
      <c r="HT1673"/>
      <c r="HU1673"/>
      <c r="HV1673"/>
      <c r="HW1673"/>
      <c r="HX1673"/>
      <c r="HY1673"/>
      <c r="HZ1673"/>
      <c r="IA1673"/>
      <c r="IB1673"/>
      <c r="IC1673"/>
      <c r="ID1673"/>
      <c r="IE1673"/>
      <c r="IF1673"/>
      <c r="IG1673"/>
      <c r="IH1673"/>
      <c r="II1673"/>
      <c r="IJ1673"/>
      <c r="IK1673"/>
      <c r="IL1673"/>
      <c r="IM1673"/>
      <c r="IN1673"/>
      <c r="IO1673"/>
      <c r="IP1673"/>
      <c r="IQ1673"/>
      <c r="IR1673"/>
      <c r="IS1673"/>
      <c r="IT1673"/>
      <c r="IU1673"/>
      <c r="IV1673"/>
    </row>
    <row r="1674" spans="1:256" s="4" customFormat="1" ht="12.75">
      <c r="A1674" s="1"/>
      <c r="B1674" s="2"/>
      <c r="C1674" s="3"/>
      <c r="F1674" s="3"/>
      <c r="G1674" s="3"/>
      <c r="H1674" s="3"/>
      <c r="I1674" s="3"/>
      <c r="J1674" s="3"/>
      <c r="Q1674" s="8"/>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c r="HO1674"/>
      <c r="HP1674"/>
      <c r="HQ1674"/>
      <c r="HR1674"/>
      <c r="HS1674"/>
      <c r="HT1674"/>
      <c r="HU1674"/>
      <c r="HV1674"/>
      <c r="HW1674"/>
      <c r="HX1674"/>
      <c r="HY1674"/>
      <c r="HZ1674"/>
      <c r="IA1674"/>
      <c r="IB1674"/>
      <c r="IC1674"/>
      <c r="ID1674"/>
      <c r="IE1674"/>
      <c r="IF1674"/>
      <c r="IG1674"/>
      <c r="IH1674"/>
      <c r="II1674"/>
      <c r="IJ1674"/>
      <c r="IK1674"/>
      <c r="IL1674"/>
      <c r="IM1674"/>
      <c r="IN1674"/>
      <c r="IO1674"/>
      <c r="IP1674"/>
      <c r="IQ1674"/>
      <c r="IR1674"/>
      <c r="IS1674"/>
      <c r="IT1674"/>
      <c r="IU1674"/>
      <c r="IV1674"/>
    </row>
    <row r="1675" spans="1:256" s="4" customFormat="1" ht="12.75">
      <c r="A1675" s="1"/>
      <c r="B1675" s="2"/>
      <c r="C1675" s="3"/>
      <c r="F1675" s="3"/>
      <c r="G1675" s="3"/>
      <c r="H1675" s="3"/>
      <c r="I1675" s="3"/>
      <c r="J1675" s="3"/>
      <c r="Q1675" s="8"/>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c r="HO1675"/>
      <c r="HP1675"/>
      <c r="HQ1675"/>
      <c r="HR1675"/>
      <c r="HS1675"/>
      <c r="HT1675"/>
      <c r="HU1675"/>
      <c r="HV1675"/>
      <c r="HW1675"/>
      <c r="HX1675"/>
      <c r="HY1675"/>
      <c r="HZ1675"/>
      <c r="IA1675"/>
      <c r="IB1675"/>
      <c r="IC1675"/>
      <c r="ID1675"/>
      <c r="IE1675"/>
      <c r="IF1675"/>
      <c r="IG1675"/>
      <c r="IH1675"/>
      <c r="II1675"/>
      <c r="IJ1675"/>
      <c r="IK1675"/>
      <c r="IL1675"/>
      <c r="IM1675"/>
      <c r="IN1675"/>
      <c r="IO1675"/>
      <c r="IP1675"/>
      <c r="IQ1675"/>
      <c r="IR1675"/>
      <c r="IS1675"/>
      <c r="IT1675"/>
      <c r="IU1675"/>
      <c r="IV1675"/>
    </row>
    <row r="1676" spans="1:256" s="4" customFormat="1" ht="12.75">
      <c r="A1676" s="1"/>
      <c r="B1676" s="2"/>
      <c r="C1676" s="3"/>
      <c r="F1676" s="3"/>
      <c r="G1676" s="3"/>
      <c r="H1676" s="3"/>
      <c r="I1676" s="3"/>
      <c r="J1676" s="3"/>
      <c r="Q1676" s="8"/>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c r="HO1676"/>
      <c r="HP1676"/>
      <c r="HQ1676"/>
      <c r="HR1676"/>
      <c r="HS1676"/>
      <c r="HT1676"/>
      <c r="HU1676"/>
      <c r="HV1676"/>
      <c r="HW1676"/>
      <c r="HX1676"/>
      <c r="HY1676"/>
      <c r="HZ1676"/>
      <c r="IA1676"/>
      <c r="IB1676"/>
      <c r="IC1676"/>
      <c r="ID1676"/>
      <c r="IE1676"/>
      <c r="IF1676"/>
      <c r="IG1676"/>
      <c r="IH1676"/>
      <c r="II1676"/>
      <c r="IJ1676"/>
      <c r="IK1676"/>
      <c r="IL1676"/>
      <c r="IM1676"/>
      <c r="IN1676"/>
      <c r="IO1676"/>
      <c r="IP1676"/>
      <c r="IQ1676"/>
      <c r="IR1676"/>
      <c r="IS1676"/>
      <c r="IT1676"/>
      <c r="IU1676"/>
      <c r="IV1676"/>
    </row>
    <row r="1677" spans="1:256" s="4" customFormat="1" ht="12.75">
      <c r="A1677" s="1"/>
      <c r="B1677" s="2"/>
      <c r="C1677" s="3"/>
      <c r="F1677" s="3"/>
      <c r="G1677" s="3"/>
      <c r="H1677" s="3"/>
      <c r="I1677" s="3"/>
      <c r="J1677" s="3"/>
      <c r="Q1677" s="8"/>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c r="HO1677"/>
      <c r="HP1677"/>
      <c r="HQ1677"/>
      <c r="HR1677"/>
      <c r="HS1677"/>
      <c r="HT1677"/>
      <c r="HU1677"/>
      <c r="HV1677"/>
      <c r="HW1677"/>
      <c r="HX1677"/>
      <c r="HY1677"/>
      <c r="HZ1677"/>
      <c r="IA1677"/>
      <c r="IB1677"/>
      <c r="IC1677"/>
      <c r="ID1677"/>
      <c r="IE1677"/>
      <c r="IF1677"/>
      <c r="IG1677"/>
      <c r="IH1677"/>
      <c r="II1677"/>
      <c r="IJ1677"/>
      <c r="IK1677"/>
      <c r="IL1677"/>
      <c r="IM1677"/>
      <c r="IN1677"/>
      <c r="IO1677"/>
      <c r="IP1677"/>
      <c r="IQ1677"/>
      <c r="IR1677"/>
      <c r="IS1677"/>
      <c r="IT1677"/>
      <c r="IU1677"/>
      <c r="IV1677"/>
    </row>
    <row r="1678" spans="1:256" s="4" customFormat="1" ht="12.75">
      <c r="A1678" s="1"/>
      <c r="B1678" s="2"/>
      <c r="C1678" s="3"/>
      <c r="F1678" s="3"/>
      <c r="G1678" s="3"/>
      <c r="H1678" s="3"/>
      <c r="I1678" s="3"/>
      <c r="J1678" s="3"/>
      <c r="Q1678" s="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c r="HO1678"/>
      <c r="HP1678"/>
      <c r="HQ1678"/>
      <c r="HR1678"/>
      <c r="HS1678"/>
      <c r="HT1678"/>
      <c r="HU1678"/>
      <c r="HV1678"/>
      <c r="HW1678"/>
      <c r="HX1678"/>
      <c r="HY1678"/>
      <c r="HZ1678"/>
      <c r="IA1678"/>
      <c r="IB1678"/>
      <c r="IC1678"/>
      <c r="ID1678"/>
      <c r="IE1678"/>
      <c r="IF1678"/>
      <c r="IG1678"/>
      <c r="IH1678"/>
      <c r="II1678"/>
      <c r="IJ1678"/>
      <c r="IK1678"/>
      <c r="IL1678"/>
      <c r="IM1678"/>
      <c r="IN1678"/>
      <c r="IO1678"/>
      <c r="IP1678"/>
      <c r="IQ1678"/>
      <c r="IR1678"/>
      <c r="IS1678"/>
      <c r="IT1678"/>
      <c r="IU1678"/>
      <c r="IV1678"/>
    </row>
    <row r="1679" spans="1:256" s="4" customFormat="1" ht="12.75">
      <c r="A1679" s="1"/>
      <c r="B1679" s="2"/>
      <c r="C1679" s="3"/>
      <c r="F1679" s="3"/>
      <c r="G1679" s="3"/>
      <c r="H1679" s="3"/>
      <c r="I1679" s="3"/>
      <c r="J1679" s="3"/>
      <c r="Q1679" s="8"/>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c r="IV1679"/>
    </row>
    <row r="1680" spans="1:256" s="4" customFormat="1" ht="12.75">
      <c r="A1680" s="1"/>
      <c r="B1680" s="2"/>
      <c r="C1680" s="3"/>
      <c r="F1680" s="3"/>
      <c r="G1680" s="3"/>
      <c r="H1680" s="3"/>
      <c r="I1680" s="3"/>
      <c r="J1680" s="3"/>
      <c r="Q1680" s="8"/>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c r="IV1680"/>
    </row>
    <row r="1681" spans="1:256" s="4" customFormat="1" ht="12.75">
      <c r="A1681" s="1"/>
      <c r="B1681" s="2"/>
      <c r="C1681" s="3"/>
      <c r="F1681" s="3"/>
      <c r="G1681" s="3"/>
      <c r="H1681" s="3"/>
      <c r="I1681" s="3"/>
      <c r="J1681" s="3"/>
      <c r="Q1681" s="8"/>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c r="HO1681"/>
      <c r="HP1681"/>
      <c r="HQ1681"/>
      <c r="HR1681"/>
      <c r="HS1681"/>
      <c r="HT1681"/>
      <c r="HU1681"/>
      <c r="HV1681"/>
      <c r="HW1681"/>
      <c r="HX1681"/>
      <c r="HY1681"/>
      <c r="HZ1681"/>
      <c r="IA1681"/>
      <c r="IB1681"/>
      <c r="IC1681"/>
      <c r="ID1681"/>
      <c r="IE1681"/>
      <c r="IF1681"/>
      <c r="IG1681"/>
      <c r="IH1681"/>
      <c r="II1681"/>
      <c r="IJ1681"/>
      <c r="IK1681"/>
      <c r="IL1681"/>
      <c r="IM1681"/>
      <c r="IN1681"/>
      <c r="IO1681"/>
      <c r="IP1681"/>
      <c r="IQ1681"/>
      <c r="IR1681"/>
      <c r="IS1681"/>
      <c r="IT1681"/>
      <c r="IU1681"/>
      <c r="IV1681"/>
    </row>
    <row r="1682" spans="1:256" s="4" customFormat="1" ht="12.75">
      <c r="A1682" s="1"/>
      <c r="B1682" s="2"/>
      <c r="C1682" s="3"/>
      <c r="F1682" s="3"/>
      <c r="G1682" s="3"/>
      <c r="H1682" s="3"/>
      <c r="I1682" s="3"/>
      <c r="J1682" s="3"/>
      <c r="Q1682" s="8"/>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c r="HO1682"/>
      <c r="HP1682"/>
      <c r="HQ1682"/>
      <c r="HR1682"/>
      <c r="HS1682"/>
      <c r="HT1682"/>
      <c r="HU1682"/>
      <c r="HV1682"/>
      <c r="HW1682"/>
      <c r="HX1682"/>
      <c r="HY1682"/>
      <c r="HZ1682"/>
      <c r="IA1682"/>
      <c r="IB1682"/>
      <c r="IC1682"/>
      <c r="ID1682"/>
      <c r="IE1682"/>
      <c r="IF1682"/>
      <c r="IG1682"/>
      <c r="IH1682"/>
      <c r="II1682"/>
      <c r="IJ1682"/>
      <c r="IK1682"/>
      <c r="IL1682"/>
      <c r="IM1682"/>
      <c r="IN1682"/>
      <c r="IO1682"/>
      <c r="IP1682"/>
      <c r="IQ1682"/>
      <c r="IR1682"/>
      <c r="IS1682"/>
      <c r="IT1682"/>
      <c r="IU1682"/>
      <c r="IV1682"/>
    </row>
    <row r="1683" spans="1:256" s="4" customFormat="1" ht="12.75">
      <c r="A1683" s="1"/>
      <c r="B1683" s="2"/>
      <c r="C1683" s="3"/>
      <c r="F1683" s="3"/>
      <c r="G1683" s="3"/>
      <c r="H1683" s="3"/>
      <c r="I1683" s="3"/>
      <c r="J1683" s="3"/>
      <c r="Q1683" s="8"/>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c r="IV1683"/>
    </row>
    <row r="1684" spans="1:256" s="4" customFormat="1" ht="12.75">
      <c r="A1684" s="1"/>
      <c r="B1684" s="2"/>
      <c r="C1684" s="3"/>
      <c r="F1684" s="3"/>
      <c r="G1684" s="3"/>
      <c r="H1684" s="3"/>
      <c r="I1684" s="3"/>
      <c r="J1684" s="3"/>
      <c r="Q1684" s="8"/>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c r="HO1684"/>
      <c r="HP1684"/>
      <c r="HQ1684"/>
      <c r="HR1684"/>
      <c r="HS1684"/>
      <c r="HT1684"/>
      <c r="HU1684"/>
      <c r="HV1684"/>
      <c r="HW1684"/>
      <c r="HX1684"/>
      <c r="HY1684"/>
      <c r="HZ1684"/>
      <c r="IA1684"/>
      <c r="IB1684"/>
      <c r="IC1684"/>
      <c r="ID1684"/>
      <c r="IE1684"/>
      <c r="IF1684"/>
      <c r="IG1684"/>
      <c r="IH1684"/>
      <c r="II1684"/>
      <c r="IJ1684"/>
      <c r="IK1684"/>
      <c r="IL1684"/>
      <c r="IM1684"/>
      <c r="IN1684"/>
      <c r="IO1684"/>
      <c r="IP1684"/>
      <c r="IQ1684"/>
      <c r="IR1684"/>
      <c r="IS1684"/>
      <c r="IT1684"/>
      <c r="IU1684"/>
      <c r="IV1684"/>
    </row>
    <row r="1685" spans="1:256" s="4" customFormat="1" ht="12.75">
      <c r="A1685" s="1"/>
      <c r="B1685" s="2"/>
      <c r="C1685" s="3"/>
      <c r="F1685" s="3"/>
      <c r="G1685" s="3"/>
      <c r="H1685" s="3"/>
      <c r="I1685" s="3"/>
      <c r="J1685" s="3"/>
      <c r="Q1685" s="8"/>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c r="HO1685"/>
      <c r="HP1685"/>
      <c r="HQ1685"/>
      <c r="HR1685"/>
      <c r="HS1685"/>
      <c r="HT1685"/>
      <c r="HU1685"/>
      <c r="HV1685"/>
      <c r="HW1685"/>
      <c r="HX1685"/>
      <c r="HY1685"/>
      <c r="HZ1685"/>
      <c r="IA1685"/>
      <c r="IB1685"/>
      <c r="IC1685"/>
      <c r="ID1685"/>
      <c r="IE1685"/>
      <c r="IF1685"/>
      <c r="IG1685"/>
      <c r="IH1685"/>
      <c r="II1685"/>
      <c r="IJ1685"/>
      <c r="IK1685"/>
      <c r="IL1685"/>
      <c r="IM1685"/>
      <c r="IN1685"/>
      <c r="IO1685"/>
      <c r="IP1685"/>
      <c r="IQ1685"/>
      <c r="IR1685"/>
      <c r="IS1685"/>
      <c r="IT1685"/>
      <c r="IU1685"/>
      <c r="IV1685"/>
    </row>
    <row r="1686" spans="1:256" s="4" customFormat="1" ht="12.75">
      <c r="A1686" s="1"/>
      <c r="B1686" s="2"/>
      <c r="C1686" s="3"/>
      <c r="F1686" s="3"/>
      <c r="G1686" s="3"/>
      <c r="H1686" s="3"/>
      <c r="I1686" s="3"/>
      <c r="J1686" s="3"/>
      <c r="Q1686" s="8"/>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c r="IV1686"/>
    </row>
    <row r="1687" spans="1:256" s="4" customFormat="1" ht="12.75">
      <c r="A1687" s="1"/>
      <c r="B1687" s="2"/>
      <c r="C1687" s="3"/>
      <c r="F1687" s="3"/>
      <c r="G1687" s="3"/>
      <c r="H1687" s="3"/>
      <c r="I1687" s="3"/>
      <c r="J1687" s="3"/>
      <c r="Q1687" s="8"/>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c r="HO1687"/>
      <c r="HP1687"/>
      <c r="HQ1687"/>
      <c r="HR1687"/>
      <c r="HS1687"/>
      <c r="HT1687"/>
      <c r="HU1687"/>
      <c r="HV1687"/>
      <c r="HW1687"/>
      <c r="HX1687"/>
      <c r="HY1687"/>
      <c r="HZ1687"/>
      <c r="IA1687"/>
      <c r="IB1687"/>
      <c r="IC1687"/>
      <c r="ID1687"/>
      <c r="IE1687"/>
      <c r="IF1687"/>
      <c r="IG1687"/>
      <c r="IH1687"/>
      <c r="II1687"/>
      <c r="IJ1687"/>
      <c r="IK1687"/>
      <c r="IL1687"/>
      <c r="IM1687"/>
      <c r="IN1687"/>
      <c r="IO1687"/>
      <c r="IP1687"/>
      <c r="IQ1687"/>
      <c r="IR1687"/>
      <c r="IS1687"/>
      <c r="IT1687"/>
      <c r="IU1687"/>
      <c r="IV1687"/>
    </row>
    <row r="1688" spans="1:256" s="4" customFormat="1" ht="12.75">
      <c r="A1688" s="1"/>
      <c r="B1688" s="2"/>
      <c r="C1688" s="3"/>
      <c r="F1688" s="3"/>
      <c r="G1688" s="3"/>
      <c r="H1688" s="3"/>
      <c r="I1688" s="3"/>
      <c r="J1688" s="3"/>
      <c r="Q1688" s="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c r="HO1688"/>
      <c r="HP1688"/>
      <c r="HQ1688"/>
      <c r="HR1688"/>
      <c r="HS1688"/>
      <c r="HT1688"/>
      <c r="HU1688"/>
      <c r="HV1688"/>
      <c r="HW1688"/>
      <c r="HX1688"/>
      <c r="HY1688"/>
      <c r="HZ1688"/>
      <c r="IA1688"/>
      <c r="IB1688"/>
      <c r="IC1688"/>
      <c r="ID1688"/>
      <c r="IE1688"/>
      <c r="IF1688"/>
      <c r="IG1688"/>
      <c r="IH1688"/>
      <c r="II1688"/>
      <c r="IJ1688"/>
      <c r="IK1688"/>
      <c r="IL1688"/>
      <c r="IM1688"/>
      <c r="IN1688"/>
      <c r="IO1688"/>
      <c r="IP1688"/>
      <c r="IQ1688"/>
      <c r="IR1688"/>
      <c r="IS1688"/>
      <c r="IT1688"/>
      <c r="IU1688"/>
      <c r="IV1688"/>
    </row>
    <row r="1689" spans="1:256" s="4" customFormat="1" ht="12.75">
      <c r="A1689" s="1"/>
      <c r="B1689" s="2"/>
      <c r="C1689" s="3"/>
      <c r="F1689" s="3"/>
      <c r="G1689" s="3"/>
      <c r="H1689" s="3"/>
      <c r="I1689" s="3"/>
      <c r="J1689" s="3"/>
      <c r="Q1689" s="8"/>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c r="HO1689"/>
      <c r="HP1689"/>
      <c r="HQ1689"/>
      <c r="HR1689"/>
      <c r="HS1689"/>
      <c r="HT1689"/>
      <c r="HU1689"/>
      <c r="HV1689"/>
      <c r="HW1689"/>
      <c r="HX1689"/>
      <c r="HY1689"/>
      <c r="HZ1689"/>
      <c r="IA1689"/>
      <c r="IB1689"/>
      <c r="IC1689"/>
      <c r="ID1689"/>
      <c r="IE1689"/>
      <c r="IF1689"/>
      <c r="IG1689"/>
      <c r="IH1689"/>
      <c r="II1689"/>
      <c r="IJ1689"/>
      <c r="IK1689"/>
      <c r="IL1689"/>
      <c r="IM1689"/>
      <c r="IN1689"/>
      <c r="IO1689"/>
      <c r="IP1689"/>
      <c r="IQ1689"/>
      <c r="IR1689"/>
      <c r="IS1689"/>
      <c r="IT1689"/>
      <c r="IU1689"/>
      <c r="IV1689"/>
    </row>
    <row r="1690" spans="1:256" s="4" customFormat="1" ht="12.75">
      <c r="A1690" s="1"/>
      <c r="B1690" s="2"/>
      <c r="C1690" s="3"/>
      <c r="F1690" s="3"/>
      <c r="G1690" s="3"/>
      <c r="H1690" s="3"/>
      <c r="I1690" s="3"/>
      <c r="J1690" s="3"/>
      <c r="Q1690" s="8"/>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c r="HO1690"/>
      <c r="HP1690"/>
      <c r="HQ1690"/>
      <c r="HR1690"/>
      <c r="HS1690"/>
      <c r="HT1690"/>
      <c r="HU1690"/>
      <c r="HV1690"/>
      <c r="HW1690"/>
      <c r="HX1690"/>
      <c r="HY1690"/>
      <c r="HZ1690"/>
      <c r="IA1690"/>
      <c r="IB1690"/>
      <c r="IC1690"/>
      <c r="ID1690"/>
      <c r="IE1690"/>
      <c r="IF1690"/>
      <c r="IG1690"/>
      <c r="IH1690"/>
      <c r="II1690"/>
      <c r="IJ1690"/>
      <c r="IK1690"/>
      <c r="IL1690"/>
      <c r="IM1690"/>
      <c r="IN1690"/>
      <c r="IO1690"/>
      <c r="IP1690"/>
      <c r="IQ1690"/>
      <c r="IR1690"/>
      <c r="IS1690"/>
      <c r="IT1690"/>
      <c r="IU1690"/>
      <c r="IV1690"/>
    </row>
    <row r="1691" spans="1:256" s="4" customFormat="1" ht="12.75">
      <c r="A1691" s="1"/>
      <c r="B1691" s="2"/>
      <c r="C1691" s="3"/>
      <c r="F1691" s="3"/>
      <c r="G1691" s="3"/>
      <c r="H1691" s="3"/>
      <c r="I1691" s="3"/>
      <c r="J1691" s="3"/>
      <c r="Q1691" s="8"/>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c r="HO1691"/>
      <c r="HP1691"/>
      <c r="HQ1691"/>
      <c r="HR1691"/>
      <c r="HS1691"/>
      <c r="HT1691"/>
      <c r="HU1691"/>
      <c r="HV1691"/>
      <c r="HW1691"/>
      <c r="HX1691"/>
      <c r="HY1691"/>
      <c r="HZ1691"/>
      <c r="IA1691"/>
      <c r="IB1691"/>
      <c r="IC1691"/>
      <c r="ID1691"/>
      <c r="IE1691"/>
      <c r="IF1691"/>
      <c r="IG1691"/>
      <c r="IH1691"/>
      <c r="II1691"/>
      <c r="IJ1691"/>
      <c r="IK1691"/>
      <c r="IL1691"/>
      <c r="IM1691"/>
      <c r="IN1691"/>
      <c r="IO1691"/>
      <c r="IP1691"/>
      <c r="IQ1691"/>
      <c r="IR1691"/>
      <c r="IS1691"/>
      <c r="IT1691"/>
      <c r="IU1691"/>
      <c r="IV1691"/>
    </row>
    <row r="1692" spans="1:256" s="4" customFormat="1" ht="12.75">
      <c r="A1692" s="1"/>
      <c r="B1692" s="2"/>
      <c r="C1692" s="3"/>
      <c r="F1692" s="3"/>
      <c r="G1692" s="3"/>
      <c r="H1692" s="3"/>
      <c r="I1692" s="3"/>
      <c r="J1692" s="3"/>
      <c r="Q1692" s="8"/>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c r="HO1692"/>
      <c r="HP1692"/>
      <c r="HQ1692"/>
      <c r="HR1692"/>
      <c r="HS1692"/>
      <c r="HT1692"/>
      <c r="HU1692"/>
      <c r="HV1692"/>
      <c r="HW1692"/>
      <c r="HX1692"/>
      <c r="HY1692"/>
      <c r="HZ1692"/>
      <c r="IA1692"/>
      <c r="IB1692"/>
      <c r="IC1692"/>
      <c r="ID1692"/>
      <c r="IE1692"/>
      <c r="IF1692"/>
      <c r="IG1692"/>
      <c r="IH1692"/>
      <c r="II1692"/>
      <c r="IJ1692"/>
      <c r="IK1692"/>
      <c r="IL1692"/>
      <c r="IM1692"/>
      <c r="IN1692"/>
      <c r="IO1692"/>
      <c r="IP1692"/>
      <c r="IQ1692"/>
      <c r="IR1692"/>
      <c r="IS1692"/>
      <c r="IT1692"/>
      <c r="IU1692"/>
      <c r="IV1692"/>
    </row>
    <row r="1693" spans="1:256" s="4" customFormat="1" ht="12.75">
      <c r="A1693" s="1"/>
      <c r="B1693" s="2"/>
      <c r="C1693" s="3"/>
      <c r="F1693" s="3"/>
      <c r="G1693" s="3"/>
      <c r="H1693" s="3"/>
      <c r="I1693" s="3"/>
      <c r="J1693" s="3"/>
      <c r="Q1693" s="8"/>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c r="HO1693"/>
      <c r="HP1693"/>
      <c r="HQ1693"/>
      <c r="HR1693"/>
      <c r="HS1693"/>
      <c r="HT1693"/>
      <c r="HU1693"/>
      <c r="HV1693"/>
      <c r="HW1693"/>
      <c r="HX1693"/>
      <c r="HY1693"/>
      <c r="HZ1693"/>
      <c r="IA1693"/>
      <c r="IB1693"/>
      <c r="IC1693"/>
      <c r="ID1693"/>
      <c r="IE1693"/>
      <c r="IF1693"/>
      <c r="IG1693"/>
      <c r="IH1693"/>
      <c r="II1693"/>
      <c r="IJ1693"/>
      <c r="IK1693"/>
      <c r="IL1693"/>
      <c r="IM1693"/>
      <c r="IN1693"/>
      <c r="IO1693"/>
      <c r="IP1693"/>
      <c r="IQ1693"/>
      <c r="IR1693"/>
      <c r="IS1693"/>
      <c r="IT1693"/>
      <c r="IU1693"/>
      <c r="IV1693"/>
    </row>
    <row r="1694" spans="1:256" s="4" customFormat="1" ht="12.75">
      <c r="A1694" s="1"/>
      <c r="B1694" s="2"/>
      <c r="C1694" s="3"/>
      <c r="F1694" s="3"/>
      <c r="G1694" s="3"/>
      <c r="H1694" s="3"/>
      <c r="I1694" s="3"/>
      <c r="J1694" s="3"/>
      <c r="Q1694" s="8"/>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c r="HO1694"/>
      <c r="HP1694"/>
      <c r="HQ1694"/>
      <c r="HR1694"/>
      <c r="HS1694"/>
      <c r="HT1694"/>
      <c r="HU1694"/>
      <c r="HV1694"/>
      <c r="HW1694"/>
      <c r="HX1694"/>
      <c r="HY1694"/>
      <c r="HZ1694"/>
      <c r="IA1694"/>
      <c r="IB1694"/>
      <c r="IC1694"/>
      <c r="ID1694"/>
      <c r="IE1694"/>
      <c r="IF1694"/>
      <c r="IG1694"/>
      <c r="IH1694"/>
      <c r="II1694"/>
      <c r="IJ1694"/>
      <c r="IK1694"/>
      <c r="IL1694"/>
      <c r="IM1694"/>
      <c r="IN1694"/>
      <c r="IO1694"/>
      <c r="IP1694"/>
      <c r="IQ1694"/>
      <c r="IR1694"/>
      <c r="IS1694"/>
      <c r="IT1694"/>
      <c r="IU1694"/>
      <c r="IV1694"/>
    </row>
    <row r="1695" spans="1:256" s="4" customFormat="1" ht="12.75">
      <c r="A1695" s="1"/>
      <c r="B1695" s="2"/>
      <c r="C1695" s="3"/>
      <c r="F1695" s="3"/>
      <c r="G1695" s="3"/>
      <c r="H1695" s="3"/>
      <c r="I1695" s="3"/>
      <c r="J1695" s="3"/>
      <c r="Q1695" s="8"/>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c r="HO1695"/>
      <c r="HP1695"/>
      <c r="HQ1695"/>
      <c r="HR1695"/>
      <c r="HS1695"/>
      <c r="HT1695"/>
      <c r="HU1695"/>
      <c r="HV1695"/>
      <c r="HW1695"/>
      <c r="HX1695"/>
      <c r="HY1695"/>
      <c r="HZ1695"/>
      <c r="IA1695"/>
      <c r="IB1695"/>
      <c r="IC1695"/>
      <c r="ID1695"/>
      <c r="IE1695"/>
      <c r="IF1695"/>
      <c r="IG1695"/>
      <c r="IH1695"/>
      <c r="II1695"/>
      <c r="IJ1695"/>
      <c r="IK1695"/>
      <c r="IL1695"/>
      <c r="IM1695"/>
      <c r="IN1695"/>
      <c r="IO1695"/>
      <c r="IP1695"/>
      <c r="IQ1695"/>
      <c r="IR1695"/>
      <c r="IS1695"/>
      <c r="IT1695"/>
      <c r="IU1695"/>
      <c r="IV1695"/>
    </row>
    <row r="1696" spans="1:256" s="4" customFormat="1" ht="12.75">
      <c r="A1696" s="1"/>
      <c r="B1696" s="2"/>
      <c r="C1696" s="3"/>
      <c r="F1696" s="3"/>
      <c r="G1696" s="3"/>
      <c r="H1696" s="3"/>
      <c r="I1696" s="3"/>
      <c r="J1696" s="3"/>
      <c r="Q1696" s="8"/>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c r="HO1696"/>
      <c r="HP1696"/>
      <c r="HQ1696"/>
      <c r="HR1696"/>
      <c r="HS1696"/>
      <c r="HT1696"/>
      <c r="HU1696"/>
      <c r="HV1696"/>
      <c r="HW1696"/>
      <c r="HX1696"/>
      <c r="HY1696"/>
      <c r="HZ1696"/>
      <c r="IA1696"/>
      <c r="IB1696"/>
      <c r="IC1696"/>
      <c r="ID1696"/>
      <c r="IE1696"/>
      <c r="IF1696"/>
      <c r="IG1696"/>
      <c r="IH1696"/>
      <c r="II1696"/>
      <c r="IJ1696"/>
      <c r="IK1696"/>
      <c r="IL1696"/>
      <c r="IM1696"/>
      <c r="IN1696"/>
      <c r="IO1696"/>
      <c r="IP1696"/>
      <c r="IQ1696"/>
      <c r="IR1696"/>
      <c r="IS1696"/>
      <c r="IT1696"/>
      <c r="IU1696"/>
      <c r="IV1696"/>
    </row>
    <row r="1697" spans="1:256" s="4" customFormat="1" ht="12.75">
      <c r="A1697" s="1"/>
      <c r="B1697" s="2"/>
      <c r="C1697" s="3"/>
      <c r="F1697" s="3"/>
      <c r="G1697" s="3"/>
      <c r="H1697" s="3"/>
      <c r="I1697" s="3"/>
      <c r="J1697" s="3"/>
      <c r="Q1697" s="8"/>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c r="HO1697"/>
      <c r="HP1697"/>
      <c r="HQ1697"/>
      <c r="HR1697"/>
      <c r="HS1697"/>
      <c r="HT1697"/>
      <c r="HU1697"/>
      <c r="HV1697"/>
      <c r="HW1697"/>
      <c r="HX1697"/>
      <c r="HY1697"/>
      <c r="HZ1697"/>
      <c r="IA1697"/>
      <c r="IB1697"/>
      <c r="IC1697"/>
      <c r="ID1697"/>
      <c r="IE1697"/>
      <c r="IF1697"/>
      <c r="IG1697"/>
      <c r="IH1697"/>
      <c r="II1697"/>
      <c r="IJ1697"/>
      <c r="IK1697"/>
      <c r="IL1697"/>
      <c r="IM1697"/>
      <c r="IN1697"/>
      <c r="IO1697"/>
      <c r="IP1697"/>
      <c r="IQ1697"/>
      <c r="IR1697"/>
      <c r="IS1697"/>
      <c r="IT1697"/>
      <c r="IU1697"/>
      <c r="IV1697"/>
    </row>
    <row r="1698" spans="1:256" s="4" customFormat="1" ht="12.75">
      <c r="A1698" s="1"/>
      <c r="B1698" s="2"/>
      <c r="C1698" s="3"/>
      <c r="F1698" s="3"/>
      <c r="G1698" s="3"/>
      <c r="H1698" s="3"/>
      <c r="I1698" s="3"/>
      <c r="J1698" s="3"/>
      <c r="Q1698" s="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c r="IV1698"/>
    </row>
    <row r="1699" spans="1:256" s="4" customFormat="1" ht="12.75">
      <c r="A1699" s="1"/>
      <c r="B1699" s="2"/>
      <c r="C1699" s="3"/>
      <c r="F1699" s="3"/>
      <c r="G1699" s="3"/>
      <c r="H1699" s="3"/>
      <c r="I1699" s="3"/>
      <c r="J1699" s="3"/>
      <c r="Q1699" s="8"/>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c r="HO1699"/>
      <c r="HP1699"/>
      <c r="HQ1699"/>
      <c r="HR1699"/>
      <c r="HS1699"/>
      <c r="HT1699"/>
      <c r="HU1699"/>
      <c r="HV1699"/>
      <c r="HW1699"/>
      <c r="HX1699"/>
      <c r="HY1699"/>
      <c r="HZ1699"/>
      <c r="IA1699"/>
      <c r="IB1699"/>
      <c r="IC1699"/>
      <c r="ID1699"/>
      <c r="IE1699"/>
      <c r="IF1699"/>
      <c r="IG1699"/>
      <c r="IH1699"/>
      <c r="II1699"/>
      <c r="IJ1699"/>
      <c r="IK1699"/>
      <c r="IL1699"/>
      <c r="IM1699"/>
      <c r="IN1699"/>
      <c r="IO1699"/>
      <c r="IP1699"/>
      <c r="IQ1699"/>
      <c r="IR1699"/>
      <c r="IS1699"/>
      <c r="IT1699"/>
      <c r="IU1699"/>
      <c r="IV1699"/>
    </row>
    <row r="1700" spans="1:256" s="4" customFormat="1" ht="12.75">
      <c r="A1700" s="1"/>
      <c r="B1700" s="2"/>
      <c r="C1700" s="3"/>
      <c r="F1700" s="3"/>
      <c r="G1700" s="3"/>
      <c r="H1700" s="3"/>
      <c r="I1700" s="3"/>
      <c r="J1700" s="3"/>
      <c r="Q1700" s="8"/>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c r="HO1700"/>
      <c r="HP1700"/>
      <c r="HQ1700"/>
      <c r="HR1700"/>
      <c r="HS1700"/>
      <c r="HT1700"/>
      <c r="HU1700"/>
      <c r="HV1700"/>
      <c r="HW1700"/>
      <c r="HX1700"/>
      <c r="HY1700"/>
      <c r="HZ1700"/>
      <c r="IA1700"/>
      <c r="IB1700"/>
      <c r="IC1700"/>
      <c r="ID1700"/>
      <c r="IE1700"/>
      <c r="IF1700"/>
      <c r="IG1700"/>
      <c r="IH1700"/>
      <c r="II1700"/>
      <c r="IJ1700"/>
      <c r="IK1700"/>
      <c r="IL1700"/>
      <c r="IM1700"/>
      <c r="IN1700"/>
      <c r="IO1700"/>
      <c r="IP1700"/>
      <c r="IQ1700"/>
      <c r="IR1700"/>
      <c r="IS1700"/>
      <c r="IT1700"/>
      <c r="IU1700"/>
      <c r="IV1700"/>
    </row>
    <row r="1701" spans="1:256" s="4" customFormat="1" ht="12.75">
      <c r="A1701" s="1"/>
      <c r="B1701" s="2"/>
      <c r="C1701" s="3"/>
      <c r="F1701" s="3"/>
      <c r="G1701" s="3"/>
      <c r="H1701" s="3"/>
      <c r="I1701" s="3"/>
      <c r="J1701" s="3"/>
      <c r="Q1701" s="8"/>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c r="HO1701"/>
      <c r="HP1701"/>
      <c r="HQ1701"/>
      <c r="HR1701"/>
      <c r="HS1701"/>
      <c r="HT1701"/>
      <c r="HU1701"/>
      <c r="HV1701"/>
      <c r="HW1701"/>
      <c r="HX1701"/>
      <c r="HY1701"/>
      <c r="HZ1701"/>
      <c r="IA1701"/>
      <c r="IB1701"/>
      <c r="IC1701"/>
      <c r="ID1701"/>
      <c r="IE1701"/>
      <c r="IF1701"/>
      <c r="IG1701"/>
      <c r="IH1701"/>
      <c r="II1701"/>
      <c r="IJ1701"/>
      <c r="IK1701"/>
      <c r="IL1701"/>
      <c r="IM1701"/>
      <c r="IN1701"/>
      <c r="IO1701"/>
      <c r="IP1701"/>
      <c r="IQ1701"/>
      <c r="IR1701"/>
      <c r="IS1701"/>
      <c r="IT1701"/>
      <c r="IU1701"/>
      <c r="IV1701"/>
    </row>
    <row r="1702" spans="1:256" s="4" customFormat="1" ht="12.75">
      <c r="A1702" s="1"/>
      <c r="B1702" s="2"/>
      <c r="C1702" s="3"/>
      <c r="F1702" s="3"/>
      <c r="G1702" s="3"/>
      <c r="H1702" s="3"/>
      <c r="I1702" s="3"/>
      <c r="J1702" s="3"/>
      <c r="Q1702" s="8"/>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c r="IV1702"/>
    </row>
    <row r="1703" spans="1:256" s="4" customFormat="1" ht="12.75">
      <c r="A1703" s="1"/>
      <c r="B1703" s="2"/>
      <c r="C1703" s="3"/>
      <c r="F1703" s="3"/>
      <c r="G1703" s="3"/>
      <c r="H1703" s="3"/>
      <c r="I1703" s="3"/>
      <c r="J1703" s="3"/>
      <c r="Q1703" s="8"/>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c r="HO1703"/>
      <c r="HP1703"/>
      <c r="HQ1703"/>
      <c r="HR1703"/>
      <c r="HS1703"/>
      <c r="HT1703"/>
      <c r="HU1703"/>
      <c r="HV1703"/>
      <c r="HW1703"/>
      <c r="HX1703"/>
      <c r="HY1703"/>
      <c r="HZ1703"/>
      <c r="IA1703"/>
      <c r="IB1703"/>
      <c r="IC1703"/>
      <c r="ID1703"/>
      <c r="IE1703"/>
      <c r="IF1703"/>
      <c r="IG1703"/>
      <c r="IH1703"/>
      <c r="II1703"/>
      <c r="IJ1703"/>
      <c r="IK1703"/>
      <c r="IL1703"/>
      <c r="IM1703"/>
      <c r="IN1703"/>
      <c r="IO1703"/>
      <c r="IP1703"/>
      <c r="IQ1703"/>
      <c r="IR1703"/>
      <c r="IS1703"/>
      <c r="IT1703"/>
      <c r="IU1703"/>
      <c r="IV1703"/>
    </row>
    <row r="1704" spans="1:256" s="4" customFormat="1" ht="12.75">
      <c r="A1704" s="1"/>
      <c r="B1704" s="2"/>
      <c r="C1704" s="3"/>
      <c r="F1704" s="3"/>
      <c r="G1704" s="3"/>
      <c r="H1704" s="3"/>
      <c r="I1704" s="3"/>
      <c r="J1704" s="3"/>
      <c r="Q1704" s="8"/>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c r="HO1704"/>
      <c r="HP1704"/>
      <c r="HQ1704"/>
      <c r="HR1704"/>
      <c r="HS1704"/>
      <c r="HT1704"/>
      <c r="HU1704"/>
      <c r="HV1704"/>
      <c r="HW1704"/>
      <c r="HX1704"/>
      <c r="HY1704"/>
      <c r="HZ1704"/>
      <c r="IA1704"/>
      <c r="IB1704"/>
      <c r="IC1704"/>
      <c r="ID1704"/>
      <c r="IE1704"/>
      <c r="IF1704"/>
      <c r="IG1704"/>
      <c r="IH1704"/>
      <c r="II1704"/>
      <c r="IJ1704"/>
      <c r="IK1704"/>
      <c r="IL1704"/>
      <c r="IM1704"/>
      <c r="IN1704"/>
      <c r="IO1704"/>
      <c r="IP1704"/>
      <c r="IQ1704"/>
      <c r="IR1704"/>
      <c r="IS1704"/>
      <c r="IT1704"/>
      <c r="IU1704"/>
      <c r="IV1704"/>
    </row>
    <row r="1705" spans="1:256" s="4" customFormat="1" ht="12.75">
      <c r="A1705" s="1"/>
      <c r="B1705" s="2"/>
      <c r="C1705" s="3"/>
      <c r="F1705" s="3"/>
      <c r="G1705" s="3"/>
      <c r="H1705" s="3"/>
      <c r="I1705" s="3"/>
      <c r="J1705" s="3"/>
      <c r="Q1705" s="8"/>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c r="IV1705"/>
    </row>
    <row r="1706" spans="1:256" s="4" customFormat="1" ht="12.75">
      <c r="A1706" s="1"/>
      <c r="B1706" s="2"/>
      <c r="C1706" s="3"/>
      <c r="F1706" s="3"/>
      <c r="G1706" s="3"/>
      <c r="H1706" s="3"/>
      <c r="I1706" s="3"/>
      <c r="J1706" s="3"/>
      <c r="Q1706" s="8"/>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c r="IV1706"/>
    </row>
    <row r="1707" spans="1:256" s="4" customFormat="1" ht="12.75">
      <c r="A1707" s="1"/>
      <c r="B1707" s="2"/>
      <c r="C1707" s="3"/>
      <c r="F1707" s="3"/>
      <c r="G1707" s="3"/>
      <c r="H1707" s="3"/>
      <c r="I1707" s="3"/>
      <c r="J1707" s="3"/>
      <c r="Q1707" s="8"/>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c r="HO1707"/>
      <c r="HP1707"/>
      <c r="HQ1707"/>
      <c r="HR1707"/>
      <c r="HS1707"/>
      <c r="HT1707"/>
      <c r="HU1707"/>
      <c r="HV1707"/>
      <c r="HW1707"/>
      <c r="HX1707"/>
      <c r="HY1707"/>
      <c r="HZ1707"/>
      <c r="IA1707"/>
      <c r="IB1707"/>
      <c r="IC1707"/>
      <c r="ID1707"/>
      <c r="IE1707"/>
      <c r="IF1707"/>
      <c r="IG1707"/>
      <c r="IH1707"/>
      <c r="II1707"/>
      <c r="IJ1707"/>
      <c r="IK1707"/>
      <c r="IL1707"/>
      <c r="IM1707"/>
      <c r="IN1707"/>
      <c r="IO1707"/>
      <c r="IP1707"/>
      <c r="IQ1707"/>
      <c r="IR1707"/>
      <c r="IS1707"/>
      <c r="IT1707"/>
      <c r="IU1707"/>
      <c r="IV1707"/>
    </row>
    <row r="1708" spans="1:256" s="4" customFormat="1" ht="12.75">
      <c r="A1708" s="1"/>
      <c r="B1708" s="2"/>
      <c r="C1708" s="3"/>
      <c r="F1708" s="3"/>
      <c r="G1708" s="3"/>
      <c r="H1708" s="3"/>
      <c r="I1708" s="3"/>
      <c r="J1708" s="3"/>
      <c r="Q1708" s="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c r="HO1708"/>
      <c r="HP1708"/>
      <c r="HQ1708"/>
      <c r="HR1708"/>
      <c r="HS1708"/>
      <c r="HT1708"/>
      <c r="HU1708"/>
      <c r="HV1708"/>
      <c r="HW1708"/>
      <c r="HX1708"/>
      <c r="HY1708"/>
      <c r="HZ1708"/>
      <c r="IA1708"/>
      <c r="IB1708"/>
      <c r="IC1708"/>
      <c r="ID1708"/>
      <c r="IE1708"/>
      <c r="IF1708"/>
      <c r="IG1708"/>
      <c r="IH1708"/>
      <c r="II1708"/>
      <c r="IJ1708"/>
      <c r="IK1708"/>
      <c r="IL1708"/>
      <c r="IM1708"/>
      <c r="IN1708"/>
      <c r="IO1708"/>
      <c r="IP1708"/>
      <c r="IQ1708"/>
      <c r="IR1708"/>
      <c r="IS1708"/>
      <c r="IT1708"/>
      <c r="IU1708"/>
      <c r="IV1708"/>
    </row>
    <row r="1709" spans="1:256" s="4" customFormat="1" ht="12.75">
      <c r="A1709" s="1"/>
      <c r="B1709" s="2"/>
      <c r="C1709" s="3"/>
      <c r="F1709" s="3"/>
      <c r="G1709" s="3"/>
      <c r="H1709" s="3"/>
      <c r="I1709" s="3"/>
      <c r="J1709" s="3"/>
      <c r="Q1709" s="8"/>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c r="HO1709"/>
      <c r="HP1709"/>
      <c r="HQ1709"/>
      <c r="HR1709"/>
      <c r="HS1709"/>
      <c r="HT1709"/>
      <c r="HU1709"/>
      <c r="HV1709"/>
      <c r="HW1709"/>
      <c r="HX1709"/>
      <c r="HY1709"/>
      <c r="HZ1709"/>
      <c r="IA1709"/>
      <c r="IB1709"/>
      <c r="IC1709"/>
      <c r="ID1709"/>
      <c r="IE1709"/>
      <c r="IF1709"/>
      <c r="IG1709"/>
      <c r="IH1709"/>
      <c r="II1709"/>
      <c r="IJ1709"/>
      <c r="IK1709"/>
      <c r="IL1709"/>
      <c r="IM1709"/>
      <c r="IN1709"/>
      <c r="IO1709"/>
      <c r="IP1709"/>
      <c r="IQ1709"/>
      <c r="IR1709"/>
      <c r="IS1709"/>
      <c r="IT1709"/>
      <c r="IU1709"/>
      <c r="IV1709"/>
    </row>
    <row r="1710" spans="1:256" s="4" customFormat="1" ht="12.75">
      <c r="A1710" s="1"/>
      <c r="B1710" s="2"/>
      <c r="C1710" s="3"/>
      <c r="F1710" s="3"/>
      <c r="G1710" s="3"/>
      <c r="H1710" s="3"/>
      <c r="I1710" s="3"/>
      <c r="J1710" s="3"/>
      <c r="Q1710" s="8"/>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c r="HO1710"/>
      <c r="HP1710"/>
      <c r="HQ1710"/>
      <c r="HR1710"/>
      <c r="HS1710"/>
      <c r="HT1710"/>
      <c r="HU1710"/>
      <c r="HV1710"/>
      <c r="HW1710"/>
      <c r="HX1710"/>
      <c r="HY1710"/>
      <c r="HZ1710"/>
      <c r="IA1710"/>
      <c r="IB1710"/>
      <c r="IC1710"/>
      <c r="ID1710"/>
      <c r="IE1710"/>
      <c r="IF1710"/>
      <c r="IG1710"/>
      <c r="IH1710"/>
      <c r="II1710"/>
      <c r="IJ1710"/>
      <c r="IK1710"/>
      <c r="IL1710"/>
      <c r="IM1710"/>
      <c r="IN1710"/>
      <c r="IO1710"/>
      <c r="IP1710"/>
      <c r="IQ1710"/>
      <c r="IR1710"/>
      <c r="IS1710"/>
      <c r="IT1710"/>
      <c r="IU1710"/>
      <c r="IV1710"/>
    </row>
    <row r="1711" spans="1:256" s="4" customFormat="1" ht="12.75">
      <c r="A1711" s="1"/>
      <c r="B1711" s="2"/>
      <c r="C1711" s="3"/>
      <c r="F1711" s="3"/>
      <c r="G1711" s="3"/>
      <c r="H1711" s="3"/>
      <c r="I1711" s="3"/>
      <c r="J1711" s="3"/>
      <c r="Q1711" s="8"/>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c r="HO1711"/>
      <c r="HP1711"/>
      <c r="HQ1711"/>
      <c r="HR1711"/>
      <c r="HS1711"/>
      <c r="HT1711"/>
      <c r="HU1711"/>
      <c r="HV1711"/>
      <c r="HW1711"/>
      <c r="HX1711"/>
      <c r="HY1711"/>
      <c r="HZ1711"/>
      <c r="IA1711"/>
      <c r="IB1711"/>
      <c r="IC1711"/>
      <c r="ID1711"/>
      <c r="IE1711"/>
      <c r="IF1711"/>
      <c r="IG1711"/>
      <c r="IH1711"/>
      <c r="II1711"/>
      <c r="IJ1711"/>
      <c r="IK1711"/>
      <c r="IL1711"/>
      <c r="IM1711"/>
      <c r="IN1711"/>
      <c r="IO1711"/>
      <c r="IP1711"/>
      <c r="IQ1711"/>
      <c r="IR1711"/>
      <c r="IS1711"/>
      <c r="IT1711"/>
      <c r="IU1711"/>
      <c r="IV1711"/>
    </row>
    <row r="1712" spans="1:256" s="4" customFormat="1" ht="12.75">
      <c r="A1712" s="1"/>
      <c r="B1712" s="2"/>
      <c r="C1712" s="3"/>
      <c r="F1712" s="3"/>
      <c r="G1712" s="3"/>
      <c r="H1712" s="3"/>
      <c r="I1712" s="3"/>
      <c r="J1712" s="3"/>
      <c r="Q1712" s="8"/>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c r="IV1712"/>
    </row>
    <row r="1713" spans="1:256" s="4" customFormat="1" ht="12.75">
      <c r="A1713" s="1"/>
      <c r="B1713" s="2"/>
      <c r="C1713" s="3"/>
      <c r="F1713" s="3"/>
      <c r="G1713" s="3"/>
      <c r="H1713" s="3"/>
      <c r="I1713" s="3"/>
      <c r="J1713" s="3"/>
      <c r="Q1713" s="8"/>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c r="HO1713"/>
      <c r="HP1713"/>
      <c r="HQ1713"/>
      <c r="HR1713"/>
      <c r="HS1713"/>
      <c r="HT1713"/>
      <c r="HU1713"/>
      <c r="HV1713"/>
      <c r="HW1713"/>
      <c r="HX1713"/>
      <c r="HY1713"/>
      <c r="HZ1713"/>
      <c r="IA1713"/>
      <c r="IB1713"/>
      <c r="IC1713"/>
      <c r="ID1713"/>
      <c r="IE1713"/>
      <c r="IF1713"/>
      <c r="IG1713"/>
      <c r="IH1713"/>
      <c r="II1713"/>
      <c r="IJ1713"/>
      <c r="IK1713"/>
      <c r="IL1713"/>
      <c r="IM1713"/>
      <c r="IN1713"/>
      <c r="IO1713"/>
      <c r="IP1713"/>
      <c r="IQ1713"/>
      <c r="IR1713"/>
      <c r="IS1713"/>
      <c r="IT1713"/>
      <c r="IU1713"/>
      <c r="IV1713"/>
    </row>
    <row r="1714" spans="1:256" s="4" customFormat="1" ht="12.75">
      <c r="A1714" s="1"/>
      <c r="B1714" s="2"/>
      <c r="C1714" s="3"/>
      <c r="F1714" s="3"/>
      <c r="G1714" s="3"/>
      <c r="H1714" s="3"/>
      <c r="I1714" s="3"/>
      <c r="J1714" s="3"/>
      <c r="Q1714" s="8"/>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c r="HO1714"/>
      <c r="HP1714"/>
      <c r="HQ1714"/>
      <c r="HR1714"/>
      <c r="HS1714"/>
      <c r="HT1714"/>
      <c r="HU1714"/>
      <c r="HV1714"/>
      <c r="HW1714"/>
      <c r="HX1714"/>
      <c r="HY1714"/>
      <c r="HZ1714"/>
      <c r="IA1714"/>
      <c r="IB1714"/>
      <c r="IC1714"/>
      <c r="ID1714"/>
      <c r="IE1714"/>
      <c r="IF1714"/>
      <c r="IG1714"/>
      <c r="IH1714"/>
      <c r="II1714"/>
      <c r="IJ1714"/>
      <c r="IK1714"/>
      <c r="IL1714"/>
      <c r="IM1714"/>
      <c r="IN1714"/>
      <c r="IO1714"/>
      <c r="IP1714"/>
      <c r="IQ1714"/>
      <c r="IR1714"/>
      <c r="IS1714"/>
      <c r="IT1714"/>
      <c r="IU1714"/>
      <c r="IV1714"/>
    </row>
    <row r="1715" spans="1:256" s="4" customFormat="1" ht="12.75">
      <c r="A1715" s="1"/>
      <c r="B1715" s="2"/>
      <c r="C1715" s="3"/>
      <c r="F1715" s="3"/>
      <c r="G1715" s="3"/>
      <c r="H1715" s="3"/>
      <c r="I1715" s="3"/>
      <c r="J1715" s="3"/>
      <c r="Q1715" s="8"/>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c r="HO1715"/>
      <c r="HP1715"/>
      <c r="HQ1715"/>
      <c r="HR1715"/>
      <c r="HS1715"/>
      <c r="HT1715"/>
      <c r="HU1715"/>
      <c r="HV1715"/>
      <c r="HW1715"/>
      <c r="HX1715"/>
      <c r="HY1715"/>
      <c r="HZ1715"/>
      <c r="IA1715"/>
      <c r="IB1715"/>
      <c r="IC1715"/>
      <c r="ID1715"/>
      <c r="IE1715"/>
      <c r="IF1715"/>
      <c r="IG1715"/>
      <c r="IH1715"/>
      <c r="II1715"/>
      <c r="IJ1715"/>
      <c r="IK1715"/>
      <c r="IL1715"/>
      <c r="IM1715"/>
      <c r="IN1715"/>
      <c r="IO1715"/>
      <c r="IP1715"/>
      <c r="IQ1715"/>
      <c r="IR1715"/>
      <c r="IS1715"/>
      <c r="IT1715"/>
      <c r="IU1715"/>
      <c r="IV1715"/>
    </row>
    <row r="1716" spans="1:256" s="4" customFormat="1" ht="12.75">
      <c r="A1716" s="1"/>
      <c r="B1716" s="2"/>
      <c r="C1716" s="3"/>
      <c r="F1716" s="3"/>
      <c r="G1716" s="3"/>
      <c r="H1716" s="3"/>
      <c r="I1716" s="3"/>
      <c r="J1716" s="3"/>
      <c r="Q1716" s="8"/>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c r="HO1716"/>
      <c r="HP1716"/>
      <c r="HQ1716"/>
      <c r="HR1716"/>
      <c r="HS1716"/>
      <c r="HT1716"/>
      <c r="HU1716"/>
      <c r="HV1716"/>
      <c r="HW1716"/>
      <c r="HX1716"/>
      <c r="HY1716"/>
      <c r="HZ1716"/>
      <c r="IA1716"/>
      <c r="IB1716"/>
      <c r="IC1716"/>
      <c r="ID1716"/>
      <c r="IE1716"/>
      <c r="IF1716"/>
      <c r="IG1716"/>
      <c r="IH1716"/>
      <c r="II1716"/>
      <c r="IJ1716"/>
      <c r="IK1716"/>
      <c r="IL1716"/>
      <c r="IM1716"/>
      <c r="IN1716"/>
      <c r="IO1716"/>
      <c r="IP1716"/>
      <c r="IQ1716"/>
      <c r="IR1716"/>
      <c r="IS1716"/>
      <c r="IT1716"/>
      <c r="IU1716"/>
      <c r="IV1716"/>
    </row>
    <row r="1717" spans="1:256" s="4" customFormat="1" ht="12.75">
      <c r="A1717" s="1"/>
      <c r="B1717" s="2"/>
      <c r="C1717" s="3"/>
      <c r="F1717" s="3"/>
      <c r="G1717" s="3"/>
      <c r="H1717" s="3"/>
      <c r="I1717" s="3"/>
      <c r="J1717" s="3"/>
      <c r="Q1717" s="8"/>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c r="HO1717"/>
      <c r="HP1717"/>
      <c r="HQ1717"/>
      <c r="HR1717"/>
      <c r="HS1717"/>
      <c r="HT1717"/>
      <c r="HU1717"/>
      <c r="HV1717"/>
      <c r="HW1717"/>
      <c r="HX1717"/>
      <c r="HY1717"/>
      <c r="HZ1717"/>
      <c r="IA1717"/>
      <c r="IB1717"/>
      <c r="IC1717"/>
      <c r="ID1717"/>
      <c r="IE1717"/>
      <c r="IF1717"/>
      <c r="IG1717"/>
      <c r="IH1717"/>
      <c r="II1717"/>
      <c r="IJ1717"/>
      <c r="IK1717"/>
      <c r="IL1717"/>
      <c r="IM1717"/>
      <c r="IN1717"/>
      <c r="IO1717"/>
      <c r="IP1717"/>
      <c r="IQ1717"/>
      <c r="IR1717"/>
      <c r="IS1717"/>
      <c r="IT1717"/>
      <c r="IU1717"/>
      <c r="IV1717"/>
    </row>
    <row r="1718" spans="1:256" s="4" customFormat="1" ht="12.75">
      <c r="A1718" s="1"/>
      <c r="B1718" s="2"/>
      <c r="C1718" s="3"/>
      <c r="F1718" s="3"/>
      <c r="G1718" s="3"/>
      <c r="H1718" s="3"/>
      <c r="I1718" s="3"/>
      <c r="J1718" s="3"/>
      <c r="Q1718" s="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c r="HO1718"/>
      <c r="HP1718"/>
      <c r="HQ1718"/>
      <c r="HR1718"/>
      <c r="HS1718"/>
      <c r="HT1718"/>
      <c r="HU1718"/>
      <c r="HV1718"/>
      <c r="HW1718"/>
      <c r="HX1718"/>
      <c r="HY1718"/>
      <c r="HZ1718"/>
      <c r="IA1718"/>
      <c r="IB1718"/>
      <c r="IC1718"/>
      <c r="ID1718"/>
      <c r="IE1718"/>
      <c r="IF1718"/>
      <c r="IG1718"/>
      <c r="IH1718"/>
      <c r="II1718"/>
      <c r="IJ1718"/>
      <c r="IK1718"/>
      <c r="IL1718"/>
      <c r="IM1718"/>
      <c r="IN1718"/>
      <c r="IO1718"/>
      <c r="IP1718"/>
      <c r="IQ1718"/>
      <c r="IR1718"/>
      <c r="IS1718"/>
      <c r="IT1718"/>
      <c r="IU1718"/>
      <c r="IV1718"/>
    </row>
    <row r="1719" spans="1:256" s="4" customFormat="1" ht="12.75">
      <c r="A1719" s="1"/>
      <c r="B1719" s="2"/>
      <c r="C1719" s="3"/>
      <c r="F1719" s="3"/>
      <c r="G1719" s="3"/>
      <c r="H1719" s="3"/>
      <c r="I1719" s="3"/>
      <c r="J1719" s="3"/>
      <c r="Q1719" s="8"/>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c r="HO1719"/>
      <c r="HP1719"/>
      <c r="HQ1719"/>
      <c r="HR1719"/>
      <c r="HS1719"/>
      <c r="HT1719"/>
      <c r="HU1719"/>
      <c r="HV1719"/>
      <c r="HW1719"/>
      <c r="HX1719"/>
      <c r="HY1719"/>
      <c r="HZ1719"/>
      <c r="IA1719"/>
      <c r="IB1719"/>
      <c r="IC1719"/>
      <c r="ID1719"/>
      <c r="IE1719"/>
      <c r="IF1719"/>
      <c r="IG1719"/>
      <c r="IH1719"/>
      <c r="II1719"/>
      <c r="IJ1719"/>
      <c r="IK1719"/>
      <c r="IL1719"/>
      <c r="IM1719"/>
      <c r="IN1719"/>
      <c r="IO1719"/>
      <c r="IP1719"/>
      <c r="IQ1719"/>
      <c r="IR1719"/>
      <c r="IS1719"/>
      <c r="IT1719"/>
      <c r="IU1719"/>
      <c r="IV1719"/>
    </row>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98"/>
  <rowBreaks count="1" manualBreakCount="1">
    <brk id="41" max="255" man="1"/>
  </rowBreaks>
  <drawing r:id="rId97"/>
  <legacyDrawing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2023-01-20T20:39:49Z</dcterms:created>
  <dcterms:modified xsi:type="dcterms:W3CDTF">2023-01-20T20:43:22Z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