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13" activeTab="0"/>
  </bookViews>
  <sheets>
    <sheet name="SG-SST" sheetId="1" r:id="rId1"/>
  </sheets>
  <externalReferences>
    <externalReference r:id="rId4"/>
    <externalReference r:id="rId5"/>
    <externalReference r:id="rId6"/>
  </externalReferences>
  <definedNames>
    <definedName name="Excel_BuiltIn__FilterDatabase" localSheetId="0">'SG-SST'!$A$8:$CL$406</definedName>
  </definedNames>
  <calcPr fullCalcOnLoad="1"/>
</workbook>
</file>

<file path=xl/comments1.xml><?xml version="1.0" encoding="utf-8"?>
<comments xmlns="http://schemas.openxmlformats.org/spreadsheetml/2006/main">
  <authors>
    <author>ADMSST03</author>
  </authors>
  <commentList>
    <comment ref="E202" authorId="0">
      <text>
        <r>
          <rPr>
            <b/>
            <sz val="9"/>
            <rFont val="Tahoma"/>
            <family val="0"/>
          </rPr>
          <t>ADMSST03:</t>
        </r>
        <r>
          <rPr>
            <sz val="9"/>
            <rFont val="Tahoma"/>
            <family val="0"/>
          </rPr>
          <t xml:space="preserve">
Actividades especificas</t>
        </r>
      </text>
    </comment>
    <comment ref="E204" authorId="0">
      <text>
        <r>
          <rPr>
            <b/>
            <sz val="9"/>
            <rFont val="Tahoma"/>
            <family val="0"/>
          </rPr>
          <t>ADMSST03:</t>
        </r>
        <r>
          <rPr>
            <sz val="9"/>
            <rFont val="Tahoma"/>
            <family val="0"/>
          </rPr>
          <t xml:space="preserve">
Actividades especificas</t>
        </r>
      </text>
    </comment>
    <comment ref="E206" authorId="0">
      <text>
        <r>
          <rPr>
            <b/>
            <sz val="9"/>
            <rFont val="Tahoma"/>
            <family val="0"/>
          </rPr>
          <t>ADMSST03:</t>
        </r>
        <r>
          <rPr>
            <sz val="9"/>
            <rFont val="Tahoma"/>
            <family val="0"/>
          </rPr>
          <t xml:space="preserve">
Actividades especificas</t>
        </r>
      </text>
    </comment>
    <comment ref="E238" authorId="0">
      <text>
        <r>
          <rPr>
            <b/>
            <sz val="9"/>
            <rFont val="Tahoma"/>
            <family val="0"/>
          </rPr>
          <t>ADMSST03:</t>
        </r>
        <r>
          <rPr>
            <sz val="9"/>
            <rFont val="Tahoma"/>
            <family val="0"/>
          </rPr>
          <t xml:space="preserve">
Actividades especificas</t>
        </r>
      </text>
    </comment>
    <comment ref="E240" authorId="0">
      <text>
        <r>
          <rPr>
            <b/>
            <sz val="9"/>
            <rFont val="Tahoma"/>
            <family val="0"/>
          </rPr>
          <t>ADMSST03:</t>
        </r>
        <r>
          <rPr>
            <sz val="9"/>
            <rFont val="Tahoma"/>
            <family val="0"/>
          </rPr>
          <t xml:space="preserve">
Actividades especificas</t>
        </r>
      </text>
    </comment>
    <comment ref="E178" authorId="0">
      <text>
        <r>
          <rPr>
            <b/>
            <sz val="9"/>
            <rFont val="Tahoma"/>
            <family val="0"/>
          </rPr>
          <t>ADMSST03:</t>
        </r>
        <r>
          <rPr>
            <sz val="9"/>
            <rFont val="Tahoma"/>
            <family val="0"/>
          </rPr>
          <t xml:space="preserve">
Actividades especificas</t>
        </r>
      </text>
    </comment>
    <comment ref="D96" authorId="0">
      <text>
        <r>
          <rPr>
            <b/>
            <sz val="9"/>
            <rFont val="Tahoma"/>
            <family val="0"/>
          </rPr>
          <t>ADMSST03: sub programa o actividad general (sila tiene )</t>
        </r>
        <r>
          <rPr>
            <sz val="9"/>
            <rFont val="Tahoma"/>
            <family val="0"/>
          </rPr>
          <t xml:space="preserve">
</t>
        </r>
      </text>
    </comment>
    <comment ref="E96" authorId="0">
      <text>
        <r>
          <rPr>
            <b/>
            <sz val="9"/>
            <rFont val="Tahoma"/>
            <family val="0"/>
          </rPr>
          <t>ADMSST03:</t>
        </r>
        <r>
          <rPr>
            <sz val="9"/>
            <rFont val="Tahoma"/>
            <family val="0"/>
          </rPr>
          <t xml:space="preserve">
Actividades especificas</t>
        </r>
      </text>
    </comment>
    <comment ref="D116" authorId="0">
      <text>
        <r>
          <rPr>
            <b/>
            <sz val="9"/>
            <rFont val="Tahoma"/>
            <family val="2"/>
          </rPr>
          <t>ADMSST03:</t>
        </r>
        <r>
          <rPr>
            <sz val="9"/>
            <rFont val="Tahoma"/>
            <family val="2"/>
          </rPr>
          <t xml:space="preserve">
Actividades especificas</t>
        </r>
      </text>
    </comment>
    <comment ref="E374" authorId="0">
      <text>
        <r>
          <rPr>
            <b/>
            <sz val="9"/>
            <rFont val="Tahoma"/>
            <family val="2"/>
          </rPr>
          <t>ADMSST03:</t>
        </r>
        <r>
          <rPr>
            <sz val="9"/>
            <rFont val="Tahoma"/>
            <family val="2"/>
          </rPr>
          <t xml:space="preserve">
CONFRME A LOS SIMULACROS QUE ESTABLEZCA EL COMITÉ</t>
        </r>
      </text>
    </comment>
    <comment ref="E290" authorId="0">
      <text>
        <r>
          <rPr>
            <b/>
            <sz val="9"/>
            <rFont val="Tahoma"/>
            <family val="0"/>
          </rPr>
          <t>ADMSST03:</t>
        </r>
        <r>
          <rPr>
            <sz val="9"/>
            <rFont val="Tahoma"/>
            <family val="0"/>
          </rPr>
          <t xml:space="preserve">
nombre del programa 
</t>
        </r>
      </text>
    </comment>
    <comment ref="E292" authorId="0">
      <text>
        <r>
          <rPr>
            <b/>
            <sz val="9"/>
            <rFont val="Tahoma"/>
            <family val="0"/>
          </rPr>
          <t>ADMSST03:</t>
        </r>
        <r>
          <rPr>
            <sz val="9"/>
            <rFont val="Tahoma"/>
            <family val="0"/>
          </rPr>
          <t xml:space="preserve">
Actividades especificas</t>
        </r>
      </text>
    </comment>
  </commentList>
</comments>
</file>

<file path=xl/sharedStrings.xml><?xml version="1.0" encoding="utf-8"?>
<sst xmlns="http://schemas.openxmlformats.org/spreadsheetml/2006/main" count="3031" uniqueCount="454">
  <si>
    <t>SUBRED INTEGRADA DE SERVICIOS DE SALUD SUR E.S.E</t>
  </si>
  <si>
    <t>GH-PER-FT-36 - V1</t>
  </si>
  <si>
    <t>PLAN DE TRABAJO  DE SEGURIDAD Y SALUD EN EL TRABAJO</t>
  </si>
  <si>
    <r>
      <t xml:space="preserve">Objetivo general: </t>
    </r>
    <r>
      <rPr>
        <sz val="14"/>
        <rFont val="Verdana"/>
        <family val="2"/>
      </rPr>
      <t xml:space="preserve">Planear, ejecutar, medir el impacto  y realizar seguimiento a  las actividades del Sistema de Gestión en Seguridad y Salud en el Trabajo, velando por el bienestar físico y mental de los colaboradores de la Subred Integrada de Servicios de Salud Sur E.S.E. al minimizar  la ocurrencia de accidentes de trabajo y enfermedades laborales, logrando una mejora continua.
</t>
    </r>
  </si>
  <si>
    <r>
      <t xml:space="preserve">Objetivos Específicos:
</t>
    </r>
    <r>
      <rPr>
        <sz val="14"/>
        <rFont val="Verdana"/>
        <family val="2"/>
      </rPr>
      <t xml:space="preserve">*Generar en los Colaboradores hábitos de trabajo seguro y una cultura del autocuidado, frente a la exposición a los diferentes factores de riesgo.
*Garantizar una adecuada respuesta frente a emergencias. 
*Mejorar condiciones y el medio ambiente del trabajo.
*Promover y mantener el bienestar físico, mental y social de los colaboradores </t>
    </r>
  </si>
  <si>
    <t>No.</t>
  </si>
  <si>
    <t>METAS</t>
  </si>
  <si>
    <t>DOCUMENTACIÓN</t>
  </si>
  <si>
    <t xml:space="preserve">ACTIVIDAD ESPECIFICA </t>
  </si>
  <si>
    <t>RECURSOS</t>
  </si>
  <si>
    <t>RESPONSABLE</t>
  </si>
  <si>
    <t>ACTIVIDADES PROGRAMADAS / EJECUTADAS</t>
  </si>
  <si>
    <t>PORCENTAJE CUMPLIMIENTO</t>
  </si>
  <si>
    <t>HUMANOS</t>
  </si>
  <si>
    <t>FISICOS</t>
  </si>
  <si>
    <t>FINANCIERO</t>
  </si>
  <si>
    <t>TRANSPORTE</t>
  </si>
  <si>
    <t>TECNOLOGICOS</t>
  </si>
  <si>
    <t>ENERO</t>
  </si>
  <si>
    <t>FEBRERO</t>
  </si>
  <si>
    <t>MARZO</t>
  </si>
  <si>
    <t>ABRIL</t>
  </si>
  <si>
    <t>MAY</t>
  </si>
  <si>
    <t>JUNIO</t>
  </si>
  <si>
    <t>JULIO</t>
  </si>
  <si>
    <t>AGOSTO</t>
  </si>
  <si>
    <t>SEPTIEMBRE</t>
  </si>
  <si>
    <t>OCTUBRE</t>
  </si>
  <si>
    <t>NOVIEMBRE</t>
  </si>
  <si>
    <t>DICIEMBRE</t>
  </si>
  <si>
    <t>PRINCIPAL</t>
  </si>
  <si>
    <t xml:space="preserve">APOYO </t>
  </si>
  <si>
    <t xml:space="preserve">1 al 5 </t>
  </si>
  <si>
    <t xml:space="preserve">29 al 31 </t>
  </si>
  <si>
    <t xml:space="preserve">1 al 2 </t>
  </si>
  <si>
    <t xml:space="preserve">5 al 9 </t>
  </si>
  <si>
    <t xml:space="preserve">12 al 16 </t>
  </si>
  <si>
    <t xml:space="preserve">2 al 6 </t>
  </si>
  <si>
    <t xml:space="preserve">9 al 13 </t>
  </si>
  <si>
    <t xml:space="preserve">16 al 20 </t>
  </si>
  <si>
    <t>23 al 30</t>
  </si>
  <si>
    <t>7 al 11</t>
  </si>
  <si>
    <t xml:space="preserve">15 al 18 </t>
  </si>
  <si>
    <t xml:space="preserve">28 al 31 </t>
  </si>
  <si>
    <t xml:space="preserve">18 al 22 </t>
  </si>
  <si>
    <t xml:space="preserve">16 al 19 </t>
  </si>
  <si>
    <t xml:space="preserve">30 al 31 </t>
  </si>
  <si>
    <t xml:space="preserve">27 al 31 </t>
  </si>
  <si>
    <t xml:space="preserve">10 al 14 </t>
  </si>
  <si>
    <t>17 al 21</t>
  </si>
  <si>
    <t>8 al 12</t>
  </si>
  <si>
    <t>1 trimestre</t>
  </si>
  <si>
    <t>2 trimestre</t>
  </si>
  <si>
    <t>3 trimestre</t>
  </si>
  <si>
    <t>4 trimestre</t>
  </si>
  <si>
    <t>AÑO</t>
  </si>
  <si>
    <t>2.1.1.
2.1.2.</t>
  </si>
  <si>
    <t>GESTION INTEGRAL DEL SGSST</t>
  </si>
  <si>
    <t>P</t>
  </si>
  <si>
    <t>E</t>
  </si>
  <si>
    <t>2.1.1
2.1.2</t>
  </si>
  <si>
    <t>Política, objetivos y metas SGSST</t>
  </si>
  <si>
    <t>1.1.3</t>
  </si>
  <si>
    <t xml:space="preserve">PRESUPUESTO    </t>
  </si>
  <si>
    <t>1.1.3.</t>
  </si>
  <si>
    <t>Presupuesto del SG-SSTA</t>
  </si>
  <si>
    <t>1.1.6.
1.1.8.
2.7.1.</t>
  </si>
  <si>
    <t xml:space="preserve">REQUISITOS LEGALES    </t>
  </si>
  <si>
    <t>1.1.6
1.1.8
2.7.1</t>
  </si>
  <si>
    <t>Requisitos Legales y de otra indole</t>
  </si>
  <si>
    <t xml:space="preserve">CONDICIONES DE SEGURIDAD - GESTION DE PELIGROS Y RIESGOS </t>
  </si>
  <si>
    <t>2.5.1.</t>
  </si>
  <si>
    <t>2.5.1</t>
  </si>
  <si>
    <t>Documentación</t>
  </si>
  <si>
    <t xml:space="preserve">Revisión del procedimiento de control de documentos y guias de retención documental </t>
  </si>
  <si>
    <t xml:space="preserve">* Guia de manejo documental 
* GUIAS DE RETENCIÓN DOCUMENTAL </t>
  </si>
  <si>
    <t>Revisión y actualización del Manual del Sistema de Gestión en SST</t>
  </si>
  <si>
    <t>MANUAL DEL SG-SST</t>
  </si>
  <si>
    <t xml:space="preserve">LISTADO MAESTRO DE DOCUMENTOS </t>
  </si>
  <si>
    <t>1.1.1.
1.1.2.</t>
  </si>
  <si>
    <t xml:space="preserve">FUNCIONES Y RESPONSABILIDADDES  </t>
  </si>
  <si>
    <t xml:space="preserve">Funciones y Responsabilidades </t>
  </si>
  <si>
    <t>verificar designación de responsable del SG-SST</t>
  </si>
  <si>
    <t xml:space="preserve">NOMBRAMIENTO,ACTA O CORREO </t>
  </si>
  <si>
    <t>Revisión y ajustes de  responsabilidades dentro del SG-SST</t>
  </si>
  <si>
    <t>DIVULGACIÓN DE LAS RESPONSABILIDAD</t>
  </si>
  <si>
    <t>Divulgación de las  responsabilidades SST a líderes</t>
  </si>
  <si>
    <t xml:space="preserve">LISTADOS DE DIVULGACIÓN </t>
  </si>
  <si>
    <t>1.2.1.
1.2.2.</t>
  </si>
  <si>
    <t xml:space="preserve">CAPACITACIÓN Y ENTRENAMIENTO  </t>
  </si>
  <si>
    <t>Capacitación y entrenamiento
Inducción y reinducción en SST</t>
  </si>
  <si>
    <t>Seguimiento matriz de Capacitación</t>
  </si>
  <si>
    <t xml:space="preserve">MATRIZ DE CAPACITACIÓN 
Registros de capacitación y actas </t>
  </si>
  <si>
    <t>4.1.2.
4.1.1.
4.1.4.</t>
  </si>
  <si>
    <t xml:space="preserve">IDENTIFICACIÓN DE PELIGROS Y RIESGOS  </t>
  </si>
  <si>
    <t>2.11.1.
4.1.2.
4.1.1.
4.1.4.</t>
  </si>
  <si>
    <t>Identificación de peligros, aspectos ambientales, evaluación, valoración y determinación de controles</t>
  </si>
  <si>
    <t xml:space="preserve">Revisión del procecedimiento de identificación de peligros y valoración de riesgos </t>
  </si>
  <si>
    <t>Revisión o identificación  de la Matriz Peligros, con participación de los colaboradores</t>
  </si>
  <si>
    <t>Seguimiento al registro de reporte de incidentes, actos y condiciones inseguras.</t>
  </si>
  <si>
    <t>Mediciones Higienicas conforme a la priorización de Riesgos</t>
  </si>
  <si>
    <t>4.2.1.
4.2.4.
4.2.2.</t>
  </si>
  <si>
    <t xml:space="preserve">INSPECCIONES   </t>
  </si>
  <si>
    <t>Inspecciones de Seguridad</t>
  </si>
  <si>
    <t xml:space="preserve">Realizar las inspecciones de acuerdo a la periocidad del Programa </t>
  </si>
  <si>
    <t>Inspecciones de Seguridad y Locativas para la identificacion de fuentes que puedan materializarse en un AT, inspeccion de equipos de emergencias (Botiquines, camillas, extintores, salidas de emergencia) en USS Vista Hermosa y Unidades.</t>
  </si>
  <si>
    <t>inspecciones del  COPASST</t>
  </si>
  <si>
    <t xml:space="preserve">TAREAS DE ALTO RIESGO </t>
  </si>
  <si>
    <t>4.2.6.</t>
  </si>
  <si>
    <t xml:space="preserve">ELEMENTOS DE PROTECCIÓN   </t>
  </si>
  <si>
    <t xml:space="preserve">CONDICIONES DE SALUD </t>
  </si>
  <si>
    <t>3.11.
3.1.4.
3.1.5.
3.1.7.</t>
  </si>
  <si>
    <t xml:space="preserve">SALUD EN EL TRABAJO  </t>
  </si>
  <si>
    <t>3.11.
3.1.4.</t>
  </si>
  <si>
    <t>Salud en el Trabajo</t>
  </si>
  <si>
    <t xml:space="preserve">Realización de examenes ocupacionales de periódicos </t>
  </si>
  <si>
    <t xml:space="preserve">Revisión del procedimiento exámenes médicos ocupacionales </t>
  </si>
  <si>
    <t>Inmunización de biológico (Hepatitis B, Influenza, Varicela)</t>
  </si>
  <si>
    <t>Custodia de historias clinicas</t>
  </si>
  <si>
    <t xml:space="preserve">seguimiento a restricciones y recomendaciones médico laborales </t>
  </si>
  <si>
    <t xml:space="preserve">mesa laboral </t>
  </si>
  <si>
    <t xml:space="preserve">Revisión del Profesiograma </t>
  </si>
  <si>
    <t xml:space="preserve">PROGRAMAS DE VIGILANCIA EPIDEMIOLOGICO </t>
  </si>
  <si>
    <t>PVE Control del Riesgo Biologico</t>
  </si>
  <si>
    <t>PVE DESORDENES MUSCULOESQUELETICOS</t>
  </si>
  <si>
    <t xml:space="preserve">PVE RADIACIONES IONIZANTES </t>
  </si>
  <si>
    <t>PVE RIESGO PSICOSOCIAL</t>
  </si>
  <si>
    <t>3.1.7.</t>
  </si>
  <si>
    <t>3.2.1.
3.2.2.</t>
  </si>
  <si>
    <t xml:space="preserve">INCCIDENTE DE TRABAJO Y ENFERMEDAD LABORAL </t>
  </si>
  <si>
    <t>Incidentes de trabajo y enfermedades laborales</t>
  </si>
  <si>
    <t xml:space="preserve">Reporte de de los accidentes de trabajo y enfermedad laboral </t>
  </si>
  <si>
    <t>Revisión  procedimiento de reporte e  investigación de incidentes, accidentes de trabajo y enfermedad laboral</t>
  </si>
  <si>
    <t xml:space="preserve">investigación de incidentes, accidentes y enfermedad laboral </t>
  </si>
  <si>
    <t xml:space="preserve">* Investigación
* PLAN DE ACCIÓN
* LECCIÓN DE APRENDIDA </t>
  </si>
  <si>
    <t>Registro y análisis de indicadores de accidentalidad y enfermedad laboral</t>
  </si>
  <si>
    <t>Seguimiento al cierre de los planes de acción de accidentes con lesiones incapacitantes</t>
  </si>
  <si>
    <t>3.3.1.
3.3.2.
3.3.3.
3.3.4.
3.3.5.
3.3.6.</t>
  </si>
  <si>
    <t xml:space="preserve">VIGILANCIA DE LAS CONDICIONES DE SALUD </t>
  </si>
  <si>
    <t xml:space="preserve">VIGILANCAI DE LAS CONDICIONES DE SALUD </t>
  </si>
  <si>
    <t>3.3.1.
3.3.2
3.3.3
3.3.4.
3.3.5
3.3.6</t>
  </si>
  <si>
    <t xml:space="preserve">Mecanismos de vigilancia de las condiciones de salud de los trabajadores </t>
  </si>
  <si>
    <t>Medición de la severidad de los Accidentes de Trabajo y Enfermedad Laboral</t>
  </si>
  <si>
    <t>Medición de la frecuencia de los Incidentes, Accidentes  de Trabajo y Enfermedad Laboral</t>
  </si>
  <si>
    <t xml:space="preserve"> Medición de la mortalidad de Accidentes de Trabajo y Enfermedad Laboral</t>
  </si>
  <si>
    <t>Medición de la prevalencia de incidentes, Accidentes de Trabajo y Enfermedad Laboral</t>
  </si>
  <si>
    <t>Medición de la incidencia de Incidentes, Accidentes de Trabajo y Enfermedad Laboral</t>
  </si>
  <si>
    <t>Medición del ausentismo por incidentes, Accidentes de Trabajo y Enfermedad Laboral</t>
  </si>
  <si>
    <t>5.1.1.</t>
  </si>
  <si>
    <t xml:space="preserve">GESTION DE AMENAZAS </t>
  </si>
  <si>
    <t>PLAN  HOSPITALARIO DE EMERGENCIA</t>
  </si>
  <si>
    <t>5.1.1.
5.1.2.</t>
  </si>
  <si>
    <t>COMITÉ HOSPITALARIO DE EMERGENCIA</t>
  </si>
  <si>
    <t>BRIGADA DE EMERENCIA</t>
  </si>
  <si>
    <t>BRIGADA DE EMERGENCIA</t>
  </si>
  <si>
    <t>6.1.1.
6.1.2.
6.1.3.
6.1.4.</t>
  </si>
  <si>
    <t>GESTION DE RESULTADOS DEL SG-SST</t>
  </si>
  <si>
    <t>gestion de resultados del SG-SST</t>
  </si>
  <si>
    <t xml:space="preserve">Análisis indicadores de estructura, proceso y resultado del SG-SST </t>
  </si>
  <si>
    <t xml:space="preserve">Auditoria Interna al SG-SST con participación del COPASST </t>
  </si>
  <si>
    <t xml:space="preserve">Revisión anual por la Gerencia </t>
  </si>
  <si>
    <t>7.1.1.
7.1.2.
7.1.3
7.1.4</t>
  </si>
  <si>
    <t xml:space="preserve">ACCIONES PREVNTIVAS Y CORRECTIVAS </t>
  </si>
  <si>
    <t>acciones preventivas y correctivas con base en los resultados del SG-SST</t>
  </si>
  <si>
    <t>Definir acciones de promoción y Prevención con base en resultados del SG-SST</t>
  </si>
  <si>
    <t>Toma de medidas correctivas, preventivas y de mejora</t>
  </si>
  <si>
    <t>Ejecución de acciones preventivas, correctivas y de mejora de la investigación de incidentes, accidentes de trabajo y enfermedad laboral</t>
  </si>
  <si>
    <t xml:space="preserve"> Implementar medidas y acciones correctivas de autoridades y de ARL</t>
  </si>
  <si>
    <t>ACTIVIDADES PROGRAMADAS</t>
  </si>
  <si>
    <t>ACTIVIDADES EJECUTADAS</t>
  </si>
  <si>
    <t>POA</t>
  </si>
  <si>
    <t xml:space="preserve">PORCENTAJE DE CUMP POA </t>
  </si>
  <si>
    <t>22 al 26</t>
  </si>
  <si>
    <t>20 al 23</t>
  </si>
  <si>
    <t>16 al 20</t>
  </si>
  <si>
    <t>12 al 15</t>
  </si>
  <si>
    <t>25 al 29</t>
  </si>
  <si>
    <t>13 al 17</t>
  </si>
  <si>
    <t>entrega de elementos de protección personal EPP</t>
  </si>
  <si>
    <t>SOPORTE</t>
  </si>
  <si>
    <t xml:space="preserve">8 al 11 </t>
  </si>
  <si>
    <t xml:space="preserve">2 al 4 </t>
  </si>
  <si>
    <t xml:space="preserve">14 al 18 </t>
  </si>
  <si>
    <t xml:space="preserve">21 al 25 </t>
  </si>
  <si>
    <t>4 al 8</t>
  </si>
  <si>
    <t xml:space="preserve">11 al 15 </t>
  </si>
  <si>
    <t xml:space="preserve">25 al 28 </t>
  </si>
  <si>
    <t xml:space="preserve">4 al 8 </t>
  </si>
  <si>
    <t xml:space="preserve">26 al 29 </t>
  </si>
  <si>
    <t>15 al 17</t>
  </si>
  <si>
    <t>29 al 30</t>
  </si>
  <si>
    <t xml:space="preserve">2 al 3 </t>
  </si>
  <si>
    <t>6 al 10</t>
  </si>
  <si>
    <t>20 al 24</t>
  </si>
  <si>
    <t xml:space="preserve">4 al 7 </t>
  </si>
  <si>
    <t xml:space="preserve">2 al 5 </t>
  </si>
  <si>
    <t xml:space="preserve">8 al 12 </t>
  </si>
  <si>
    <t xml:space="preserve">1al 2 </t>
  </si>
  <si>
    <t xml:space="preserve">26 al 30 </t>
  </si>
  <si>
    <t>1 al 4</t>
  </si>
  <si>
    <t xml:space="preserve">09 al 13 </t>
  </si>
  <si>
    <t>28 al 31</t>
  </si>
  <si>
    <t xml:space="preserve">5 al 8 </t>
  </si>
  <si>
    <t xml:space="preserve">23 al 27 </t>
  </si>
  <si>
    <t>nuemeral de la Resolución 1111</t>
  </si>
  <si>
    <t>Revisión de las Políticas</t>
  </si>
  <si>
    <t>Publicación de las  Políticas a través de los diferentes mecanismos de comunicación</t>
  </si>
  <si>
    <t>Revisión y evalución de los objetivos del SG-SST</t>
  </si>
  <si>
    <t xml:space="preserve"> Divulgación de las Política de  Seguridad, Salud en el trabajo,  Objetivos y Metas a través de mecanismos de inducción</t>
  </si>
  <si>
    <t>Divulgación al COPASST de la política del SG-SST</t>
  </si>
  <si>
    <t>Acta de reunion</t>
  </si>
  <si>
    <t xml:space="preserve">Registro fotografico </t>
  </si>
  <si>
    <t xml:space="preserve">Registro de asisitencias </t>
  </si>
  <si>
    <t xml:space="preserve">Acta de Reunion </t>
  </si>
  <si>
    <t>Seguimiento a la ejecución del presupuesto 2019</t>
  </si>
  <si>
    <t>Proyeccción y aprobación del presupuesto 2020</t>
  </si>
  <si>
    <t>Verificación documentos de confromación del  COPASST</t>
  </si>
  <si>
    <t xml:space="preserve">Verificación documentos de confromación del  comité de convivencia </t>
  </si>
  <si>
    <t>Revisión y/o actualización del procedimiento de requisitos legales y de otra indole en  SG-SST</t>
  </si>
  <si>
    <t>Revisión y/o Actualización de la matriz de requisitos legales en SST.</t>
  </si>
  <si>
    <t>Revisión, actualización y publicación de Reglamento de Higiene y Seguridad Industrial</t>
  </si>
  <si>
    <t>1.1.7.  Sesiones periódicas del COPASST</t>
  </si>
  <si>
    <t>Revisión y/o Actualización del listado maestro de documentos de SG-SST</t>
  </si>
  <si>
    <t>Divulgacion de Lecciones Aprendidas, de acuerdo a la Accidentalidad Presentada en las unidades</t>
  </si>
  <si>
    <t>Resolución del presupuesto</t>
  </si>
  <si>
    <t xml:space="preserve">Copia de Actas de Reunion </t>
  </si>
  <si>
    <t xml:space="preserve">Copia de los Documentos </t>
  </si>
  <si>
    <t xml:space="preserve">Entrega de dosímetros </t>
  </si>
  <si>
    <t>Registro de entrega</t>
  </si>
  <si>
    <t>x</t>
  </si>
  <si>
    <t>Dr. Daniel Gonzalez</t>
  </si>
  <si>
    <t xml:space="preserve">Recolección de los dosímetros </t>
  </si>
  <si>
    <t xml:space="preserve">Informe de de resultados de Dosimetrías </t>
  </si>
  <si>
    <t>Reporte dosimetrías</t>
  </si>
  <si>
    <t>Inspecciones a las salas radiológicas u odontológicas</t>
  </si>
  <si>
    <t>Informe de inspección</t>
  </si>
  <si>
    <t>Asesor ARL</t>
  </si>
  <si>
    <t xml:space="preserve">Seguimiento de las inspecciones </t>
  </si>
  <si>
    <t>PVE actualizado</t>
  </si>
  <si>
    <t>Realización de  exámenes biológicos</t>
  </si>
  <si>
    <t>Registro de toma de laboratorios</t>
  </si>
  <si>
    <t xml:space="preserve">Seguimiento de los exámenes biológicos </t>
  </si>
  <si>
    <t>Registro de entrega de resultados.</t>
  </si>
  <si>
    <t>SISTEMA DE VIGILANCIA EPIDEMIOLOGICO PARA LA PREVENCIÓN DE DESORDENES MUSCULO ESQUELETICOS</t>
  </si>
  <si>
    <t>Actualización  de la documentación del SVE DME (Informes, Actas, Indicadores y seguimiento a objetivos)</t>
  </si>
  <si>
    <t>Diseño y elaboración herramienta diagnostico osteomuscular par valoracion del nivel de riesgo en areas criticas</t>
  </si>
  <si>
    <t>Elaboración Estandar biomecanico en areas Criticas (ARO)</t>
  </si>
  <si>
    <t>Divulgación del estandar en areas Criticas (ARO)</t>
  </si>
  <si>
    <t>listas de asistencia</t>
  </si>
  <si>
    <t>Inspección de areas criticas para Seguimiento  y alimentar   Matriz de hallazgos.</t>
  </si>
  <si>
    <t xml:space="preserve">Caracterizacion accidentalidad ocupacional
</t>
  </si>
  <si>
    <t>Actualización linea basal</t>
  </si>
  <si>
    <t>Escuelas de intervención, para poblacion sintomatica en areas criticas</t>
  </si>
  <si>
    <t>Capacitación en PyP para prevención DME población sana</t>
  </si>
  <si>
    <t>Inspecciones en áreas críticas (asistencial y operativa), para diagnostico del Programa de Orden y Aseo.</t>
  </si>
  <si>
    <t>Participación en la implementación de estrategias para el programa de Orden y Aseo.</t>
  </si>
  <si>
    <t>Divulgación lecciones aprendidas de investigación de accidentes de trabajo por exposición a riesgo osteomuscular</t>
  </si>
  <si>
    <t>Seguimiento a recomendaciones medicas de enfermedad laboral</t>
  </si>
  <si>
    <t>SVE , Informes, Actas, Indicadores y seguimiento a objetivos)</t>
  </si>
  <si>
    <t>lista de chequeo 
Matriz de Hallazgos</t>
  </si>
  <si>
    <t>Inspección de áreas criticas para determinar el nivel de riesgo.</t>
  </si>
  <si>
    <t xml:space="preserve">lista de chequeo 
</t>
  </si>
  <si>
    <t>ARO</t>
  </si>
  <si>
    <t>Matriz de caracterización 
indicadores</t>
  </si>
  <si>
    <t xml:space="preserve">Diagnostico linea basal </t>
  </si>
  <si>
    <t>documento</t>
  </si>
  <si>
    <t xml:space="preserve">Investigación de  accidentes e incidentes de trabajo.
</t>
  </si>
  <si>
    <t xml:space="preserve">doc investigación de accidentes </t>
  </si>
  <si>
    <t>lista de asisitencia</t>
  </si>
  <si>
    <t xml:space="preserve">matriz de seguimiento de enfermedad laboral </t>
  </si>
  <si>
    <t>Dr Daniel Gonzalez</t>
  </si>
  <si>
    <t>DOCUMENTO DEL SVE Y SOPORTES</t>
  </si>
  <si>
    <t>X</t>
  </si>
  <si>
    <t>Elaboracción y diseño del programa de capacitación  en protección radiológica</t>
  </si>
  <si>
    <t>Programa documentado</t>
  </si>
  <si>
    <t>Seguimiento a la ejecución del programa de capacitación en protección radiológica</t>
  </si>
  <si>
    <t>Registro del seguimiento</t>
  </si>
  <si>
    <t>Revisión y ajuste al PVE para radiaciones ionizantes</t>
  </si>
  <si>
    <t>Auditoría de segumiento a servicios de radiología tercerizados</t>
  </si>
  <si>
    <t>Informe de auditoría</t>
  </si>
  <si>
    <t>INSPECCIONES DE SEGURIDAD:  CALDERAS, ESTERILIZACIÓN, LABORATORIOS CLINICOS, SALUD PUBLICA (FUMIGACIÓN), CENTRALES  DE GASES MEDICINALES)</t>
  </si>
  <si>
    <t xml:space="preserve">INSPECCIONES DE SEGUIMIENTO </t>
  </si>
  <si>
    <t>APLICACIÓN RESOLUCIÓN 1496 DE 2018. SISTEMA GLOBALMENTE ARMONIZADO</t>
  </si>
  <si>
    <t>CAPACITACIONES: PATOLOGÍA, LABORATORIO CLINICO, MANTENIMIENTO, UNIDAD RENAL, SALUD PUBLICA FUMIGACIÓN</t>
  </si>
  <si>
    <t>CAPACITACION EN ELEMENTOS DE PROTECCION RESPIRATORIA</t>
  </si>
  <si>
    <t>ACTUALIZACIÓN  PROGRAMA DE RIESG QUÍMICO</t>
  </si>
  <si>
    <t>ENTRENAMIENTO Y CAPACITACION EN DERRAMES</t>
  </si>
  <si>
    <t>DOCUMENTO DEL PROGRAMA</t>
  </si>
  <si>
    <t xml:space="preserve">Listado de aisistencia </t>
  </si>
  <si>
    <t xml:space="preserve">CAPACITACIONES REFERENTES AL CONTROL Y GESTIÓN DEL RIESGO QUIMICO </t>
  </si>
  <si>
    <t xml:space="preserve">matriz de hallazgos </t>
  </si>
  <si>
    <t xml:space="preserve">Realización de examenes ocupacionales de ingreso y de retiro al talento humano de servicios social obligatorio y funcionarios </t>
  </si>
  <si>
    <t xml:space="preserve">Patricia Prieto </t>
  </si>
  <si>
    <t xml:space="preserve">Dr. Daniel Gonzalez </t>
  </si>
  <si>
    <t>Toma de signos vitales y  Tratamiento a colaboradores</t>
  </si>
  <si>
    <t xml:space="preserve">Historia Clinica </t>
  </si>
  <si>
    <t xml:space="preserve">Acompañamiento para valoración en caso de AT o enfermedad comun requerida de urgencias y atendida en USS Tunal </t>
  </si>
  <si>
    <t xml:space="preserve">documento de procedimiento </t>
  </si>
  <si>
    <t xml:space="preserve">Informe </t>
  </si>
  <si>
    <t xml:space="preserve">Lenis Amparo Medina </t>
  </si>
  <si>
    <t xml:space="preserve">matriz de datos </t>
  </si>
  <si>
    <t xml:space="preserve">ACTA </t>
  </si>
  <si>
    <t>Documento</t>
  </si>
  <si>
    <t>Revisión y actualización de la documentación del sistema de vigilancia epidemiologica para el control del riesgo biológico.</t>
  </si>
  <si>
    <t>1. Sistema de Vigilancia epidemiologica para el control del riesgo biológico.
2. Manual de bioseguridad.
3. Matriz de elementos de protección personal/individual.
4. Matriz de inmunización para el control de riesgo biológico.
5. Actualización de la línea basal.</t>
  </si>
  <si>
    <t>Dr. Daniel Gonzalez.
Jefe Lennis Medina.
Seguridad y Salud en el Trabajo.</t>
  </si>
  <si>
    <t>Adriana Baquero Morales
Lina Marcela Gutierrez Sandoval
Asesoras ARL SURA</t>
  </si>
  <si>
    <t>Caracterización del riesgo expresado en accidentalidad laboral en áreas críticas (incidentes, accidentes, enfermedad laboral).</t>
  </si>
  <si>
    <t>1. Caracterización de la accidentalidad laboral por riesgo biológico.
2. Identificación de áreas críticas.
3. Informe trimestral.</t>
  </si>
  <si>
    <t>Caracterización del ausentismo de origen común relacionado con riesgo biológico en áreas críticas.</t>
  </si>
  <si>
    <t>1. Caracterización del ausentismo de origen común relacionado con riesgo biológico.
2. Informe trimestral.</t>
  </si>
  <si>
    <t>Plan de formación en áreas críticas para el control de riesgo biológico:
1. Riesgo biológico.
2. Manual de bioseguridad.
3. Socialización de estandarés en áreas críticas (ARO)</t>
  </si>
  <si>
    <t>1. Listados de asistencia.
2. Actas de reunión.
3. Registro fotográfico.
4. Matriz de capacitación.
5. Medición de Indicadores.
6. Informe de gestión trimestral.
7. Formatos de evaluación.</t>
  </si>
  <si>
    <t xml:space="preserve">Estrategia de orden y aseo en áreas críticas con enfoque en control de riesgo biológico. </t>
  </si>
  <si>
    <t xml:space="preserve">1. Listados de asistencia.
2. Actas de reunión.
3. Registro fotográfico.
4. Matriz de capacitación.
5. Medición de indicadores. </t>
  </si>
  <si>
    <t>Asesoría en Investigación y análisis de incidentes, accidentes y enfermedad laboral asociadas a riesgo biológico.</t>
  </si>
  <si>
    <t>1. Listados de asistencia.
2. Actas de reunión.
3. Registro fotográfico.</t>
  </si>
  <si>
    <t>Divulgacion de lecciones aprendidas en áreas críticas.</t>
  </si>
  <si>
    <t>1. Listados de asistencia.
2. Actas de reunión.
3. Registro fotográfico.
4. Matriz de capacitación.
5. Medición de indicadores.</t>
  </si>
  <si>
    <t>Inspección de puesto de trabajo en áreas críticas.</t>
  </si>
  <si>
    <t>1. Actas de reunión.
2. Registro fotográfico.
3. Lista de chequeo.
4. Medición de indicadores.</t>
  </si>
  <si>
    <t xml:space="preserve">Mejoramiento de las condiciones de trabajo en áreas críticas.  </t>
  </si>
  <si>
    <t>1. Actas de reunión.
2. Registro fotográfico.
3. Matriz de mejoras.
4. Medición de indicadores.</t>
  </si>
  <si>
    <t>PROGRAMA DE PREVENCIÓN DEL RIESGO PÚBLICO</t>
  </si>
  <si>
    <t>Revisión, y actualización del programa de prevención del riesgo público - actualización de anexos.</t>
  </si>
  <si>
    <t>1. Programa de prevencion del riesgo público.
2. Formato Tabulacion de encuestas.
3. Formato de encuestas de percepcion del riesgo público.
4. Formato de diagnostico de riesgo público.
5. Formato de reporte de incidentes/accidentes por riesgo público.
6. Informe de gestión trimestral de avance del programa.
7. Actualización linea basal.</t>
  </si>
  <si>
    <t xml:space="preserve">Diagnóstico de prevención del riesgo público al área de trabajo (localidad, barrio, sector) de colaboradores de vigilancia en salud pública - PAI - Inspección de áreas críticas. </t>
  </si>
  <si>
    <t>1. Informe diagnostico de riesgo público.</t>
  </si>
  <si>
    <t>Seguimiento a las mejoras frente al diagnóstico de prevención del riesgo público - inspección de áreas críticas.</t>
  </si>
  <si>
    <t>1. Matriz de seguimiento de hallazgos y mejoras de riesgo público.</t>
  </si>
  <si>
    <t>Aplicación de encuestas de percepción del riesgo público a los colaboradores de vigilancia en salud pública, PAI.</t>
  </si>
  <si>
    <t>1. Encuestas de percepción del riesgo público.
2. Tabulación de encuestas de percepción del riesgo público.
3. Listados de asistencia.
4. Actas de reunión.
5. Registro fotográfico.</t>
  </si>
  <si>
    <t>Seguimiento de la caracterización de la accidentalidad e incidentalidad de riesgo público en los colaboradores de vigilancia en salud pública, PAI.</t>
  </si>
  <si>
    <t>1. Caracterización de la accidentalidad e incidentalidad por riesgo público. 
2. Medición de indicadores.
3. Informe de gestión trimestral.</t>
  </si>
  <si>
    <t>Divulgacion de lecciones aprendidas, de acuerdo a la accidentalidad presentada en riesgo público en vigilancia en salud pública, PAI.</t>
  </si>
  <si>
    <t>Asesoría en Investigación - análisis de incidentes y accidentes de trabajo.</t>
  </si>
  <si>
    <t>Capacitación en prevención y autocuidado del riesgo público, socialización del programa, divulgación de folletos - estrategías de intervención y sensibilización del riesgo.</t>
  </si>
  <si>
    <t>1. Listados de asistencia.
2. Actas de reunión.
3. Evaluación de formación/capacitación.
4. Registro fotográfico.
5. Matriz de capacitación.
6. Medición de indicadores.
7. Informe de gestión trimestral.</t>
  </si>
  <si>
    <t>Estrategía de orden y aseo enfocado al programa de prevención del riesgo público.</t>
  </si>
  <si>
    <t>1. Listados de asistencia.
2. Actas de reunión.
3. Evaluación de formación/capacitación.
4. Registro fotográfico.
5. Matriz de capacitación.
6. Medición de indicadores.</t>
  </si>
  <si>
    <t xml:space="preserve">Seguimiento Diagnostico EGO </t>
  </si>
  <si>
    <t>Informe EGO</t>
  </si>
  <si>
    <t xml:space="preserve">Dr. Daniel Gonzalez
Edward Castro  
</t>
  </si>
  <si>
    <t>Asesor ARL SURA</t>
  </si>
  <si>
    <t>Intervención Individual " Centro de escucha"</t>
  </si>
  <si>
    <t xml:space="preserve">Base de datos de intervencion </t>
  </si>
  <si>
    <t xml:space="preserve">Aplicación de la Herramienta Riesgo psicosocial </t>
  </si>
  <si>
    <t xml:space="preserve">Base de datos PRAX </t>
  </si>
  <si>
    <t>Construccion de Informes de riesgo psicosocial ( especificos / general)</t>
  </si>
  <si>
    <t xml:space="preserve">Informes formato subred </t>
  </si>
  <si>
    <t xml:space="preserve">Seguimiento a casos de enfermedad laboral </t>
  </si>
  <si>
    <t xml:space="preserve">actas de reunion </t>
  </si>
  <si>
    <t>Vigilancia epidemiologica de los factores de riesgo psicosocial ( Grupos focos de Intervencion)</t>
  </si>
  <si>
    <t xml:space="preserve">Listados de Asistencia </t>
  </si>
  <si>
    <t>Programa de salud mental  ( Grupos focos de Intervencion)</t>
  </si>
  <si>
    <t xml:space="preserve">Actividades de prevencion del consumo de alcohol, spa, medicamentos y tabaco </t>
  </si>
  <si>
    <t>Medición de pruebas de alcoholimetria en aliento</t>
  </si>
  <si>
    <t>consentimiento informado</t>
  </si>
  <si>
    <t xml:space="preserve">Medición de pruebas de Drogas en saliva </t>
  </si>
  <si>
    <t>Elaboracion e implementacion  de seguridad basada en valores y comportamiento enfocada a lideres</t>
  </si>
  <si>
    <t>Manual + procedimientos</t>
  </si>
  <si>
    <t xml:space="preserve">                                                                                                                                                                                                                                                                                                                                                                                                                                                                                                       </t>
  </si>
  <si>
    <t xml:space="preserve">Actividades grupales de Prevencion de los factores de Riesgo psicosocial </t>
  </si>
  <si>
    <t xml:space="preserve">GESTION PSICOSOCIAL </t>
  </si>
  <si>
    <r>
      <t xml:space="preserve">PROGRAMAS O PROCEDIMIENTOS PARA LA GESTION DEL RIESGO 
</t>
    </r>
    <r>
      <rPr>
        <sz val="11"/>
        <rFont val="Arial"/>
        <family val="2"/>
      </rPr>
      <t>Actualizacion Documental Programa de Caidas a Mismo Nivel</t>
    </r>
  </si>
  <si>
    <t xml:space="preserve">1.Programa de Prevencion de Caidas a Mismo Nivel
2.Aplicación de Lista de Chequeo
3.Actualizacion Linea Basal
4. Informe de Gestion Semetral, Avance del Programa
</t>
  </si>
  <si>
    <r>
      <t xml:space="preserve">CARACTERIZACION DEL RIESGO EXPRESADO (INCIDENTES-ACCIDENTES Y AUSENTISMO)
</t>
    </r>
    <r>
      <rPr>
        <sz val="11"/>
        <rFont val="Arial"/>
        <family val="2"/>
      </rPr>
      <t>Caracterizacion de la Accidentalidad</t>
    </r>
  </si>
  <si>
    <t>1.Caracterizacion de la Acidentalidad
2. Medicion de Indicadores</t>
  </si>
  <si>
    <t>Dr Daniel Gonzalez
Jefe Lenis Medina
Ingeniero. Alberto Medrano</t>
  </si>
  <si>
    <r>
      <t xml:space="preserve">INSPECCIONES  DE PUESTO O AREAS DE TRABAJO (UNIDADES CRITICAS)
</t>
    </r>
    <r>
      <rPr>
        <sz val="11"/>
        <rFont val="Arial"/>
        <family val="2"/>
      </rPr>
      <t xml:space="preserve">Realizar diagnostico de condiciones, observacion del comportamiento, inspecciones de seguridad. </t>
    </r>
  </si>
  <si>
    <t>1. Informe</t>
  </si>
  <si>
    <r>
      <t xml:space="preserve">MEJORAMIENTO DE LAS CONDICIONES DE TRABAJO (AREAS CRITICAS)
</t>
    </r>
    <r>
      <rPr>
        <sz val="11"/>
        <rFont val="Arial"/>
        <family val="2"/>
      </rPr>
      <t>Idenificacion y seguimiento a matriz de hallazgos</t>
    </r>
  </si>
  <si>
    <t>1. Matriz de Hallazgos</t>
  </si>
  <si>
    <r>
      <t xml:space="preserve">EJECUCION PLAN DE FORMACION (POBLACION OBJETO AREAS CRITICAS)
</t>
    </r>
    <r>
      <rPr>
        <sz val="11"/>
        <rFont val="Arial"/>
        <family val="2"/>
      </rPr>
      <t xml:space="preserve">Socializacion Programa de Prevencion de Caidas a Nivel
Reporte de Actos y Condiciones Inseguras
Reporte de Accidentes e Incidentes Laborales
</t>
    </r>
  </si>
  <si>
    <t>1. Listas de Asistecia
2. Capacitacion evaluacion de Informacion
3. Medicion de Indicadores</t>
  </si>
  <si>
    <t>INVESTIGACION DE ACCIDENTES DE TRABAJO</t>
  </si>
  <si>
    <r>
      <t xml:space="preserve">IMPLEMENTACION ESTRATEGIAS ORDEN Y ASEO ENFOCADA PROGRAMA DE PREVENCION DE CAIDAS
</t>
    </r>
    <r>
      <rPr>
        <sz val="11"/>
        <rFont val="Arial"/>
        <family val="2"/>
      </rPr>
      <t>Definicion de Tareas o Areas Criticas
Mejoramiento de las Condiciones De Trabajo
Pautas Generales para Orden y Aseo</t>
    </r>
  </si>
  <si>
    <t xml:space="preserve">Asesor ARL Sura
</t>
  </si>
  <si>
    <t xml:space="preserve">Registro Fotografico </t>
  </si>
  <si>
    <t xml:space="preserve">procedimiento </t>
  </si>
  <si>
    <t xml:space="preserve">matriz actualizada </t>
  </si>
  <si>
    <t xml:space="preserve">Asesor ARL </t>
  </si>
  <si>
    <t>Lenis Amparo Medina</t>
  </si>
  <si>
    <t xml:space="preserve">acta y regitro de asistencia </t>
  </si>
  <si>
    <t xml:space="preserve">Documentación legal </t>
  </si>
  <si>
    <t xml:space="preserve">documentación   </t>
  </si>
  <si>
    <t xml:space="preserve">matriz de Capacitación   </t>
  </si>
  <si>
    <t xml:space="preserve">Procedimeinto revisado </t>
  </si>
  <si>
    <t xml:space="preserve">matriz revisado </t>
  </si>
  <si>
    <t xml:space="preserve">Matriz de Seguimiento </t>
  </si>
  <si>
    <t xml:space="preserve">informe de mediciones </t>
  </si>
  <si>
    <t xml:space="preserve">DOCUMENTOS ACTIALIZADOS 
INFORMES DE MEDICIONES </t>
  </si>
  <si>
    <t>COPASST</t>
  </si>
  <si>
    <t xml:space="preserve">ING ALBERTO MEDRANO </t>
  </si>
  <si>
    <t xml:space="preserve">Asesores ARL </t>
  </si>
  <si>
    <t>formato de inspección</t>
  </si>
  <si>
    <t xml:space="preserve">Doc. Reporte </t>
  </si>
  <si>
    <t xml:space="preserve">proc. Revisado </t>
  </si>
  <si>
    <t xml:space="preserve">registro de asisitencia </t>
  </si>
  <si>
    <t xml:space="preserve">ficha del indicador </t>
  </si>
  <si>
    <t xml:space="preserve">documentos del sisitema </t>
  </si>
  <si>
    <t xml:space="preserve">ficha de indicador </t>
  </si>
  <si>
    <t>PROGRAMA DE RIESGO QUÍMICO</t>
  </si>
  <si>
    <t xml:space="preserve">PROGRAMA PARA LA PREVENCIÓN DEL RIESGO - CAIDAS A NIVEL </t>
  </si>
  <si>
    <t xml:space="preserve">PROGRAMA PARA LA PREVENCIÓN DEL RIESGO PUBLICO </t>
  </si>
  <si>
    <t xml:space="preserve">
Asesor ARL SURA.</t>
  </si>
  <si>
    <t xml:space="preserve">Dr. Daniel Gonzalez.
Lennis Medina.
</t>
  </si>
  <si>
    <t>ANALISIS DE RIESGOS FRENTE A EMERGENCIAS (REVISION POR UNIDAD)</t>
  </si>
  <si>
    <t>ORGANIZACIÓN DE INVENTARIO DE LOS ELEMENTOS  CONTRA INCENDIOS DE LA SUBRED SUR</t>
  </si>
  <si>
    <t>ACTUALIZACION DE  RUTAS DE EVACUACION DE  LAS UNIDADES</t>
  </si>
  <si>
    <t>SEGUIMIENTO OBJETIVO DE INDICADORES</t>
  </si>
  <si>
    <t>SEGUIMIENTO PLAN DE TRABAJO</t>
  </si>
  <si>
    <t xml:space="preserve">ACTUALIZACION DE CONTROL DE CAMBIOS Y EL DOCUMENTO A LA NUEVA GUIA DE PLAN DE DESASTRES Y EMERGENCIAS HOSPITALARIAS </t>
  </si>
  <si>
    <t xml:space="preserve">PLANEACION Y EJECUCION DE EJERCICIOS DE SIMULACION Y SIMULACROS </t>
  </si>
  <si>
    <t>ACTIVIDAD DE REFUERZO DEL CONOCIMEINTO Y CAPACITACION  Indice Seguridad Hospitalaria</t>
  </si>
  <si>
    <t>REALIZACION DEL CURSO EDAN (Evaluacion de daños y analisis de necesidades de salud en situaciones de Desastre ) SALUD</t>
  </si>
  <si>
    <t>REALIZACION DEL CURSO SISTEMA COMANDO DE INCIDENTES HOSPITALARIOS</t>
  </si>
  <si>
    <t>REALIZAR LA EVALUACION PLAN EMERGENCIA</t>
  </si>
  <si>
    <t xml:space="preserve">REUNIONES ORDINARIAS Y  EXTRAORDINARIAS  </t>
  </si>
  <si>
    <t>Curso de Primer Respondiente (Curso Virtual) seguimiento al personal.</t>
  </si>
  <si>
    <t xml:space="preserve">Realizar el curso presencial de Sistema Comando Incidentes Básico. </t>
  </si>
  <si>
    <t>Plan de formacion Básico (Contra Incendios, evacuacion y primeros auxilios)</t>
  </si>
  <si>
    <t>Participacion en  simulaciones o simulacros propios y distrital</t>
  </si>
  <si>
    <t xml:space="preserve">DOCUMENTO </t>
  </si>
  <si>
    <t xml:space="preserve">Alberto Medrano </t>
  </si>
  <si>
    <t xml:space="preserve">AVA </t>
  </si>
  <si>
    <t xml:space="preserve">BASE DE DATOS </t>
  </si>
  <si>
    <t>REGISTRO FOTOGRAFICO</t>
  </si>
  <si>
    <t>LISTADO ASSITENCIA
GUION SIMULACRO
INFORME FINAL</t>
  </si>
  <si>
    <t xml:space="preserve">PLAN DE TRABAJO </t>
  </si>
  <si>
    <t xml:space="preserve">FICHA INDICADOR </t>
  </si>
  <si>
    <t xml:space="preserve">ACTA DE REUNION </t>
  </si>
  <si>
    <t xml:space="preserve">Listado de aisistencia 
CERTIFICADO </t>
  </si>
  <si>
    <t xml:space="preserve">LISTADO DE ASISITENCIA </t>
  </si>
  <si>
    <t>DOCUMENTO</t>
  </si>
  <si>
    <t xml:space="preserve">DOCUMENTOS  </t>
  </si>
  <si>
    <t>PHE, LISTADOS DE ASISITENCIA, AVA, INFORMES</t>
  </si>
  <si>
    <t xml:space="preserve">PROGRAMA, LISTAS DE ASISITENCIA, ENCUESTAS, MATRIZ DE HALLAZGO </t>
  </si>
  <si>
    <t xml:space="preserve">PROGRAMA, LISTAS DE ASISITENCIA, MATRIZ DE HALLAZGO </t>
  </si>
  <si>
    <t>Seguimiento a la intervención del diagnostico realizao en el 2018</t>
  </si>
  <si>
    <t xml:space="preserve">matriz de hallazgos con seguimeintos </t>
  </si>
  <si>
    <t xml:space="preserve">docuemnentación de los programas, formatos, matrices, formatos de inspecciones y seguimientos </t>
  </si>
  <si>
    <t xml:space="preserve">documentación del programas. Listado de hallazgos, listados de asisitencia </t>
  </si>
  <si>
    <t xml:space="preserve">listado de seguimiento y entrega </t>
  </si>
  <si>
    <t xml:space="preserve">
ing. Alberto  Medrano </t>
  </si>
  <si>
    <t>PVE FORMALDEHIDO</t>
  </si>
  <si>
    <t>Inspeccion de seguridad: patología</t>
  </si>
  <si>
    <t>Inspeccion de seguimiento</t>
  </si>
  <si>
    <t>Capacitaciones: Riesgos por exposición a formaldehído, medidas de seguridad, PVE, EPP Respiratorio</t>
  </si>
  <si>
    <t>Registro de asistencia</t>
  </si>
  <si>
    <t>Actualización PVE para exposición a formaldehído</t>
  </si>
  <si>
    <t xml:space="preserve">Mediciones de higiene industrial </t>
  </si>
  <si>
    <t>Informe de mediciones</t>
  </si>
  <si>
    <t>AÑO 2019</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</si>
</sst>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dd/mmm"/>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0"/>
  </numFmts>
  <fonts count="67">
    <font>
      <sz val="11"/>
      <color indexed="8"/>
      <name val="Calibri"/>
      <family val="2"/>
    </font>
    <font>
      <sz val="10"/>
      <name val="Arial"/>
      <family val="0"/>
    </font>
    <font>
      <sz val="13"/>
      <name val="Arial Narrow"/>
      <family val="2"/>
    </font>
    <font>
      <sz val="10"/>
      <color indexed="8"/>
      <name val="Arial"/>
      <family val="2"/>
    </font>
    <font>
      <b/>
      <sz val="14"/>
      <name val="Times New Roman"/>
      <family val="1"/>
    </font>
    <font>
      <b/>
      <sz val="14"/>
      <name val="Tahoma"/>
      <family val="2"/>
    </font>
    <font>
      <sz val="10"/>
      <name val="Verdana"/>
      <family val="2"/>
    </font>
    <font>
      <b/>
      <sz val="14"/>
      <name val="Verdana"/>
      <family val="2"/>
    </font>
    <font>
      <sz val="14"/>
      <name val="Verdana"/>
      <family val="2"/>
    </font>
    <font>
      <b/>
      <sz val="10"/>
      <color indexed="9"/>
      <name val="Arial"/>
      <family val="2"/>
    </font>
    <font>
      <b/>
      <sz val="8"/>
      <name val="Arial"/>
      <family val="2"/>
    </font>
    <font>
      <b/>
      <sz val="10"/>
      <color indexed="8"/>
      <name val="Arial"/>
      <family val="2"/>
    </font>
    <font>
      <b/>
      <sz val="10"/>
      <name val="Arial"/>
      <family val="2"/>
    </font>
    <font>
      <sz val="12"/>
      <name val="Arial"/>
      <family val="2"/>
    </font>
    <font>
      <b/>
      <sz val="12"/>
      <name val="Arial"/>
      <family val="2"/>
    </font>
    <font>
      <sz val="11"/>
      <name val="Arial"/>
      <family val="2"/>
    </font>
    <font>
      <sz val="8.5"/>
      <name val="Arial"/>
      <family val="2"/>
    </font>
    <font>
      <sz val="8"/>
      <name val="Arial"/>
      <family val="2"/>
    </font>
    <font>
      <sz val="11"/>
      <color indexed="8"/>
      <name val="Arial"/>
      <family val="2"/>
    </font>
    <font>
      <b/>
      <sz val="12"/>
      <color indexed="8"/>
      <name val="Arial"/>
      <family val="2"/>
    </font>
    <font>
      <sz val="12"/>
      <color indexed="8"/>
      <name val="Arial"/>
      <family val="2"/>
    </font>
    <font>
      <sz val="10"/>
      <color indexed="9"/>
      <name val="Arial"/>
      <family val="2"/>
    </font>
    <font>
      <b/>
      <sz val="11"/>
      <color indexed="8"/>
      <name val="Calibri"/>
      <family val="2"/>
    </font>
    <font>
      <sz val="10"/>
      <color indexed="8"/>
      <name val="Verdana"/>
      <family val="2"/>
    </font>
    <font>
      <sz val="10"/>
      <color indexed="9"/>
      <name val="Verdana"/>
      <family val="2"/>
    </font>
    <font>
      <sz val="12"/>
      <color indexed="8"/>
      <name val="Calibri"/>
      <family val="2"/>
    </font>
    <font>
      <b/>
      <sz val="9"/>
      <name val="Tahoma"/>
      <family val="2"/>
    </font>
    <font>
      <sz val="9"/>
      <name val="Tahoma"/>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8"/>
      <name val="Calibri"/>
      <family val="2"/>
    </font>
    <font>
      <sz val="11"/>
      <color indexed="62"/>
      <name val="Calibri"/>
      <family val="2"/>
    </font>
    <font>
      <u val="single"/>
      <sz val="8.8"/>
      <color indexed="30"/>
      <name val="Calibri"/>
      <family val="2"/>
    </font>
    <font>
      <u val="single"/>
      <sz val="8.8"/>
      <color indexed="61"/>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48"/>
      <name val="Calibri Light"/>
      <family val="2"/>
    </font>
    <font>
      <b/>
      <sz val="15"/>
      <color indexed="48"/>
      <name val="Calibri"/>
      <family val="2"/>
    </font>
    <font>
      <b/>
      <sz val="13"/>
      <color indexed="4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b/>
      <sz val="10"/>
      <color theme="0"/>
      <name val="Arial"/>
      <family val="2"/>
    </font>
    <font>
      <b/>
      <sz val="8"/>
      <name val="Calibri"/>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31"/>
        <bgColor indexed="64"/>
      </patternFill>
    </fill>
    <fill>
      <patternFill patternType="solid">
        <fgColor indexed="29"/>
        <bgColor indexed="64"/>
      </patternFill>
    </fill>
    <fill>
      <patternFill patternType="solid">
        <fgColor indexed="49"/>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
      <patternFill patternType="solid">
        <fgColor indexed="18"/>
        <bgColor indexed="64"/>
      </patternFill>
    </fill>
    <fill>
      <patternFill patternType="solid">
        <fgColor indexed="10"/>
        <bgColor indexed="64"/>
      </patternFill>
    </fill>
    <fill>
      <patternFill patternType="solid">
        <fgColor theme="9" tint="0.5999900102615356"/>
        <bgColor indexed="64"/>
      </patternFill>
    </fill>
    <fill>
      <patternFill patternType="solid">
        <fgColor rgb="FFCCFF99"/>
        <bgColor indexed="64"/>
      </patternFill>
    </fill>
    <fill>
      <patternFill patternType="solid">
        <fgColor rgb="FFCCFF9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bgColor indexed="64"/>
      </patternFill>
    </fill>
    <fill>
      <patternFill patternType="solid">
        <fgColor rgb="FF00B0F0"/>
        <bgColor indexed="64"/>
      </patternFill>
    </fill>
    <fill>
      <patternFill patternType="solid">
        <fgColor theme="9" tint="0.7999799847602844"/>
        <bgColor indexed="64"/>
      </patternFill>
    </fill>
    <fill>
      <patternFill patternType="solid">
        <fgColor theme="4" tint="0.39998000860214233"/>
        <bgColor indexed="64"/>
      </patternFill>
    </fill>
    <fill>
      <patternFill patternType="solid">
        <fgColor theme="0"/>
        <bgColor indexed="64"/>
      </patternFill>
    </fill>
    <fill>
      <patternFill patternType="solid">
        <fgColor indexed="44"/>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color indexed="63"/>
      </left>
      <right>
        <color indexed="63"/>
      </right>
      <top style="thin">
        <color indexed="8"/>
      </top>
      <bottom>
        <color indexed="63"/>
      </bottom>
    </border>
    <border>
      <left style="medium">
        <color indexed="8"/>
      </left>
      <right>
        <color indexed="63"/>
      </right>
      <top>
        <color indexed="63"/>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right style="thin"/>
      <top style="thin"/>
      <bottom style="thin"/>
    </border>
    <border>
      <left style="thin">
        <color indexed="8"/>
      </left>
      <right style="thin">
        <color indexed="8"/>
      </right>
      <top style="medium">
        <color indexed="8"/>
      </top>
      <bottom>
        <color indexed="63"/>
      </bottom>
    </border>
    <border>
      <left style="thin">
        <color indexed="8"/>
      </left>
      <right style="thin">
        <color indexed="8"/>
      </right>
      <top style="medium"/>
      <bottom style="thin">
        <color indexed="8"/>
      </bottom>
    </border>
    <border>
      <left>
        <color indexed="63"/>
      </left>
      <right style="thin"/>
      <top style="thin"/>
      <bottom style="thin"/>
    </border>
    <border>
      <left style="thin"/>
      <right>
        <color indexed="63"/>
      </right>
      <top style="thin">
        <color indexed="8"/>
      </top>
      <bottom>
        <color indexed="63"/>
      </bottom>
    </border>
    <border>
      <left>
        <color indexed="63"/>
      </left>
      <right style="thin"/>
      <top style="thin">
        <color indexed="8"/>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color indexed="8"/>
      </bottom>
    </border>
    <border>
      <left style="thin"/>
      <right style="thin"/>
      <top/>
      <bottom style="thin"/>
    </border>
    <border>
      <left style="thin">
        <color indexed="8"/>
      </left>
      <right style="thin">
        <color indexed="8"/>
      </right>
      <top>
        <color indexed="63"/>
      </top>
      <bottom style="thin"/>
    </border>
    <border>
      <left style="thin">
        <color indexed="8"/>
      </left>
      <right style="thin">
        <color indexed="8"/>
      </right>
      <top style="thin">
        <color indexed="8"/>
      </top>
      <bottom style="thin"/>
    </border>
    <border>
      <left style="thin"/>
      <right style="thin"/>
      <top style="thin">
        <color indexed="8"/>
      </top>
      <bottom>
        <color indexed="63"/>
      </bottom>
    </border>
    <border>
      <left style="thin">
        <color indexed="8"/>
      </left>
      <right style="thin">
        <color indexed="8"/>
      </right>
      <top>
        <color indexed="63"/>
      </top>
      <bottom style="medium">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thin"/>
      <right>
        <color indexed="63"/>
      </right>
      <top>
        <color indexed="63"/>
      </top>
      <bottom style="thin">
        <color indexed="8"/>
      </bottom>
    </border>
    <border>
      <left>
        <color indexed="63"/>
      </left>
      <right style="thin"/>
      <top>
        <color indexed="63"/>
      </top>
      <bottom style="thin">
        <color indexed="8"/>
      </bottom>
    </border>
    <border>
      <left style="thin">
        <color indexed="8"/>
      </left>
      <right>
        <color indexed="63"/>
      </right>
      <top>
        <color indexed="63"/>
      </top>
      <bottom style="thin">
        <color indexed="8"/>
      </bottom>
    </border>
    <border>
      <left style="thin"/>
      <right>
        <color indexed="63"/>
      </right>
      <top style="thin"/>
      <bottom style="thin"/>
    </border>
    <border>
      <left style="thin"/>
      <right style="thin"/>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color indexed="8"/>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7"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32" borderId="4" applyNumberFormat="0" applyFon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2" fillId="0" borderId="8" applyNumberFormat="0" applyFill="0" applyAlignment="0" applyProtection="0"/>
    <xf numFmtId="0" fontId="64" fillId="0" borderId="9" applyNumberFormat="0" applyFill="0" applyAlignment="0" applyProtection="0"/>
  </cellStyleXfs>
  <cellXfs count="377">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9" fillId="33" borderId="11" xfId="0" applyFont="1" applyFill="1" applyBorder="1" applyAlignment="1">
      <alignment horizontal="center" vertical="center"/>
    </xf>
    <xf numFmtId="0" fontId="9" fillId="33" borderId="0" xfId="0" applyFont="1" applyFill="1" applyBorder="1" applyAlignment="1">
      <alignment horizontal="center" vertical="center"/>
    </xf>
    <xf numFmtId="0" fontId="1" fillId="0" borderId="0" xfId="0" applyFont="1" applyBorder="1" applyAlignment="1">
      <alignment horizontal="center" vertical="center"/>
    </xf>
    <xf numFmtId="0" fontId="9" fillId="33" borderId="0"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3" xfId="0" applyFont="1" applyFill="1" applyBorder="1" applyAlignment="1">
      <alignment horizontal="center" vertical="center"/>
    </xf>
    <xf numFmtId="0" fontId="9" fillId="33" borderId="10" xfId="0" applyFont="1" applyFill="1" applyBorder="1" applyAlignment="1">
      <alignment horizontal="center" vertical="center"/>
    </xf>
    <xf numFmtId="0" fontId="10" fillId="34" borderId="14" xfId="53" applyFont="1" applyFill="1" applyBorder="1" applyAlignment="1" applyProtection="1">
      <alignment horizontal="center" vertical="center" textRotation="90"/>
      <protection hidden="1" locked="0"/>
    </xf>
    <xf numFmtId="0" fontId="9" fillId="33" borderId="15" xfId="0" applyFont="1" applyFill="1" applyBorder="1" applyAlignment="1">
      <alignment horizontal="center" vertical="center" wrapText="1"/>
    </xf>
    <xf numFmtId="3" fontId="9" fillId="33" borderId="16" xfId="0" applyNumberFormat="1" applyFont="1" applyFill="1" applyBorder="1" applyAlignment="1">
      <alignment horizontal="center" vertical="center"/>
    </xf>
    <xf numFmtId="0" fontId="9" fillId="33" borderId="14" xfId="0" applyFont="1" applyFill="1" applyBorder="1" applyAlignment="1">
      <alignment horizontal="center" vertical="center" wrapText="1"/>
    </xf>
    <xf numFmtId="0" fontId="12" fillId="0" borderId="15"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35" borderId="10" xfId="0" applyFont="1" applyFill="1" applyBorder="1" applyAlignment="1" applyProtection="1">
      <alignment horizontal="center" vertical="center" wrapText="1"/>
      <protection/>
    </xf>
    <xf numFmtId="0" fontId="6" fillId="36" borderId="10" xfId="0" applyFont="1" applyFill="1" applyBorder="1" applyAlignment="1">
      <alignment horizontal="center" vertical="center"/>
    </xf>
    <xf numFmtId="0" fontId="1" fillId="36" borderId="10" xfId="0" applyFont="1" applyFill="1" applyBorder="1" applyAlignment="1">
      <alignment horizontal="center" vertical="center" wrapText="1"/>
    </xf>
    <xf numFmtId="1" fontId="6" fillId="36" borderId="10" xfId="57" applyNumberFormat="1" applyFont="1" applyFill="1" applyBorder="1" applyAlignment="1" applyProtection="1">
      <alignment horizontal="center" vertical="center"/>
      <protection/>
    </xf>
    <xf numFmtId="0" fontId="9" fillId="36" borderId="17" xfId="0" applyFont="1" applyFill="1" applyBorder="1" applyAlignment="1">
      <alignment horizontal="center" vertical="center"/>
    </xf>
    <xf numFmtId="9" fontId="6" fillId="36" borderId="10" xfId="0" applyNumberFormat="1" applyFont="1" applyFill="1" applyBorder="1" applyAlignment="1">
      <alignment horizontal="center" vertical="center"/>
    </xf>
    <xf numFmtId="0" fontId="13" fillId="0" borderId="10" xfId="0" applyFont="1" applyFill="1" applyBorder="1" applyAlignment="1">
      <alignment vertical="center" wrapText="1"/>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protection/>
    </xf>
    <xf numFmtId="0" fontId="1" fillId="0" borderId="18" xfId="0" applyFont="1" applyFill="1" applyBorder="1" applyAlignment="1" applyProtection="1">
      <alignment horizontal="center" vertical="center"/>
      <protection/>
    </xf>
    <xf numFmtId="0" fontId="1" fillId="35" borderId="10" xfId="0" applyFont="1" applyFill="1" applyBorder="1" applyAlignment="1">
      <alignment horizontal="center" vertical="center" wrapText="1"/>
    </xf>
    <xf numFmtId="173" fontId="1" fillId="37" borderId="10" xfId="0" applyNumberFormat="1" applyFont="1" applyFill="1" applyBorder="1" applyAlignment="1">
      <alignment horizontal="center" vertical="center" wrapText="1"/>
    </xf>
    <xf numFmtId="9" fontId="1" fillId="37" borderId="19" xfId="57" applyFont="1" applyFill="1" applyBorder="1" applyAlignment="1" applyProtection="1">
      <alignment horizontal="center" vertical="center" wrapText="1"/>
      <protection/>
    </xf>
    <xf numFmtId="0" fontId="1" fillId="38" borderId="10" xfId="0" applyFont="1" applyFill="1" applyBorder="1" applyAlignment="1" applyProtection="1">
      <alignment horizontal="center" vertical="center" wrapText="1"/>
      <protection/>
    </xf>
    <xf numFmtId="0" fontId="1" fillId="38" borderId="10" xfId="0" applyFont="1" applyFill="1" applyBorder="1" applyAlignment="1" applyProtection="1">
      <alignment horizontal="center" vertical="center"/>
      <protection/>
    </xf>
    <xf numFmtId="0" fontId="1" fillId="38" borderId="18" xfId="0" applyFont="1" applyFill="1" applyBorder="1" applyAlignment="1" applyProtection="1">
      <alignment horizontal="center" vertical="center"/>
      <protection/>
    </xf>
    <xf numFmtId="0" fontId="1" fillId="39" borderId="10" xfId="0" applyFont="1" applyFill="1" applyBorder="1" applyAlignment="1">
      <alignment horizontal="center" vertical="center" wrapText="1"/>
    </xf>
    <xf numFmtId="0" fontId="6" fillId="0" borderId="10" xfId="0" applyFont="1" applyBorder="1" applyAlignment="1">
      <alignment horizontal="center" vertical="center"/>
    </xf>
    <xf numFmtId="9" fontId="13" fillId="37" borderId="10" xfId="57" applyFont="1" applyFill="1" applyBorder="1" applyAlignment="1" applyProtection="1">
      <alignment horizontal="center" vertical="center" wrapText="1"/>
      <protection/>
    </xf>
    <xf numFmtId="0" fontId="15" fillId="40" borderId="10" xfId="54" applyFont="1" applyFill="1" applyBorder="1" applyAlignment="1">
      <alignment vertical="center" wrapText="1"/>
      <protection/>
    </xf>
    <xf numFmtId="0" fontId="9" fillId="36" borderId="10" xfId="0" applyFont="1" applyFill="1" applyBorder="1" applyAlignment="1">
      <alignment horizontal="center" vertical="center"/>
    </xf>
    <xf numFmtId="0" fontId="13" fillId="37" borderId="10" xfId="0" applyFont="1" applyFill="1" applyBorder="1" applyAlignment="1">
      <alignment horizontal="center" vertical="center" wrapText="1"/>
    </xf>
    <xf numFmtId="173" fontId="1" fillId="37" borderId="10" xfId="0" applyNumberFormat="1" applyFont="1" applyFill="1" applyBorder="1" applyAlignment="1">
      <alignment vertical="center" wrapText="1"/>
    </xf>
    <xf numFmtId="0" fontId="15" fillId="40" borderId="10" xfId="0" applyFont="1" applyFill="1" applyBorder="1" applyAlignment="1">
      <alignment vertical="center" wrapText="1"/>
    </xf>
    <xf numFmtId="0" fontId="12" fillId="0" borderId="14" xfId="0" applyFont="1" applyFill="1" applyBorder="1" applyAlignment="1">
      <alignment horizontal="center" vertical="center"/>
    </xf>
    <xf numFmtId="0" fontId="12" fillId="0" borderId="20" xfId="0" applyFont="1" applyFill="1" applyBorder="1" applyAlignment="1">
      <alignment horizontal="center" vertical="center"/>
    </xf>
    <xf numFmtId="0" fontId="13" fillId="37" borderId="15" xfId="0" applyFont="1" applyFill="1" applyBorder="1" applyAlignment="1">
      <alignment horizontal="center" vertical="center" wrapText="1"/>
    </xf>
    <xf numFmtId="0" fontId="3" fillId="0" borderId="15" xfId="0" applyFont="1" applyFill="1" applyBorder="1" applyAlignment="1">
      <alignment horizontal="center" vertical="center"/>
    </xf>
    <xf numFmtId="9" fontId="1" fillId="37" borderId="21" xfId="57" applyFont="1" applyFill="1" applyBorder="1" applyAlignment="1" applyProtection="1">
      <alignment horizontal="center" vertical="center" wrapText="1"/>
      <protection/>
    </xf>
    <xf numFmtId="0" fontId="1" fillId="0" borderId="0" xfId="0" applyFont="1" applyFill="1" applyBorder="1" applyAlignment="1">
      <alignment horizontal="center" vertical="center"/>
    </xf>
    <xf numFmtId="0" fontId="6" fillId="39" borderId="10" xfId="0" applyFont="1" applyFill="1" applyBorder="1" applyAlignment="1">
      <alignment horizontal="center" vertical="center"/>
    </xf>
    <xf numFmtId="1" fontId="6" fillId="39" borderId="10" xfId="57" applyNumberFormat="1" applyFont="1" applyFill="1" applyBorder="1" applyAlignment="1" applyProtection="1">
      <alignment horizontal="center" vertical="center"/>
      <protection/>
    </xf>
    <xf numFmtId="0" fontId="6" fillId="35" borderId="10" xfId="0" applyFont="1" applyFill="1" applyBorder="1" applyAlignment="1">
      <alignment horizontal="center" vertical="center"/>
    </xf>
    <xf numFmtId="9" fontId="13" fillId="37" borderId="22" xfId="57" applyFont="1" applyFill="1" applyBorder="1" applyAlignment="1" applyProtection="1">
      <alignment horizontal="center" vertical="center" wrapText="1"/>
      <protection/>
    </xf>
    <xf numFmtId="0" fontId="13" fillId="0" borderId="14" xfId="0" applyFont="1" applyFill="1" applyBorder="1" applyAlignment="1">
      <alignment vertical="center" wrapText="1"/>
    </xf>
    <xf numFmtId="0" fontId="1" fillId="0" borderId="10" xfId="0" applyFont="1" applyFill="1" applyBorder="1" applyAlignment="1">
      <alignment horizontal="center" vertical="center"/>
    </xf>
    <xf numFmtId="9" fontId="6" fillId="36" borderId="19" xfId="57" applyFont="1" applyFill="1" applyBorder="1" applyAlignment="1" applyProtection="1">
      <alignment horizontal="center" vertical="center"/>
      <protection/>
    </xf>
    <xf numFmtId="3" fontId="1" fillId="35" borderId="10" xfId="57" applyNumberFormat="1" applyFont="1" applyFill="1" applyBorder="1" applyAlignment="1" applyProtection="1">
      <alignment vertical="center"/>
      <protection/>
    </xf>
    <xf numFmtId="173" fontId="1" fillId="37" borderId="22" xfId="0" applyNumberFormat="1" applyFont="1" applyFill="1" applyBorder="1" applyAlignment="1">
      <alignment horizontal="center" vertical="center" wrapText="1"/>
    </xf>
    <xf numFmtId="9" fontId="6" fillId="0" borderId="21" xfId="57" applyFont="1" applyFill="1" applyBorder="1" applyAlignment="1" applyProtection="1">
      <alignment horizontal="center" vertical="center"/>
      <protection/>
    </xf>
    <xf numFmtId="9" fontId="13" fillId="37" borderId="17" xfId="57" applyFont="1" applyFill="1" applyBorder="1" applyAlignment="1" applyProtection="1">
      <alignment horizontal="center" vertical="center" wrapText="1"/>
      <protection/>
    </xf>
    <xf numFmtId="3" fontId="1" fillId="35" borderId="10" xfId="58" applyNumberFormat="1" applyFont="1" applyFill="1" applyBorder="1" applyAlignment="1" applyProtection="1">
      <alignment vertical="center"/>
      <protection/>
    </xf>
    <xf numFmtId="9" fontId="2" fillId="0" borderId="10" xfId="57" applyFont="1" applyFill="1" applyBorder="1" applyAlignment="1" applyProtection="1">
      <alignment horizontal="center" vertical="center"/>
      <protection/>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38" borderId="10" xfId="0" applyFont="1" applyFill="1" applyBorder="1" applyAlignment="1">
      <alignment horizontal="center" vertical="center"/>
    </xf>
    <xf numFmtId="0" fontId="1" fillId="38" borderId="19" xfId="0" applyFont="1" applyFill="1" applyBorder="1" applyAlignment="1">
      <alignment horizontal="center" vertical="center" wrapText="1"/>
    </xf>
    <xf numFmtId="1" fontId="6" fillId="39" borderId="10" xfId="0" applyNumberFormat="1" applyFont="1" applyFill="1" applyBorder="1" applyAlignment="1" applyProtection="1">
      <alignment horizontal="center" vertical="center"/>
      <protection/>
    </xf>
    <xf numFmtId="0" fontId="1" fillId="0" borderId="10" xfId="0" applyFont="1" applyFill="1" applyBorder="1" applyAlignment="1">
      <alignment horizontal="left" vertical="center"/>
    </xf>
    <xf numFmtId="9" fontId="6" fillId="0" borderId="17" xfId="57" applyFont="1" applyFill="1" applyBorder="1" applyAlignment="1" applyProtection="1">
      <alignment horizontal="center" vertical="center"/>
      <protection/>
    </xf>
    <xf numFmtId="9" fontId="2" fillId="0" borderId="10" xfId="57" applyFont="1" applyFill="1" applyBorder="1" applyAlignment="1" applyProtection="1">
      <alignment vertical="center"/>
      <protection/>
    </xf>
    <xf numFmtId="0" fontId="2" fillId="0" borderId="21" xfId="0" applyFont="1" applyBorder="1" applyAlignment="1">
      <alignment horizontal="center" vertical="center"/>
    </xf>
    <xf numFmtId="0" fontId="13" fillId="0" borderId="10" xfId="53" applyFont="1" applyFill="1" applyBorder="1" applyAlignment="1" applyProtection="1">
      <alignment vertical="center" wrapText="1"/>
      <protection hidden="1" locked="0"/>
    </xf>
    <xf numFmtId="0" fontId="17" fillId="0" borderId="10" xfId="0" applyFont="1" applyFill="1" applyBorder="1" applyAlignment="1">
      <alignment vertical="center" wrapText="1"/>
    </xf>
    <xf numFmtId="9" fontId="1" fillId="37" borderId="22" xfId="57" applyFont="1" applyFill="1" applyBorder="1" applyAlignment="1" applyProtection="1">
      <alignment horizontal="center" vertical="center" wrapText="1"/>
      <protection/>
    </xf>
    <xf numFmtId="0" fontId="21" fillId="41" borderId="10" xfId="0" applyFont="1" applyFill="1" applyBorder="1" applyAlignment="1">
      <alignment horizontal="center" vertical="center"/>
    </xf>
    <xf numFmtId="3" fontId="1" fillId="35" borderId="10" xfId="0" applyNumberFormat="1" applyFont="1" applyFill="1" applyBorder="1" applyAlignment="1" applyProtection="1">
      <alignment vertical="center"/>
      <protection/>
    </xf>
    <xf numFmtId="3" fontId="1" fillId="39" borderId="10" xfId="57" applyNumberFormat="1" applyFont="1" applyFill="1" applyBorder="1" applyAlignment="1" applyProtection="1">
      <alignment vertical="center"/>
      <protection/>
    </xf>
    <xf numFmtId="0" fontId="1" fillId="37" borderId="21" xfId="0" applyFont="1" applyFill="1" applyBorder="1" applyAlignment="1" applyProtection="1">
      <alignment horizontal="center" vertical="center" wrapText="1"/>
      <protection/>
    </xf>
    <xf numFmtId="0" fontId="1" fillId="42" borderId="10" xfId="0" applyFont="1" applyFill="1" applyBorder="1" applyAlignment="1">
      <alignment horizontal="center" vertical="center" wrapText="1"/>
    </xf>
    <xf numFmtId="0" fontId="22" fillId="0" borderId="10" xfId="0" applyFont="1" applyBorder="1" applyAlignment="1">
      <alignment horizontal="left" vertical="center"/>
    </xf>
    <xf numFmtId="9" fontId="23" fillId="0" borderId="10" xfId="57" applyFont="1" applyFill="1" applyBorder="1" applyAlignment="1" applyProtection="1">
      <alignment horizontal="center" vertical="center"/>
      <protection/>
    </xf>
    <xf numFmtId="0" fontId="24" fillId="0" borderId="10" xfId="0" applyFont="1" applyBorder="1" applyAlignment="1">
      <alignment horizontal="center" vertical="center"/>
    </xf>
    <xf numFmtId="0" fontId="24" fillId="0" borderId="0" xfId="0" applyFont="1" applyBorder="1" applyAlignment="1">
      <alignment horizontal="center" vertical="center"/>
    </xf>
    <xf numFmtId="9" fontId="0" fillId="0" borderId="0" xfId="57" applyFont="1" applyFill="1" applyBorder="1" applyAlignment="1" applyProtection="1">
      <alignment horizontal="center" vertical="center"/>
      <protection/>
    </xf>
    <xf numFmtId="173" fontId="0" fillId="0" borderId="0" xfId="0" applyNumberFormat="1" applyAlignment="1">
      <alignment horizontal="center" vertical="center"/>
    </xf>
    <xf numFmtId="1" fontId="0" fillId="0" borderId="10" xfId="0" applyNumberFormat="1" applyBorder="1" applyAlignment="1">
      <alignment horizontal="center" vertical="center"/>
    </xf>
    <xf numFmtId="0" fontId="0" fillId="0" borderId="20" xfId="0" applyBorder="1" applyAlignment="1">
      <alignment vertical="center"/>
    </xf>
    <xf numFmtId="0" fontId="25" fillId="0" borderId="0" xfId="0" applyFont="1" applyAlignment="1">
      <alignment horizontal="left" vertical="center"/>
    </xf>
    <xf numFmtId="0" fontId="0" fillId="0" borderId="0" xfId="0" applyFont="1" applyAlignment="1">
      <alignment horizontal="center" vertical="center"/>
    </xf>
    <xf numFmtId="0" fontId="20" fillId="0" borderId="0" xfId="0" applyFont="1" applyAlignment="1">
      <alignment horizontal="left" vertical="center"/>
    </xf>
    <xf numFmtId="0" fontId="3" fillId="0" borderId="0" xfId="0" applyFont="1" applyBorder="1" applyAlignment="1">
      <alignment horizontal="center" vertical="center"/>
    </xf>
    <xf numFmtId="0" fontId="1" fillId="43" borderId="10"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protection/>
    </xf>
    <xf numFmtId="0" fontId="1" fillId="0" borderId="23" xfId="0" applyFont="1" applyFill="1" applyBorder="1" applyAlignment="1" applyProtection="1">
      <alignment horizontal="center" vertical="center" wrapText="1"/>
      <protection/>
    </xf>
    <xf numFmtId="0" fontId="1" fillId="44" borderId="10" xfId="0" applyFont="1" applyFill="1" applyBorder="1" applyAlignment="1">
      <alignment horizontal="center" vertical="center" wrapText="1"/>
    </xf>
    <xf numFmtId="0" fontId="1" fillId="45" borderId="10" xfId="0" applyFont="1" applyFill="1" applyBorder="1" applyAlignment="1">
      <alignment horizontal="center" vertical="center" wrapText="1"/>
    </xf>
    <xf numFmtId="0" fontId="13" fillId="0" borderId="10" xfId="53" applyFont="1" applyFill="1" applyBorder="1" applyAlignment="1" applyProtection="1">
      <alignment horizontal="center" vertical="center" wrapText="1"/>
      <protection hidden="1" locked="0"/>
    </xf>
    <xf numFmtId="0" fontId="1" fillId="0" borderId="19" xfId="0" applyFont="1" applyFill="1" applyBorder="1" applyAlignment="1" applyProtection="1">
      <alignment horizontal="center" vertical="center"/>
      <protection/>
    </xf>
    <xf numFmtId="0" fontId="0" fillId="0" borderId="0" xfId="0" applyBorder="1" applyAlignment="1">
      <alignment vertical="center"/>
    </xf>
    <xf numFmtId="0" fontId="1" fillId="46" borderId="10" xfId="0" applyFont="1" applyFill="1" applyBorder="1" applyAlignment="1" applyProtection="1">
      <alignment horizontal="center" vertical="center" wrapText="1"/>
      <protection/>
    </xf>
    <xf numFmtId="0" fontId="1" fillId="46" borderId="10" xfId="0" applyFont="1" applyFill="1" applyBorder="1" applyAlignment="1" applyProtection="1">
      <alignment horizontal="center" vertical="center"/>
      <protection/>
    </xf>
    <xf numFmtId="0" fontId="1" fillId="46" borderId="18" xfId="0" applyFont="1" applyFill="1" applyBorder="1" applyAlignment="1" applyProtection="1">
      <alignment horizontal="center" vertical="center"/>
      <protection/>
    </xf>
    <xf numFmtId="0" fontId="1" fillId="35" borderId="19" xfId="0" applyFont="1" applyFill="1" applyBorder="1" applyAlignment="1">
      <alignment horizontal="center" vertical="center" wrapText="1"/>
    </xf>
    <xf numFmtId="0" fontId="1" fillId="39" borderId="19" xfId="0" applyFont="1" applyFill="1" applyBorder="1" applyAlignment="1">
      <alignment horizontal="center" vertical="center" wrapText="1"/>
    </xf>
    <xf numFmtId="0" fontId="1" fillId="43" borderId="14" xfId="0" applyFont="1" applyFill="1" applyBorder="1" applyAlignment="1" applyProtection="1">
      <alignment horizontal="center" vertical="center" wrapText="1"/>
      <protection/>
    </xf>
    <xf numFmtId="0" fontId="1" fillId="35" borderId="20" xfId="0" applyFont="1" applyFill="1" applyBorder="1" applyAlignment="1" applyProtection="1">
      <alignment horizontal="center" vertical="center" wrapText="1"/>
      <protection/>
    </xf>
    <xf numFmtId="0" fontId="6" fillId="0" borderId="23" xfId="0" applyFont="1" applyFill="1" applyBorder="1" applyAlignment="1">
      <alignment horizontal="center" vertical="center"/>
    </xf>
    <xf numFmtId="0" fontId="1" fillId="46" borderId="23" xfId="0" applyFont="1" applyFill="1" applyBorder="1" applyAlignment="1" applyProtection="1">
      <alignment horizontal="center" vertical="center" wrapText="1"/>
      <protection/>
    </xf>
    <xf numFmtId="0" fontId="1" fillId="46" borderId="23" xfId="0" applyFont="1" applyFill="1" applyBorder="1" applyAlignment="1" applyProtection="1">
      <alignment horizontal="center" vertical="center"/>
      <protection/>
    </xf>
    <xf numFmtId="0" fontId="1" fillId="46" borderId="23" xfId="0" applyFont="1" applyFill="1" applyBorder="1" applyAlignment="1">
      <alignment horizontal="center" vertical="center" wrapText="1"/>
    </xf>
    <xf numFmtId="0" fontId="1" fillId="47" borderId="10" xfId="0" applyFont="1" applyFill="1" applyBorder="1" applyAlignment="1" applyProtection="1">
      <alignment horizontal="center" vertical="center" wrapText="1"/>
      <protection/>
    </xf>
    <xf numFmtId="0" fontId="1" fillId="47" borderId="10" xfId="0" applyFont="1" applyFill="1" applyBorder="1" applyAlignment="1" applyProtection="1">
      <alignment horizontal="center" vertical="center"/>
      <protection/>
    </xf>
    <xf numFmtId="0" fontId="12" fillId="0" borderId="10" xfId="0" applyFont="1" applyFill="1" applyBorder="1" applyAlignment="1">
      <alignment horizontal="center" vertical="center"/>
    </xf>
    <xf numFmtId="0" fontId="13" fillId="0" borderId="14" xfId="53" applyFont="1" applyFill="1" applyBorder="1" applyAlignment="1" applyProtection="1">
      <alignment horizontal="center" vertical="center" wrapText="1"/>
      <protection hidden="1" locked="0"/>
    </xf>
    <xf numFmtId="0" fontId="13" fillId="0" borderId="20" xfId="53" applyFont="1" applyFill="1" applyBorder="1" applyAlignment="1" applyProtection="1">
      <alignment horizontal="center" vertical="center" wrapText="1"/>
      <protection hidden="1" locked="0"/>
    </xf>
    <xf numFmtId="9" fontId="6" fillId="0" borderId="19" xfId="57" applyFont="1" applyFill="1" applyBorder="1" applyAlignment="1" applyProtection="1">
      <alignment horizontal="center" vertical="center"/>
      <protection/>
    </xf>
    <xf numFmtId="173" fontId="1" fillId="37" borderId="19"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8" xfId="0" applyFont="1" applyFill="1" applyBorder="1" applyAlignment="1">
      <alignment horizontal="center" vertical="center" wrapText="1"/>
    </xf>
    <xf numFmtId="9" fontId="1" fillId="37" borderId="20" xfId="57" applyFont="1" applyFill="1" applyBorder="1" applyAlignment="1" applyProtection="1">
      <alignment horizontal="center" vertical="center" wrapText="1"/>
      <protection/>
    </xf>
    <xf numFmtId="9" fontId="13" fillId="0" borderId="10" xfId="57" applyFont="1" applyFill="1" applyBorder="1" applyAlignment="1" applyProtection="1">
      <alignment horizontal="center" vertical="center" wrapText="1"/>
      <protection/>
    </xf>
    <xf numFmtId="0" fontId="13" fillId="37" borderId="23" xfId="0" applyFont="1" applyFill="1" applyBorder="1" applyAlignment="1">
      <alignment horizontal="center" vertical="center" wrapText="1"/>
    </xf>
    <xf numFmtId="9" fontId="13" fillId="0" borderId="20" xfId="57" applyFont="1" applyFill="1" applyBorder="1" applyAlignment="1" applyProtection="1">
      <alignment horizontal="center" vertical="center" wrapText="1"/>
      <protection/>
    </xf>
    <xf numFmtId="173" fontId="1" fillId="37" borderId="20" xfId="0" applyNumberFormat="1"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9" xfId="0" applyFont="1" applyFill="1" applyBorder="1" applyAlignment="1" applyProtection="1">
      <alignment horizontal="center" vertical="center" wrapText="1"/>
      <protection/>
    </xf>
    <xf numFmtId="0" fontId="1" fillId="38" borderId="19" xfId="0" applyFont="1" applyFill="1" applyBorder="1" applyAlignment="1" applyProtection="1">
      <alignment horizontal="center" vertical="center" wrapText="1"/>
      <protection/>
    </xf>
    <xf numFmtId="0" fontId="1" fillId="38" borderId="23" xfId="0" applyFont="1" applyFill="1" applyBorder="1" applyAlignment="1" applyProtection="1">
      <alignment horizontal="center" vertical="center" wrapText="1"/>
      <protection/>
    </xf>
    <xf numFmtId="0" fontId="1" fillId="38" borderId="23" xfId="0" applyFont="1" applyFill="1" applyBorder="1" applyAlignment="1" applyProtection="1">
      <alignment horizontal="center" vertical="center"/>
      <protection/>
    </xf>
    <xf numFmtId="0" fontId="1" fillId="39" borderId="14" xfId="0" applyFont="1" applyFill="1" applyBorder="1" applyAlignment="1">
      <alignment horizontal="center" vertical="center" wrapText="1"/>
    </xf>
    <xf numFmtId="173" fontId="1" fillId="37" borderId="14" xfId="0" applyNumberFormat="1" applyFont="1" applyFill="1" applyBorder="1" applyAlignment="1">
      <alignment vertical="center" wrapText="1"/>
    </xf>
    <xf numFmtId="0" fontId="1" fillId="35" borderId="23" xfId="0" applyFont="1" applyFill="1" applyBorder="1" applyAlignment="1">
      <alignment horizontal="center" vertical="center" wrapText="1"/>
    </xf>
    <xf numFmtId="0" fontId="1" fillId="44" borderId="23" xfId="0" applyFont="1" applyFill="1" applyBorder="1" applyAlignment="1">
      <alignment horizontal="center" vertical="center" wrapText="1"/>
    </xf>
    <xf numFmtId="0" fontId="1" fillId="45" borderId="23" xfId="0" applyFont="1" applyFill="1" applyBorder="1" applyAlignment="1">
      <alignment horizontal="center" vertical="center" wrapText="1"/>
    </xf>
    <xf numFmtId="0" fontId="1" fillId="48" borderId="10" xfId="0" applyFont="1" applyFill="1" applyBorder="1" applyAlignment="1" applyProtection="1">
      <alignment horizontal="center" vertical="center" wrapText="1"/>
      <protection/>
    </xf>
    <xf numFmtId="0" fontId="1" fillId="48" borderId="10" xfId="0" applyFont="1" applyFill="1" applyBorder="1" applyAlignment="1" applyProtection="1">
      <alignment horizontal="center" vertical="center"/>
      <protection/>
    </xf>
    <xf numFmtId="0" fontId="1" fillId="48" borderId="18" xfId="0" applyFont="1" applyFill="1" applyBorder="1" applyAlignment="1" applyProtection="1">
      <alignment horizontal="center" vertical="center"/>
      <protection/>
    </xf>
    <xf numFmtId="0" fontId="1" fillId="0" borderId="23" xfId="0" applyFont="1" applyFill="1" applyBorder="1" applyAlignment="1">
      <alignment horizontal="center" vertical="center"/>
    </xf>
    <xf numFmtId="0" fontId="17" fillId="0" borderId="14" xfId="0" applyFont="1" applyFill="1" applyBorder="1" applyAlignment="1">
      <alignment vertical="center" wrapText="1"/>
    </xf>
    <xf numFmtId="0" fontId="13" fillId="0" borderId="14" xfId="53" applyFont="1" applyFill="1" applyBorder="1" applyAlignment="1" applyProtection="1">
      <alignment vertical="center" wrapText="1"/>
      <protection hidden="1" locked="0"/>
    </xf>
    <xf numFmtId="0" fontId="2" fillId="0" borderId="0" xfId="0" applyFont="1" applyBorder="1" applyAlignment="1">
      <alignment horizontal="center" vertical="center"/>
    </xf>
    <xf numFmtId="0" fontId="22" fillId="0" borderId="20" xfId="0" applyFont="1" applyBorder="1" applyAlignment="1">
      <alignment horizontal="left" vertical="center"/>
    </xf>
    <xf numFmtId="0" fontId="22" fillId="0" borderId="0" xfId="0" applyFont="1" applyBorder="1" applyAlignment="1">
      <alignment horizontal="left" vertical="center"/>
    </xf>
    <xf numFmtId="0" fontId="13" fillId="0" borderId="0" xfId="0" applyFont="1" applyFill="1" applyBorder="1" applyAlignment="1">
      <alignment horizontal="left" vertical="center" wrapText="1"/>
    </xf>
    <xf numFmtId="0" fontId="1" fillId="37" borderId="0" xfId="0" applyFont="1" applyFill="1" applyBorder="1" applyAlignment="1">
      <alignment horizontal="center" vertical="center" wrapText="1"/>
    </xf>
    <xf numFmtId="0" fontId="2" fillId="0" borderId="17" xfId="0" applyFont="1" applyBorder="1" applyAlignment="1">
      <alignment horizontal="center" vertical="center"/>
    </xf>
    <xf numFmtId="0" fontId="21" fillId="41" borderId="19" xfId="0" applyFont="1" applyFill="1" applyBorder="1" applyAlignment="1">
      <alignment horizontal="center" vertical="center"/>
    </xf>
    <xf numFmtId="0" fontId="1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3" fillId="0" borderId="0" xfId="53" applyFont="1" applyFill="1" applyBorder="1" applyAlignment="1" applyProtection="1">
      <alignment vertical="center" wrapText="1"/>
      <protection hidden="1" locked="0"/>
    </xf>
    <xf numFmtId="0" fontId="17" fillId="0" borderId="0" xfId="0" applyFont="1" applyFill="1" applyBorder="1" applyAlignment="1">
      <alignment vertical="center" wrapText="1"/>
    </xf>
    <xf numFmtId="0" fontId="13" fillId="37" borderId="17" xfId="0" applyFont="1" applyFill="1" applyBorder="1" applyAlignment="1">
      <alignment horizontal="left" vertical="center" wrapText="1"/>
    </xf>
    <xf numFmtId="173" fontId="1" fillId="37" borderId="23" xfId="0" applyNumberFormat="1" applyFont="1" applyFill="1" applyBorder="1" applyAlignment="1">
      <alignment horizontal="center" vertical="center" wrapText="1"/>
    </xf>
    <xf numFmtId="9" fontId="1" fillId="37" borderId="23" xfId="57" applyFont="1" applyFill="1" applyBorder="1" applyAlignment="1" applyProtection="1">
      <alignment horizontal="center" vertical="center" wrapText="1"/>
      <protection/>
    </xf>
    <xf numFmtId="0" fontId="13" fillId="0" borderId="23" xfId="53" applyFont="1" applyFill="1" applyBorder="1" applyAlignment="1" applyProtection="1">
      <alignment horizontal="center" vertical="center" wrapText="1"/>
      <protection hidden="1" locked="0"/>
    </xf>
    <xf numFmtId="0" fontId="1" fillId="0" borderId="23" xfId="0" applyFont="1" applyFill="1" applyBorder="1" applyAlignment="1">
      <alignment horizontal="center" vertical="center" wrapText="1"/>
    </xf>
    <xf numFmtId="0" fontId="12" fillId="0" borderId="18" xfId="0" applyFont="1" applyFill="1" applyBorder="1" applyAlignment="1">
      <alignment horizontal="center" vertical="center"/>
    </xf>
    <xf numFmtId="9" fontId="13" fillId="37" borderId="23" xfId="57" applyFont="1" applyFill="1" applyBorder="1" applyAlignment="1" applyProtection="1">
      <alignment horizontal="center" vertical="center" wrapText="1"/>
      <protection/>
    </xf>
    <xf numFmtId="0" fontId="15" fillId="0" borderId="23" xfId="54" applyFont="1" applyFill="1" applyBorder="1" applyAlignment="1">
      <alignment horizontal="left" vertical="center" wrapText="1"/>
      <protection/>
    </xf>
    <xf numFmtId="9" fontId="13" fillId="0" borderId="23" xfId="57" applyFont="1" applyFill="1" applyBorder="1" applyAlignment="1" applyProtection="1">
      <alignment horizontal="center" vertical="center" wrapText="1"/>
      <protection/>
    </xf>
    <xf numFmtId="0" fontId="13" fillId="36" borderId="24" xfId="0" applyFont="1" applyFill="1" applyBorder="1" applyAlignment="1">
      <alignment horizontal="left" vertical="center" wrapText="1"/>
    </xf>
    <xf numFmtId="0" fontId="13" fillId="36" borderId="20" xfId="0" applyFont="1" applyFill="1" applyBorder="1" applyAlignment="1">
      <alignment horizontal="left" vertical="center" wrapText="1"/>
    </xf>
    <xf numFmtId="0" fontId="13" fillId="0" borderId="23" xfId="0" applyFont="1" applyFill="1" applyBorder="1" applyAlignment="1">
      <alignment horizontal="center" vertical="center" wrapText="1"/>
    </xf>
    <xf numFmtId="0" fontId="15" fillId="0" borderId="23" xfId="54" applyFont="1" applyFill="1" applyBorder="1" applyAlignment="1">
      <alignment horizontal="center" vertical="center" wrapText="1"/>
      <protection/>
    </xf>
    <xf numFmtId="173" fontId="1" fillId="37" borderId="10" xfId="0" applyNumberFormat="1" applyFont="1" applyFill="1" applyBorder="1" applyAlignment="1">
      <alignment horizontal="center" vertical="center" wrapText="1"/>
    </xf>
    <xf numFmtId="0" fontId="16" fillId="0" borderId="21" xfId="53" applyFont="1" applyFill="1" applyBorder="1" applyAlignment="1">
      <alignment horizontal="center" vertical="center" wrapText="1"/>
      <protection/>
    </xf>
    <xf numFmtId="0" fontId="16" fillId="0" borderId="22" xfId="53" applyFont="1" applyFill="1" applyBorder="1" applyAlignment="1">
      <alignment horizontal="center" vertical="center" wrapText="1"/>
      <protection/>
    </xf>
    <xf numFmtId="9" fontId="1" fillId="37" borderId="19" xfId="57" applyFont="1" applyFill="1" applyBorder="1" applyAlignment="1" applyProtection="1">
      <alignment horizontal="center" vertical="center" wrapText="1"/>
      <protection/>
    </xf>
    <xf numFmtId="0" fontId="13" fillId="0" borderId="10" xfId="53" applyFont="1" applyFill="1" applyBorder="1" applyAlignment="1" applyProtection="1">
      <alignment horizontal="center" vertical="center" wrapText="1"/>
      <protection hidden="1" locked="0"/>
    </xf>
    <xf numFmtId="0" fontId="1" fillId="0" borderId="2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9" fontId="13" fillId="37" borderId="10" xfId="57" applyFont="1" applyFill="1" applyBorder="1" applyAlignment="1" applyProtection="1">
      <alignment horizontal="center" vertical="center" wrapText="1"/>
      <protection/>
    </xf>
    <xf numFmtId="0" fontId="15" fillId="0" borderId="21" xfId="54" applyFont="1" applyFill="1" applyBorder="1" applyAlignment="1">
      <alignment horizontal="left" vertical="center" wrapText="1"/>
      <protection/>
    </xf>
    <xf numFmtId="0" fontId="15" fillId="0" borderId="22" xfId="54" applyFont="1" applyFill="1" applyBorder="1" applyAlignment="1">
      <alignment horizontal="left" vertical="center" wrapText="1"/>
      <protection/>
    </xf>
    <xf numFmtId="9" fontId="13" fillId="0" borderId="10" xfId="57" applyFont="1" applyFill="1" applyBorder="1" applyAlignment="1" applyProtection="1">
      <alignment horizontal="center" vertical="center" wrapText="1"/>
      <protection/>
    </xf>
    <xf numFmtId="0" fontId="15" fillId="0" borderId="17" xfId="54" applyFont="1" applyFill="1" applyBorder="1" applyAlignment="1">
      <alignment horizontal="left" vertical="center" wrapText="1"/>
      <protection/>
    </xf>
    <xf numFmtId="0" fontId="15" fillId="0" borderId="26" xfId="54" applyFont="1" applyFill="1" applyBorder="1" applyAlignment="1">
      <alignment horizontal="left" vertical="center" wrapText="1"/>
      <protection/>
    </xf>
    <xf numFmtId="0" fontId="12" fillId="0" borderId="14" xfId="0" applyFont="1" applyFill="1" applyBorder="1" applyAlignment="1">
      <alignment horizontal="center" vertical="center"/>
    </xf>
    <xf numFmtId="0" fontId="12" fillId="0" borderId="20" xfId="0" applyFont="1" applyFill="1" applyBorder="1" applyAlignment="1">
      <alignment horizontal="center" vertical="center"/>
    </xf>
    <xf numFmtId="0" fontId="15" fillId="0" borderId="19" xfId="54" applyFont="1" applyFill="1" applyBorder="1" applyAlignment="1">
      <alignment horizontal="left" vertical="center" wrapText="1"/>
      <protection/>
    </xf>
    <xf numFmtId="0" fontId="1" fillId="0" borderId="10" xfId="0" applyFont="1" applyFill="1" applyBorder="1" applyAlignment="1">
      <alignment horizontal="left" vertical="center" wrapText="1"/>
    </xf>
    <xf numFmtId="0" fontId="16" fillId="0" borderId="10" xfId="53" applyFont="1" applyFill="1" applyBorder="1" applyAlignment="1">
      <alignment horizontal="center" vertical="center" wrapText="1"/>
      <protection/>
    </xf>
    <xf numFmtId="0" fontId="15" fillId="0" borderId="10" xfId="54" applyFont="1" applyFill="1" applyBorder="1" applyAlignment="1">
      <alignment horizontal="left" vertical="center" wrapText="1"/>
      <protection/>
    </xf>
    <xf numFmtId="173" fontId="1" fillId="37" borderId="14" xfId="0" applyNumberFormat="1" applyFont="1" applyFill="1" applyBorder="1" applyAlignment="1">
      <alignment horizontal="center" vertical="center" wrapText="1"/>
    </xf>
    <xf numFmtId="173" fontId="1" fillId="37" borderId="20" xfId="0" applyNumberFormat="1" applyFont="1" applyFill="1" applyBorder="1" applyAlignment="1">
      <alignment horizontal="center" vertical="center" wrapText="1"/>
    </xf>
    <xf numFmtId="0" fontId="1" fillId="0" borderId="27" xfId="0" applyFont="1" applyFill="1" applyBorder="1" applyAlignment="1">
      <alignment vertical="center" wrapText="1"/>
    </xf>
    <xf numFmtId="0" fontId="1" fillId="0" borderId="28" xfId="0" applyFont="1" applyFill="1" applyBorder="1" applyAlignment="1">
      <alignment vertical="center" wrapText="1"/>
    </xf>
    <xf numFmtId="0" fontId="1" fillId="0" borderId="29" xfId="0" applyFont="1" applyFill="1" applyBorder="1" applyAlignment="1">
      <alignment vertical="center" wrapText="1"/>
    </xf>
    <xf numFmtId="0" fontId="1" fillId="0" borderId="30" xfId="0" applyFont="1" applyFill="1" applyBorder="1" applyAlignment="1">
      <alignment vertical="center" wrapText="1"/>
    </xf>
    <xf numFmtId="0" fontId="15" fillId="0" borderId="31" xfId="54" applyFont="1" applyFill="1" applyBorder="1" applyAlignment="1">
      <alignment vertical="center" wrapText="1"/>
      <protection/>
    </xf>
    <xf numFmtId="0" fontId="15" fillId="0" borderId="32" xfId="54" applyFont="1" applyFill="1" applyBorder="1" applyAlignment="1">
      <alignment vertical="center" wrapText="1"/>
      <protection/>
    </xf>
    <xf numFmtId="0" fontId="15" fillId="0" borderId="29" xfId="54" applyFont="1" applyFill="1" applyBorder="1" applyAlignment="1">
      <alignment vertical="center" wrapText="1"/>
      <protection/>
    </xf>
    <xf numFmtId="0" fontId="15" fillId="0" borderId="30" xfId="54" applyFont="1" applyFill="1" applyBorder="1" applyAlignment="1">
      <alignment vertical="center" wrapText="1"/>
      <protection/>
    </xf>
    <xf numFmtId="0" fontId="13" fillId="0" borderId="33" xfId="53" applyFont="1" applyFill="1" applyBorder="1" applyAlignment="1" applyProtection="1">
      <alignment horizontal="center" vertical="center" wrapText="1"/>
      <protection hidden="1" locked="0"/>
    </xf>
    <xf numFmtId="0" fontId="13" fillId="0" borderId="34" xfId="53" applyFont="1" applyFill="1" applyBorder="1" applyAlignment="1" applyProtection="1">
      <alignment horizontal="center" vertical="center" wrapText="1"/>
      <protection hidden="1" locked="0"/>
    </xf>
    <xf numFmtId="0" fontId="13" fillId="0" borderId="35" xfId="53" applyFont="1" applyFill="1" applyBorder="1" applyAlignment="1" applyProtection="1">
      <alignment horizontal="center" vertical="center" wrapText="1"/>
      <protection hidden="1" locked="0"/>
    </xf>
    <xf numFmtId="9" fontId="13" fillId="37" borderId="14" xfId="57" applyFont="1" applyFill="1" applyBorder="1" applyAlignment="1" applyProtection="1">
      <alignment horizontal="center" vertical="center" wrapText="1"/>
      <protection/>
    </xf>
    <xf numFmtId="9" fontId="13" fillId="37" borderId="20" xfId="57" applyFont="1" applyFill="1" applyBorder="1" applyAlignment="1" applyProtection="1">
      <alignment horizontal="center" vertical="center" wrapText="1"/>
      <protection/>
    </xf>
    <xf numFmtId="0" fontId="15" fillId="0" borderId="33" xfId="54" applyFont="1" applyFill="1" applyBorder="1" applyAlignment="1">
      <alignment horizontal="left" vertical="center" wrapText="1"/>
      <protection/>
    </xf>
    <xf numFmtId="0" fontId="15" fillId="0" borderId="34" xfId="54" applyFont="1" applyFill="1" applyBorder="1" applyAlignment="1">
      <alignment horizontal="left" vertical="center" wrapText="1"/>
      <protection/>
    </xf>
    <xf numFmtId="0" fontId="1" fillId="0" borderId="1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3" fillId="0" borderId="14" xfId="53" applyFont="1" applyFill="1" applyBorder="1" applyAlignment="1" applyProtection="1">
      <alignment horizontal="center" vertical="center" wrapText="1"/>
      <protection hidden="1" locked="0"/>
    </xf>
    <xf numFmtId="0" fontId="13" fillId="0" borderId="20" xfId="53" applyFont="1" applyFill="1" applyBorder="1" applyAlignment="1" applyProtection="1">
      <alignment horizontal="center" vertical="center" wrapText="1"/>
      <protection hidden="1" locked="0"/>
    </xf>
    <xf numFmtId="9" fontId="13" fillId="0" borderId="14" xfId="57" applyFont="1" applyFill="1" applyBorder="1" applyAlignment="1" applyProtection="1">
      <alignment horizontal="center" vertical="center" wrapText="1"/>
      <protection/>
    </xf>
    <xf numFmtId="9" fontId="13" fillId="0" borderId="36" xfId="57" applyFont="1" applyFill="1" applyBorder="1" applyAlignment="1" applyProtection="1">
      <alignment horizontal="center" vertical="center" wrapText="1"/>
      <protection/>
    </xf>
    <xf numFmtId="9" fontId="13" fillId="0" borderId="20" xfId="57" applyFont="1" applyFill="1" applyBorder="1" applyAlignment="1" applyProtection="1">
      <alignment horizontal="center" vertical="center" wrapText="1"/>
      <protection/>
    </xf>
    <xf numFmtId="9" fontId="13" fillId="0" borderId="37" xfId="57" applyFont="1" applyFill="1" applyBorder="1" applyAlignment="1" applyProtection="1">
      <alignment horizontal="center" vertical="center" wrapText="1"/>
      <protection/>
    </xf>
    <xf numFmtId="0" fontId="13" fillId="0" borderId="38" xfId="53" applyFont="1" applyFill="1" applyBorder="1" applyAlignment="1" applyProtection="1">
      <alignment horizontal="center" vertical="center" wrapText="1"/>
      <protection hidden="1" locked="0"/>
    </xf>
    <xf numFmtId="0" fontId="15" fillId="0" borderId="33" xfId="54" applyFont="1" applyFill="1" applyBorder="1" applyAlignment="1">
      <alignment vertical="center" wrapText="1"/>
      <protection/>
    </xf>
    <xf numFmtId="0" fontId="15" fillId="0" borderId="35" xfId="54" applyFont="1" applyFill="1" applyBorder="1" applyAlignment="1">
      <alignment vertical="center" wrapText="1"/>
      <protection/>
    </xf>
    <xf numFmtId="9" fontId="13" fillId="37" borderId="39" xfId="57" applyFont="1" applyFill="1" applyBorder="1" applyAlignment="1" applyProtection="1">
      <alignment horizontal="center" vertical="center" wrapText="1"/>
      <protection/>
    </xf>
    <xf numFmtId="0" fontId="13" fillId="37" borderId="14" xfId="0" applyFont="1" applyFill="1" applyBorder="1" applyAlignment="1">
      <alignment horizontal="center" vertical="center" wrapText="1"/>
    </xf>
    <xf numFmtId="0" fontId="15" fillId="0" borderId="10" xfId="55" applyFont="1" applyFill="1" applyBorder="1" applyAlignment="1">
      <alignment horizontal="center" vertical="center" wrapText="1"/>
      <protection/>
    </xf>
    <xf numFmtId="10" fontId="3" fillId="0" borderId="18" xfId="0" applyNumberFormat="1" applyFont="1" applyFill="1" applyBorder="1" applyAlignment="1" applyProtection="1">
      <alignment horizontal="center" vertical="center"/>
      <protection/>
    </xf>
    <xf numFmtId="10" fontId="3" fillId="0" borderId="40" xfId="0" applyNumberFormat="1" applyFont="1" applyFill="1" applyBorder="1" applyAlignment="1" applyProtection="1">
      <alignment horizontal="center" vertical="center"/>
      <protection/>
    </xf>
    <xf numFmtId="10" fontId="3" fillId="0" borderId="19" xfId="0" applyNumberFormat="1" applyFont="1" applyFill="1" applyBorder="1" applyAlignment="1" applyProtection="1">
      <alignment horizontal="center" vertical="center"/>
      <protection/>
    </xf>
    <xf numFmtId="10" fontId="3" fillId="0" borderId="10" xfId="0" applyNumberFormat="1" applyFont="1" applyFill="1" applyBorder="1" applyAlignment="1" applyProtection="1">
      <alignment horizontal="center" vertical="center"/>
      <protection/>
    </xf>
    <xf numFmtId="10" fontId="1" fillId="0" borderId="10" xfId="57"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xf>
    <xf numFmtId="9" fontId="3" fillId="0" borderId="19" xfId="57" applyFont="1" applyFill="1" applyBorder="1" applyAlignment="1" applyProtection="1">
      <alignment horizontal="center" vertical="center"/>
      <protection/>
    </xf>
    <xf numFmtId="9" fontId="3" fillId="0" borderId="10" xfId="57" applyFont="1" applyFill="1" applyBorder="1" applyAlignment="1" applyProtection="1">
      <alignment horizontal="center" vertical="center"/>
      <protection/>
    </xf>
    <xf numFmtId="0" fontId="3" fillId="0" borderId="19" xfId="0" applyFont="1" applyBorder="1" applyAlignment="1">
      <alignment horizontal="center" vertical="center"/>
    </xf>
    <xf numFmtId="0" fontId="1" fillId="37" borderId="19" xfId="0" applyFont="1" applyFill="1" applyBorder="1" applyAlignment="1" applyProtection="1">
      <alignment horizontal="center" vertical="center" wrapText="1"/>
      <protection/>
    </xf>
    <xf numFmtId="0" fontId="3" fillId="0" borderId="18" xfId="0" applyFont="1" applyFill="1" applyBorder="1" applyAlignment="1">
      <alignment horizontal="center" vertical="center"/>
    </xf>
    <xf numFmtId="0" fontId="2" fillId="0" borderId="0" xfId="0" applyFont="1" applyBorder="1" applyAlignment="1">
      <alignment horizontal="center" vertical="center"/>
    </xf>
    <xf numFmtId="0" fontId="22" fillId="0" borderId="23" xfId="0" applyFont="1" applyBorder="1" applyAlignment="1">
      <alignment horizontal="left" vertical="center"/>
    </xf>
    <xf numFmtId="0" fontId="1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9" fontId="6" fillId="0" borderId="19" xfId="57" applyFont="1" applyFill="1" applyBorder="1" applyAlignment="1" applyProtection="1">
      <alignment horizontal="center" vertical="center"/>
      <protection/>
    </xf>
    <xf numFmtId="0" fontId="1" fillId="0" borderId="10" xfId="0" applyFont="1" applyFill="1" applyBorder="1" applyAlignment="1">
      <alignment horizontal="center" vertical="center"/>
    </xf>
    <xf numFmtId="9" fontId="2" fillId="0" borderId="10" xfId="57" applyFont="1" applyFill="1" applyBorder="1" applyAlignment="1" applyProtection="1">
      <alignment horizontal="center" vertical="center"/>
      <protection/>
    </xf>
    <xf numFmtId="0" fontId="15" fillId="0" borderId="10" xfId="55" applyFont="1" applyFill="1" applyBorder="1" applyAlignment="1">
      <alignment horizontal="left" vertical="center" wrapText="1"/>
      <protection/>
    </xf>
    <xf numFmtId="9" fontId="2" fillId="0" borderId="20" xfId="57" applyFont="1" applyFill="1" applyBorder="1" applyAlignment="1" applyProtection="1">
      <alignment horizontal="center" vertical="center"/>
      <protection/>
    </xf>
    <xf numFmtId="9" fontId="2" fillId="0" borderId="14" xfId="57" applyFont="1" applyFill="1" applyBorder="1" applyAlignment="1" applyProtection="1">
      <alignment horizontal="center" vertical="center"/>
      <protection/>
    </xf>
    <xf numFmtId="0" fontId="13" fillId="37" borderId="10" xfId="0" applyFont="1" applyFill="1" applyBorder="1" applyAlignment="1">
      <alignment horizontal="center" vertical="center" wrapText="1"/>
    </xf>
    <xf numFmtId="0" fontId="14" fillId="49" borderId="20" xfId="0" applyFont="1" applyFill="1" applyBorder="1" applyAlignment="1">
      <alignment horizontal="center" vertical="center" wrapText="1"/>
    </xf>
    <xf numFmtId="0" fontId="15" fillId="0" borderId="41" xfId="55" applyFont="1" applyFill="1" applyBorder="1" applyAlignment="1">
      <alignment horizontal="left" vertical="center" wrapText="1"/>
      <protection/>
    </xf>
    <xf numFmtId="0" fontId="15" fillId="0" borderId="41" xfId="55" applyFont="1" applyFill="1" applyBorder="1" applyAlignment="1">
      <alignment horizontal="center" vertical="center" wrapText="1"/>
      <protection/>
    </xf>
    <xf numFmtId="0" fontId="15" fillId="0" borderId="10" xfId="0" applyFont="1" applyFill="1" applyBorder="1" applyAlignment="1" applyProtection="1">
      <alignment horizontal="left" vertical="center" wrapText="1"/>
      <protection/>
    </xf>
    <xf numFmtId="0" fontId="16" fillId="0" borderId="10" xfId="53" applyFont="1" applyFill="1" applyBorder="1" applyAlignment="1">
      <alignment vertical="center" wrapText="1"/>
      <protection/>
    </xf>
    <xf numFmtId="0" fontId="16" fillId="0" borderId="14" xfId="53" applyFont="1" applyFill="1" applyBorder="1" applyAlignment="1">
      <alignment horizontal="center" vertical="center" wrapText="1"/>
      <protection/>
    </xf>
    <xf numFmtId="0" fontId="16" fillId="0" borderId="20" xfId="53" applyFont="1" applyFill="1" applyBorder="1" applyAlignment="1">
      <alignment horizontal="center" vertical="center" wrapText="1"/>
      <protection/>
    </xf>
    <xf numFmtId="0" fontId="15" fillId="0" borderId="10" xfId="54" applyFont="1" applyFill="1" applyBorder="1" applyAlignment="1">
      <alignment horizontal="center" vertical="center"/>
      <protection/>
    </xf>
    <xf numFmtId="0" fontId="15" fillId="50" borderId="10" xfId="0" applyFont="1" applyFill="1" applyBorder="1" applyAlignment="1" applyProtection="1">
      <alignment horizontal="left" vertical="center" wrapText="1"/>
      <protection/>
    </xf>
    <xf numFmtId="0" fontId="15" fillId="0" borderId="18" xfId="0" applyFont="1" applyFill="1" applyBorder="1" applyAlignment="1" applyProtection="1">
      <alignment horizontal="left" vertical="center" wrapText="1"/>
      <protection/>
    </xf>
    <xf numFmtId="0" fontId="15" fillId="50" borderId="18" xfId="0" applyFont="1" applyFill="1" applyBorder="1" applyAlignment="1" applyProtection="1">
      <alignment horizontal="left" vertical="center" wrapText="1"/>
      <protection/>
    </xf>
    <xf numFmtId="0" fontId="1" fillId="0" borderId="10" xfId="0" applyFont="1" applyFill="1" applyBorder="1" applyAlignment="1" applyProtection="1">
      <alignment horizontal="left" vertical="center" wrapText="1"/>
      <protection/>
    </xf>
    <xf numFmtId="0" fontId="13" fillId="37" borderId="20" xfId="0" applyFont="1" applyFill="1" applyBorder="1" applyAlignment="1">
      <alignment horizontal="center" vertical="center" wrapText="1"/>
    </xf>
    <xf numFmtId="9" fontId="13" fillId="37" borderId="42" xfId="57" applyFont="1" applyFill="1" applyBorder="1" applyAlignment="1" applyProtection="1">
      <alignment horizontal="center" vertical="center" wrapText="1"/>
      <protection/>
    </xf>
    <xf numFmtId="0" fontId="13" fillId="37" borderId="16" xfId="0" applyFont="1" applyFill="1" applyBorder="1" applyAlignment="1">
      <alignment horizontal="center" vertical="center" wrapText="1"/>
    </xf>
    <xf numFmtId="0" fontId="15" fillId="0" borderId="43" xfId="54" applyFont="1" applyFill="1" applyBorder="1" applyAlignment="1">
      <alignment vertical="center" wrapText="1"/>
      <protection/>
    </xf>
    <xf numFmtId="0" fontId="15" fillId="0" borderId="44" xfId="54" applyFont="1" applyFill="1" applyBorder="1" applyAlignment="1">
      <alignment vertical="center" wrapText="1"/>
      <protection/>
    </xf>
    <xf numFmtId="0" fontId="1" fillId="0" borderId="14" xfId="0" applyFont="1" applyFill="1" applyBorder="1" applyAlignment="1" applyProtection="1">
      <alignment horizontal="left" vertical="center" wrapText="1"/>
      <protection/>
    </xf>
    <xf numFmtId="0" fontId="1" fillId="0" borderId="20" xfId="0" applyFont="1" applyFill="1" applyBorder="1" applyAlignment="1" applyProtection="1">
      <alignment horizontal="left" vertical="center" wrapText="1"/>
      <protection/>
    </xf>
    <xf numFmtId="9" fontId="1" fillId="0" borderId="10" xfId="57" applyFont="1" applyFill="1" applyBorder="1" applyAlignment="1" applyProtection="1">
      <alignment horizontal="center" vertical="center"/>
      <protection/>
    </xf>
    <xf numFmtId="0" fontId="16" fillId="0" borderId="14" xfId="53" applyFont="1" applyFill="1" applyBorder="1" applyAlignment="1">
      <alignment vertical="center" wrapText="1"/>
      <protection/>
    </xf>
    <xf numFmtId="0" fontId="16" fillId="0" borderId="20" xfId="53" applyFont="1" applyFill="1" applyBorder="1" applyAlignment="1">
      <alignment vertical="center" wrapText="1"/>
      <protection/>
    </xf>
    <xf numFmtId="0" fontId="15" fillId="0" borderId="14" xfId="54" applyFont="1" applyFill="1" applyBorder="1" applyAlignment="1">
      <alignment horizontal="center" vertical="center"/>
      <protection/>
    </xf>
    <xf numFmtId="0" fontId="15" fillId="0" borderId="15" xfId="54" applyFont="1" applyFill="1" applyBorder="1" applyAlignment="1">
      <alignment horizontal="center" vertical="center"/>
      <protection/>
    </xf>
    <xf numFmtId="0" fontId="15" fillId="0" borderId="20" xfId="54" applyFont="1" applyFill="1" applyBorder="1" applyAlignment="1">
      <alignment horizontal="center" vertical="center"/>
      <protection/>
    </xf>
    <xf numFmtId="0" fontId="1" fillId="50" borderId="10" xfId="0" applyFont="1" applyFill="1" applyBorder="1" applyAlignment="1" applyProtection="1">
      <alignment horizontal="left" vertical="center" wrapText="1"/>
      <protection/>
    </xf>
    <xf numFmtId="0" fontId="16" fillId="0" borderId="14" xfId="53" applyFont="1" applyFill="1" applyBorder="1" applyAlignment="1">
      <alignment horizontal="left" vertical="center" wrapText="1"/>
      <protection/>
    </xf>
    <xf numFmtId="0" fontId="16" fillId="0" borderId="20" xfId="53" applyFont="1" applyFill="1" applyBorder="1" applyAlignment="1">
      <alignment horizontal="left" vertical="center" wrapText="1"/>
      <protection/>
    </xf>
    <xf numFmtId="0" fontId="2" fillId="0" borderId="14" xfId="0" applyFont="1" applyBorder="1" applyAlignment="1">
      <alignment horizontal="center" vertical="center" wrapText="1"/>
    </xf>
    <xf numFmtId="0" fontId="15" fillId="0" borderId="20" xfId="55" applyFont="1" applyFill="1" applyBorder="1" applyAlignment="1">
      <alignment horizontal="center" vertical="center" wrapText="1"/>
      <protection/>
    </xf>
    <xf numFmtId="0" fontId="15" fillId="0" borderId="20" xfId="55" applyFont="1" applyFill="1" applyBorder="1" applyAlignment="1">
      <alignment horizontal="left" vertical="center" wrapText="1"/>
      <protection/>
    </xf>
    <xf numFmtId="0" fontId="16" fillId="0" borderId="15" xfId="53" applyFont="1" applyFill="1" applyBorder="1" applyAlignment="1">
      <alignment horizontal="left" vertical="center" wrapText="1"/>
      <protection/>
    </xf>
    <xf numFmtId="0" fontId="13" fillId="37" borderId="18" xfId="0" applyFont="1" applyFill="1" applyBorder="1" applyAlignment="1">
      <alignment horizontal="center" vertical="center" wrapText="1"/>
    </xf>
    <xf numFmtId="0" fontId="15" fillId="51" borderId="23" xfId="54" applyFont="1" applyFill="1" applyBorder="1" applyAlignment="1">
      <alignment horizontal="left" vertical="center" wrapText="1"/>
      <protection/>
    </xf>
    <xf numFmtId="0" fontId="13" fillId="36" borderId="23" xfId="0" applyFont="1" applyFill="1" applyBorder="1" applyAlignment="1">
      <alignment horizontal="left" vertical="center" wrapText="1"/>
    </xf>
    <xf numFmtId="0" fontId="16" fillId="0" borderId="23" xfId="53" applyFont="1" applyFill="1" applyBorder="1" applyAlignment="1">
      <alignment horizontal="left" vertical="center" wrapText="1"/>
      <protection/>
    </xf>
    <xf numFmtId="0" fontId="15" fillId="0" borderId="23" xfId="55" applyFont="1" applyFill="1" applyBorder="1" applyAlignment="1">
      <alignment horizontal="left" vertical="center" wrapText="1"/>
      <protection/>
    </xf>
    <xf numFmtId="0" fontId="2" fillId="0" borderId="45" xfId="0" applyFont="1" applyBorder="1" applyAlignment="1">
      <alignment horizontal="center" vertical="center" wrapText="1"/>
    </xf>
    <xf numFmtId="0" fontId="2" fillId="0" borderId="18" xfId="0" applyFont="1" applyBorder="1" applyAlignment="1">
      <alignment horizontal="center" vertical="center" wrapText="1"/>
    </xf>
    <xf numFmtId="0" fontId="15" fillId="0" borderId="23" xfId="55" applyFont="1" applyFill="1" applyBorder="1" applyAlignment="1">
      <alignment horizontal="center" vertical="center" wrapText="1"/>
      <protection/>
    </xf>
    <xf numFmtId="0" fontId="1" fillId="0" borderId="23" xfId="0" applyFont="1" applyFill="1" applyBorder="1" applyAlignment="1">
      <alignment vertical="center" wrapText="1"/>
    </xf>
    <xf numFmtId="0" fontId="13" fillId="37" borderId="46" xfId="0" applyFont="1" applyFill="1" applyBorder="1" applyAlignment="1">
      <alignment horizontal="center" vertical="center" wrapText="1"/>
    </xf>
    <xf numFmtId="0" fontId="14" fillId="36" borderId="14" xfId="0" applyFont="1" applyFill="1" applyBorder="1" applyAlignment="1">
      <alignment horizontal="center" vertical="center" wrapText="1"/>
    </xf>
    <xf numFmtId="0" fontId="14" fillId="36" borderId="20" xfId="0" applyFont="1" applyFill="1" applyBorder="1" applyAlignment="1">
      <alignment horizontal="center" vertical="center" wrapText="1"/>
    </xf>
    <xf numFmtId="0" fontId="1" fillId="0" borderId="23" xfId="0" applyFont="1" applyFill="1" applyBorder="1" applyAlignment="1" applyProtection="1">
      <alignment vertical="center" wrapText="1"/>
      <protection/>
    </xf>
    <xf numFmtId="0" fontId="1" fillId="0" borderId="33" xfId="0" applyFont="1" applyFill="1" applyBorder="1" applyAlignment="1" applyProtection="1">
      <alignment vertical="center" wrapText="1"/>
      <protection/>
    </xf>
    <xf numFmtId="0" fontId="1" fillId="52" borderId="23" xfId="0" applyFont="1" applyFill="1" applyBorder="1" applyAlignment="1" applyProtection="1">
      <alignment vertical="center" wrapText="1"/>
      <protection/>
    </xf>
    <xf numFmtId="0" fontId="15" fillId="50" borderId="23" xfId="0" applyFont="1" applyFill="1" applyBorder="1" applyAlignment="1" applyProtection="1">
      <alignment horizontal="left" vertical="center" wrapText="1"/>
      <protection/>
    </xf>
    <xf numFmtId="0" fontId="15" fillId="0" borderId="19" xfId="54" applyFont="1" applyFill="1" applyBorder="1" applyAlignment="1">
      <alignment horizontal="left" wrapText="1"/>
      <protection/>
    </xf>
    <xf numFmtId="0" fontId="13" fillId="0" borderId="33"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5" fillId="0" borderId="38" xfId="54" applyFont="1" applyFill="1" applyBorder="1" applyAlignment="1">
      <alignment horizontal="left" vertical="center" wrapText="1"/>
      <protection/>
    </xf>
    <xf numFmtId="0" fontId="15" fillId="0" borderId="35" xfId="54" applyFont="1" applyFill="1" applyBorder="1" applyAlignment="1">
      <alignment horizontal="left" vertical="center" wrapText="1"/>
      <protection/>
    </xf>
    <xf numFmtId="0" fontId="15" fillId="0" borderId="23" xfId="0" applyFont="1" applyFill="1" applyBorder="1" applyAlignment="1" applyProtection="1">
      <alignment horizontal="left" vertical="center" wrapText="1"/>
      <protection/>
    </xf>
    <xf numFmtId="0" fontId="13" fillId="0" borderId="19" xfId="0" applyFont="1" applyFill="1" applyBorder="1" applyAlignment="1">
      <alignment horizontal="left" vertical="center" wrapText="1"/>
    </xf>
    <xf numFmtId="173" fontId="1" fillId="37" borderId="19" xfId="0" applyNumberFormat="1" applyFont="1" applyFill="1" applyBorder="1" applyAlignment="1">
      <alignment horizontal="center" vertical="center" wrapText="1"/>
    </xf>
    <xf numFmtId="0" fontId="19" fillId="0" borderId="23" xfId="0" applyFont="1" applyFill="1" applyBorder="1" applyAlignment="1">
      <alignment vertical="top" wrapText="1"/>
    </xf>
    <xf numFmtId="0" fontId="16" fillId="0" borderId="19" xfId="53" applyFont="1" applyFill="1" applyBorder="1" applyAlignment="1">
      <alignment horizontal="center" vertical="center" wrapText="1"/>
      <protection/>
    </xf>
    <xf numFmtId="0" fontId="13" fillId="37" borderId="23" xfId="0" applyFont="1" applyFill="1" applyBorder="1" applyAlignment="1">
      <alignment horizontal="center" vertical="center" wrapText="1"/>
    </xf>
    <xf numFmtId="0" fontId="15" fillId="0" borderId="14" xfId="54" applyFont="1" applyFill="1" applyBorder="1" applyAlignment="1">
      <alignment horizontal="left" vertical="center" wrapText="1"/>
      <protection/>
    </xf>
    <xf numFmtId="0" fontId="13" fillId="37" borderId="42" xfId="0" applyFont="1" applyFill="1" applyBorder="1" applyAlignment="1">
      <alignment horizontal="center" vertical="center" wrapText="1"/>
    </xf>
    <xf numFmtId="0" fontId="15" fillId="51" borderId="42" xfId="54" applyFont="1" applyFill="1" applyBorder="1" applyAlignment="1">
      <alignment horizontal="left" vertical="center" wrapText="1"/>
      <protection/>
    </xf>
    <xf numFmtId="0" fontId="14" fillId="49" borderId="48" xfId="0" applyFont="1" applyFill="1" applyBorder="1" applyAlignment="1">
      <alignment horizontal="center" vertical="center" wrapText="1"/>
    </xf>
    <xf numFmtId="0" fontId="14" fillId="49" borderId="12" xfId="0" applyFont="1" applyFill="1" applyBorder="1" applyAlignment="1">
      <alignment horizontal="center" vertical="center" wrapText="1"/>
    </xf>
    <xf numFmtId="0" fontId="14" fillId="49" borderId="21" xfId="0" applyFont="1" applyFill="1" applyBorder="1" applyAlignment="1">
      <alignment horizontal="center" vertical="center" wrapText="1"/>
    </xf>
    <xf numFmtId="0" fontId="14" fillId="49" borderId="49" xfId="0" applyFont="1" applyFill="1" applyBorder="1" applyAlignment="1">
      <alignment horizontal="center" vertical="center" wrapText="1"/>
    </xf>
    <xf numFmtId="0" fontId="14" fillId="49" borderId="50" xfId="0" applyFont="1" applyFill="1" applyBorder="1" applyAlignment="1">
      <alignment horizontal="center" vertical="center" wrapText="1"/>
    </xf>
    <xf numFmtId="0" fontId="14" fillId="49" borderId="51" xfId="0" applyFont="1" applyFill="1" applyBorder="1" applyAlignment="1">
      <alignment horizontal="center" vertical="center" wrapText="1"/>
    </xf>
    <xf numFmtId="0" fontId="15" fillId="51" borderId="10" xfId="54" applyFont="1" applyFill="1" applyBorder="1" applyAlignment="1">
      <alignment horizontal="left" vertical="center" wrapText="1"/>
      <protection/>
    </xf>
    <xf numFmtId="0" fontId="28" fillId="0" borderId="23" xfId="54" applyFont="1" applyFill="1" applyBorder="1" applyAlignment="1">
      <alignment horizontal="left" vertical="center" wrapText="1"/>
      <protection/>
    </xf>
    <xf numFmtId="0" fontId="15" fillId="0" borderId="21" xfId="54" applyFont="1" applyFill="1" applyBorder="1" applyAlignment="1">
      <alignment horizontal="center" vertical="center" wrapText="1"/>
      <protection/>
    </xf>
    <xf numFmtId="0" fontId="15" fillId="0" borderId="22" xfId="54" applyFont="1" applyFill="1" applyBorder="1" applyAlignment="1">
      <alignment horizontal="center" vertical="center" wrapText="1"/>
      <protection/>
    </xf>
    <xf numFmtId="0" fontId="1" fillId="0" borderId="19" xfId="0" applyFont="1" applyFill="1" applyBorder="1" applyAlignment="1">
      <alignment horizontal="center" vertical="center" wrapText="1"/>
    </xf>
    <xf numFmtId="0" fontId="2" fillId="0" borderId="36" xfId="0" applyFont="1" applyBorder="1" applyAlignment="1">
      <alignment horizontal="center" vertical="center"/>
    </xf>
    <xf numFmtId="0" fontId="18" fillId="51" borderId="10" xfId="54" applyFont="1" applyFill="1" applyBorder="1" applyAlignment="1">
      <alignment horizontal="left" vertical="center" wrapText="1"/>
      <protection/>
    </xf>
    <xf numFmtId="0" fontId="18" fillId="51" borderId="14" xfId="54" applyFont="1" applyFill="1" applyBorder="1" applyAlignment="1">
      <alignment horizontal="left" vertical="center" wrapText="1"/>
      <protection/>
    </xf>
    <xf numFmtId="0" fontId="13" fillId="0" borderId="52" xfId="53" applyFont="1" applyFill="1" applyBorder="1" applyAlignment="1" applyProtection="1">
      <alignment horizontal="center" vertical="center" wrapText="1"/>
      <protection hidden="1" locked="0"/>
    </xf>
    <xf numFmtId="0" fontId="13" fillId="0" borderId="53" xfId="53" applyFont="1" applyFill="1" applyBorder="1" applyAlignment="1" applyProtection="1">
      <alignment horizontal="center" vertical="center" wrapText="1"/>
      <protection hidden="1" locked="0"/>
    </xf>
    <xf numFmtId="0" fontId="1" fillId="0" borderId="10" xfId="0" applyFont="1" applyFill="1" applyBorder="1" applyAlignment="1" applyProtection="1">
      <alignment horizontal="center" vertical="center" wrapText="1"/>
      <protection/>
    </xf>
    <xf numFmtId="0" fontId="15" fillId="0" borderId="48" xfId="55" applyFont="1" applyFill="1" applyBorder="1" applyAlignment="1">
      <alignment horizontal="center" vertical="center" wrapText="1"/>
      <protection/>
    </xf>
    <xf numFmtId="0" fontId="1" fillId="0" borderId="10" xfId="0" applyFont="1" applyFill="1" applyBorder="1" applyAlignment="1">
      <alignment vertical="center" wrapText="1"/>
    </xf>
    <xf numFmtId="0" fontId="15" fillId="0" borderId="14" xfId="55" applyFont="1" applyFill="1" applyBorder="1" applyAlignment="1">
      <alignment horizontal="center" vertical="center" wrapText="1"/>
      <protection/>
    </xf>
    <xf numFmtId="0" fontId="15" fillId="0" borderId="20" xfId="54" applyFont="1" applyFill="1" applyBorder="1" applyAlignment="1">
      <alignment horizontal="left" vertical="center" wrapText="1"/>
      <protection/>
    </xf>
    <xf numFmtId="0" fontId="15" fillId="51" borderId="20" xfId="54" applyFont="1" applyFill="1" applyBorder="1" applyAlignment="1">
      <alignment horizontal="left" vertical="center" wrapText="1"/>
      <protection/>
    </xf>
    <xf numFmtId="9" fontId="13" fillId="37" borderId="41" xfId="57" applyFont="1" applyFill="1" applyBorder="1" applyAlignment="1" applyProtection="1">
      <alignment horizontal="center" vertical="center" wrapText="1"/>
      <protection/>
    </xf>
    <xf numFmtId="0" fontId="13" fillId="37" borderId="54" xfId="0" applyFont="1" applyFill="1" applyBorder="1" applyAlignment="1">
      <alignment horizontal="center" vertical="center" wrapText="1"/>
    </xf>
    <xf numFmtId="0" fontId="14" fillId="49" borderId="23" xfId="0" applyFont="1" applyFill="1" applyBorder="1" applyAlignment="1">
      <alignment horizontal="center" vertical="center" wrapText="1"/>
    </xf>
    <xf numFmtId="0" fontId="16" fillId="37" borderId="52" xfId="53" applyFont="1" applyFill="1" applyBorder="1" applyAlignment="1">
      <alignment horizontal="left" vertical="center" wrapText="1"/>
      <protection/>
    </xf>
    <xf numFmtId="0" fontId="16" fillId="37" borderId="53" xfId="53" applyFont="1" applyFill="1" applyBorder="1" applyAlignment="1">
      <alignment horizontal="left" vertical="center" wrapText="1"/>
      <protection/>
    </xf>
    <xf numFmtId="0" fontId="15" fillId="0" borderId="23" xfId="54" applyFont="1" applyBorder="1" applyAlignment="1">
      <alignment horizontal="center" vertical="center" wrapText="1"/>
      <protection/>
    </xf>
    <xf numFmtId="0" fontId="15" fillId="51" borderId="24" xfId="54" applyFont="1" applyFill="1" applyBorder="1" applyAlignment="1">
      <alignment horizontal="left" vertical="center" wrapText="1"/>
      <protection/>
    </xf>
    <xf numFmtId="0" fontId="16" fillId="0" borderId="10" xfId="53" applyFont="1" applyFill="1" applyBorder="1" applyAlignment="1">
      <alignment horizontal="left" vertical="center" wrapText="1"/>
      <protection/>
    </xf>
    <xf numFmtId="0" fontId="16" fillId="37" borderId="10" xfId="53" applyFont="1" applyFill="1" applyBorder="1" applyAlignment="1">
      <alignment horizontal="left" vertical="center" wrapText="1"/>
      <protection/>
    </xf>
    <xf numFmtId="0" fontId="15" fillId="0" borderId="10" xfId="54" applyFont="1" applyBorder="1" applyAlignment="1">
      <alignment horizontal="center" vertical="center"/>
      <protection/>
    </xf>
    <xf numFmtId="0" fontId="13" fillId="0" borderId="10" xfId="0" applyFont="1" applyFill="1" applyBorder="1" applyAlignment="1">
      <alignment horizontal="left" vertical="center" wrapText="1"/>
    </xf>
    <xf numFmtId="9" fontId="13" fillId="37" borderId="15" xfId="57" applyFont="1" applyFill="1" applyBorder="1" applyAlignment="1" applyProtection="1">
      <alignment horizontal="center" vertical="center" wrapText="1"/>
      <protection/>
    </xf>
    <xf numFmtId="9" fontId="1" fillId="37" borderId="14" xfId="57" applyFont="1" applyFill="1" applyBorder="1" applyAlignment="1" applyProtection="1">
      <alignment horizontal="center" vertical="center" wrapText="1"/>
      <protection/>
    </xf>
    <xf numFmtId="9" fontId="1" fillId="37" borderId="20" xfId="57" applyFont="1" applyFill="1" applyBorder="1" applyAlignment="1" applyProtection="1">
      <alignment horizontal="center" vertical="center" wrapText="1"/>
      <protection/>
    </xf>
    <xf numFmtId="9" fontId="6" fillId="36" borderId="14" xfId="0" applyNumberFormat="1" applyFont="1" applyFill="1" applyBorder="1" applyAlignment="1">
      <alignment horizontal="center" vertical="center"/>
    </xf>
    <xf numFmtId="9" fontId="6" fillId="36" borderId="20" xfId="0" applyNumberFormat="1" applyFont="1" applyFill="1" applyBorder="1" applyAlignment="1">
      <alignment horizontal="center" vertical="center"/>
    </xf>
    <xf numFmtId="0" fontId="15" fillId="0" borderId="14" xfId="54" applyFont="1" applyFill="1" applyBorder="1" applyAlignment="1">
      <alignment horizontal="center" vertical="center" wrapText="1"/>
      <protection/>
    </xf>
    <xf numFmtId="0" fontId="11" fillId="39" borderId="10" xfId="0" applyFont="1" applyFill="1" applyBorder="1" applyAlignment="1">
      <alignment horizontal="center" vertical="center"/>
    </xf>
    <xf numFmtId="0" fontId="12" fillId="0" borderId="10" xfId="0" applyFont="1" applyBorder="1" applyAlignment="1">
      <alignment horizontal="center" vertical="center"/>
    </xf>
    <xf numFmtId="0" fontId="12" fillId="39" borderId="10" xfId="0" applyFont="1" applyFill="1" applyBorder="1" applyAlignment="1">
      <alignment horizontal="center" vertical="center"/>
    </xf>
    <xf numFmtId="0" fontId="14" fillId="49" borderId="15" xfId="0" applyFont="1" applyFill="1" applyBorder="1" applyAlignment="1">
      <alignment horizontal="center" vertical="center" wrapText="1"/>
    </xf>
    <xf numFmtId="0" fontId="11" fillId="37" borderId="10" xfId="0" applyFont="1" applyFill="1" applyBorder="1" applyAlignment="1">
      <alignment horizontal="center" vertical="center"/>
    </xf>
    <xf numFmtId="0" fontId="10" fillId="53" borderId="10" xfId="53" applyFont="1" applyFill="1" applyBorder="1" applyAlignment="1" applyProtection="1">
      <alignment horizontal="center" vertical="center" textRotation="90" wrapText="1"/>
      <protection hidden="1" locked="0"/>
    </xf>
    <xf numFmtId="172" fontId="11" fillId="37" borderId="10" xfId="0" applyNumberFormat="1" applyFont="1" applyFill="1" applyBorder="1" applyAlignment="1">
      <alignment horizontal="center" vertical="center"/>
    </xf>
    <xf numFmtId="0" fontId="4" fillId="0" borderId="10" xfId="0" applyFont="1" applyBorder="1" applyAlignment="1">
      <alignment horizontal="center" vertical="center"/>
    </xf>
    <xf numFmtId="0" fontId="7" fillId="0" borderId="10" xfId="0" applyFont="1" applyBorder="1" applyAlignment="1">
      <alignment horizontal="left" vertical="center" wrapText="1"/>
    </xf>
    <xf numFmtId="0" fontId="7" fillId="0" borderId="14" xfId="0" applyFont="1" applyBorder="1" applyAlignment="1">
      <alignment horizontal="left" vertical="center" wrapText="1"/>
    </xf>
    <xf numFmtId="0" fontId="9" fillId="33" borderId="55" xfId="0" applyFont="1" applyFill="1" applyBorder="1" applyAlignment="1">
      <alignment horizontal="center" vertical="center"/>
    </xf>
    <xf numFmtId="0" fontId="65" fillId="33" borderId="55" xfId="0" applyFont="1" applyFill="1" applyBorder="1" applyAlignment="1">
      <alignment horizontal="center" vertical="center"/>
    </xf>
    <xf numFmtId="0" fontId="9" fillId="33" borderId="56" xfId="0" applyFont="1" applyFill="1" applyBorder="1" applyAlignment="1">
      <alignment horizontal="center" vertical="center" wrapText="1"/>
    </xf>
    <xf numFmtId="0" fontId="9" fillId="33" borderId="57" xfId="0" applyFont="1" applyFill="1" applyBorder="1" applyAlignment="1">
      <alignment horizontal="center" vertical="center" wrapText="1"/>
    </xf>
    <xf numFmtId="0" fontId="9" fillId="33" borderId="58"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59" xfId="0" applyFont="1" applyFill="1" applyBorder="1" applyAlignment="1">
      <alignment horizontal="center" vertical="center" wrapText="1"/>
    </xf>
    <xf numFmtId="0" fontId="0" fillId="0" borderId="10" xfId="0" applyBorder="1" applyAlignment="1">
      <alignment horizontal="center" vertical="center"/>
    </xf>
    <xf numFmtId="0" fontId="9" fillId="33" borderId="6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61" xfId="0" applyFont="1" applyFill="1" applyBorder="1" applyAlignment="1">
      <alignment horizontal="center" vertical="center"/>
    </xf>
    <xf numFmtId="0" fontId="5" fillId="0" borderId="10" xfId="0" applyFont="1" applyFill="1" applyBorder="1" applyAlignment="1">
      <alignment horizontal="center" vertical="center"/>
    </xf>
    <xf numFmtId="0" fontId="1" fillId="0" borderId="33"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3" fillId="0" borderId="18" xfId="0" applyFont="1" applyFill="1" applyBorder="1" applyAlignment="1">
      <alignment vertical="center" wrapText="1"/>
    </xf>
    <xf numFmtId="0" fontId="13" fillId="37" borderId="18"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0" xfId="0" applyFont="1" applyFill="1" applyBorder="1" applyAlignment="1">
      <alignment vertical="center" wrapText="1"/>
    </xf>
    <xf numFmtId="0" fontId="13" fillId="37" borderId="10" xfId="0" applyFont="1" applyFill="1" applyBorder="1" applyAlignment="1">
      <alignment horizontal="left" vertical="center" wrapText="1"/>
    </xf>
    <xf numFmtId="0" fontId="13" fillId="37" borderId="62" xfId="0" applyFont="1" applyFill="1" applyBorder="1" applyAlignment="1">
      <alignment horizontal="center" vertical="center" wrapText="1"/>
    </xf>
    <xf numFmtId="0" fontId="13" fillId="37" borderId="0" xfId="0" applyFont="1" applyFill="1" applyBorder="1" applyAlignment="1">
      <alignment horizontal="center" vertical="center" wrapText="1"/>
    </xf>
    <xf numFmtId="0" fontId="13" fillId="37" borderId="63"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2" xfId="54"/>
    <cellStyle name="Normal 3" xfId="55"/>
    <cellStyle name="Notas" xfId="56"/>
    <cellStyle name="Percent" xfId="57"/>
    <cellStyle name="Porcentaje 2" xfId="58"/>
    <cellStyle name="Porcentual 2" xfId="59"/>
    <cellStyle name="Salida" xfId="60"/>
    <cellStyle name="Texto de advertencia" xfId="61"/>
    <cellStyle name="Texto explicativo" xfId="62"/>
    <cellStyle name="Título" xfId="63"/>
    <cellStyle name="Título 1" xfId="64"/>
    <cellStyle name="Título 2" xfId="65"/>
    <cellStyle name="Título 3" xfId="66"/>
    <cellStyle name="Total" xfId="67"/>
  </cellStyles>
  <dxfs count="1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val="0"/>
        <sz val="11"/>
        <color indexed="20"/>
      </font>
      <fill>
        <patternFill patternType="solid">
          <fgColor indexed="29"/>
          <bgColor indexed="45"/>
        </patternFill>
      </fill>
    </dxf>
    <dxf>
      <font>
        <b val="0"/>
        <sz val="11"/>
        <color indexed="17"/>
      </font>
      <fill>
        <patternFill patternType="solid">
          <fgColor indexed="27"/>
          <bgColor indexed="42"/>
        </patternFill>
      </fill>
    </dxf>
    <dxf>
      <font>
        <b val="0"/>
        <sz val="11"/>
        <color indexed="17"/>
      </font>
      <fill>
        <patternFill patternType="solid">
          <fgColor indexed="27"/>
          <bgColor indexed="42"/>
        </patternFill>
      </fill>
    </dxf>
    <dxf>
      <font>
        <b val="0"/>
        <sz val="11"/>
        <color indexed="20"/>
      </font>
      <fill>
        <patternFill patternType="solid">
          <fgColor indexed="29"/>
          <bgColor indexed="45"/>
        </patternFill>
      </fill>
    </dxf>
    <dxf>
      <font>
        <b val="0"/>
        <sz val="11"/>
        <color indexed="17"/>
      </font>
      <fill>
        <patternFill patternType="solid">
          <fgColor indexed="27"/>
          <bgColor indexed="42"/>
        </patternFill>
      </fill>
    </dxf>
    <dxf>
      <font>
        <b val="0"/>
        <sz val="11"/>
        <color rgb="FF008000"/>
      </font>
      <fill>
        <patternFill patternType="solid">
          <fgColor rgb="FFCCFFFF"/>
          <bgColor rgb="FFCCFFCC"/>
        </patternFill>
      </fill>
      <border/>
    </dxf>
    <dxf>
      <font>
        <b val="0"/>
        <sz val="11"/>
        <color rgb="FF800080"/>
      </font>
      <fill>
        <patternFill patternType="solid">
          <fgColor rgb="FFFF8080"/>
          <bgColor rgb="FFFF99CC"/>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4F81BD"/>
      <rgbColor rgb="00C0C0C0"/>
      <rgbColor rgb="00808080"/>
      <rgbColor rgb="0093A9CF"/>
      <rgbColor rgb="00C0504D"/>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6F9FC"/>
      <rgbColor rgb="00CCFFCC"/>
      <rgbColor rgb="00FFFF99"/>
      <rgbColor rgb="0099CCFF"/>
      <rgbColor rgb="00FF99CC"/>
      <rgbColor rgb="0091C3D5"/>
      <rgbColor rgb="00FFCC99"/>
      <rgbColor rgb="004572A7"/>
      <rgbColor rgb="0033CCCC"/>
      <rgbColor rgb="009BBB59"/>
      <rgbColor rgb="00CAD9EB"/>
      <rgbColor rgb="00FF9900"/>
      <rgbColor rgb="00FF6600"/>
      <rgbColor rgb="00666699"/>
      <rgbColor rgb="00969696"/>
      <rgbColor rgb="00003366"/>
      <rgbColor rgb="004198AF"/>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sst03\AppData\Local\Temp\BNZ.5b6ae71540c12d\calidad20\Downloads\1.%20Plan%20de%20trabajo%20SUBRED_VISTA%20HERMOSA_Enero%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dmsst03\AppData\Local\Temp\BNZ.5b6ae71540c12d\calidad20\Downloads\1.%20Plan%20de%20trabajo%20SUBRED%202018%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coordsocupa\Downloads\SOPORTE\7.%20JULIO\1.%20Plan%20de%20trabajo%20CAIDAS%20A%20NIV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G-SST"/>
      <sheetName val="SG-SST 201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G-SST 201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G-SST 2018"/>
    </sheetNames>
    <sheetDataSet>
      <sheetData sheetId="0">
        <row r="4">
          <cell r="BM4" t="str">
            <v>1 trimestre</v>
          </cell>
          <cell r="BN4" t="str">
            <v>2 trimestre</v>
          </cell>
          <cell r="BO4" t="str">
            <v>3 trimestre</v>
          </cell>
          <cell r="BP4" t="str">
            <v>4 trimestre</v>
          </cell>
          <cell r="BQ4" t="str">
            <v>AÑO</v>
          </cell>
        </row>
        <row r="6">
          <cell r="BM6">
            <v>1</v>
          </cell>
          <cell r="BN6" t="str">
            <v/>
          </cell>
          <cell r="BO6" t="str">
            <v/>
          </cell>
          <cell r="BP6" t="str">
            <v/>
          </cell>
          <cell r="BQ6">
            <v>2</v>
          </cell>
        </row>
        <row r="16">
          <cell r="BM16">
            <v>0.5</v>
          </cell>
          <cell r="BN16">
            <v>0.6666666666666666</v>
          </cell>
          <cell r="BO16">
            <v>0</v>
          </cell>
          <cell r="BP16">
            <v>0</v>
          </cell>
          <cell r="BQ16">
            <v>0.3</v>
          </cell>
        </row>
        <row r="20">
          <cell r="BM20">
            <v>5</v>
          </cell>
          <cell r="BN20">
            <v>0</v>
          </cell>
          <cell r="BO20">
            <v>0</v>
          </cell>
          <cell r="BP20">
            <v>0</v>
          </cell>
          <cell r="BQ20">
            <v>2</v>
          </cell>
        </row>
        <row r="22">
          <cell r="BM22">
            <v>1</v>
          </cell>
          <cell r="BN22">
            <v>1</v>
          </cell>
          <cell r="BO22">
            <v>0.3333333333333333</v>
          </cell>
          <cell r="BP22">
            <v>0</v>
          </cell>
          <cell r="BQ22">
            <v>0.6</v>
          </cell>
        </row>
        <row r="24">
          <cell r="BM24">
            <v>0.5</v>
          </cell>
          <cell r="BN24">
            <v>1</v>
          </cell>
          <cell r="BO24">
            <v>0.3333333333333333</v>
          </cell>
          <cell r="BP24">
            <v>0</v>
          </cell>
          <cell r="BQ24">
            <v>0.5</v>
          </cell>
        </row>
        <row r="26">
          <cell r="BM26">
            <v>0.6666666666666666</v>
          </cell>
          <cell r="BN26">
            <v>1</v>
          </cell>
          <cell r="BO26" t="str">
            <v/>
          </cell>
          <cell r="BP26" t="str">
            <v/>
          </cell>
          <cell r="BQ26">
            <v>0.75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L510"/>
  <sheetViews>
    <sheetView tabSelected="1" zoomScale="89" zoomScaleNormal="89" zoomScaleSheetLayoutView="90" zoomScalePageLayoutView="0" workbookViewId="0" topLeftCell="B5">
      <pane xSplit="6" ySplit="5" topLeftCell="H10" activePane="bottomRight" state="frozen"/>
      <selection pane="topLeft" activeCell="B5" sqref="B5"/>
      <selection pane="topRight" activeCell="AM5" sqref="AM5"/>
      <selection pane="bottomLeft" activeCell="B237" sqref="B237"/>
      <selection pane="bottomRight" activeCell="D62" sqref="D62:E63"/>
    </sheetView>
  </sheetViews>
  <sheetFormatPr defaultColWidth="11.421875" defaultRowHeight="15" outlineLevelRow="2"/>
  <cols>
    <col min="1" max="1" width="8.28125" style="1" customWidth="1"/>
    <col min="2" max="2" width="10.421875" style="2" customWidth="1"/>
    <col min="3" max="3" width="12.7109375" style="2" customWidth="1"/>
    <col min="4" max="4" width="30.8515625" style="2" customWidth="1"/>
    <col min="5" max="5" width="67.57421875" style="1" customWidth="1"/>
    <col min="6" max="6" width="34.7109375" style="1" customWidth="1"/>
    <col min="7" max="7" width="4.8515625" style="1" customWidth="1"/>
    <col min="8" max="12" width="4.00390625" style="3" customWidth="1"/>
    <col min="13" max="13" width="21.140625" style="1" customWidth="1"/>
    <col min="14" max="14" width="22.00390625" style="1" customWidth="1"/>
    <col min="15" max="72" width="4.421875" style="3" customWidth="1"/>
    <col min="73" max="76" width="10.7109375" style="1" customWidth="1"/>
    <col min="77" max="77" width="9.28125" style="1" customWidth="1"/>
    <col min="78" max="81" width="11.140625" style="1" customWidth="1"/>
    <col min="82" max="82" width="9.421875" style="1" customWidth="1"/>
    <col min="83" max="90" width="11.421875" style="4" customWidth="1"/>
    <col min="91" max="16384" width="11.421875" style="1" customWidth="1"/>
  </cols>
  <sheetData>
    <row r="1" spans="1:82" ht="41.25" customHeight="1" hidden="1">
      <c r="A1" s="362"/>
      <c r="B1" s="362"/>
      <c r="C1" s="362"/>
      <c r="D1" s="362"/>
      <c r="E1" s="362"/>
      <c r="F1" s="5"/>
      <c r="G1" s="351" t="s">
        <v>0</v>
      </c>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c r="AV1" s="351"/>
      <c r="AW1" s="351"/>
      <c r="AX1" s="351"/>
      <c r="AY1" s="351"/>
      <c r="AZ1" s="351"/>
      <c r="BA1" s="351"/>
      <c r="BB1" s="351"/>
      <c r="BC1" s="351"/>
      <c r="BD1" s="351"/>
      <c r="BE1" s="351"/>
      <c r="BF1" s="351"/>
      <c r="BG1" s="351"/>
      <c r="BH1" s="351"/>
      <c r="BI1" s="351"/>
      <c r="BJ1" s="351"/>
      <c r="BK1" s="351"/>
      <c r="BL1" s="351"/>
      <c r="BM1" s="351"/>
      <c r="BN1" s="351"/>
      <c r="BO1" s="351"/>
      <c r="BP1" s="351"/>
      <c r="BQ1" s="351"/>
      <c r="BR1" s="351"/>
      <c r="BS1" s="351"/>
      <c r="BT1" s="366" t="s">
        <v>1</v>
      </c>
      <c r="BU1" s="366"/>
      <c r="BV1" s="366"/>
      <c r="BW1" s="366"/>
      <c r="BX1" s="366"/>
      <c r="BY1" s="366"/>
      <c r="BZ1" s="366"/>
      <c r="CA1" s="366"/>
      <c r="CB1" s="366"/>
      <c r="CC1" s="366"/>
      <c r="CD1" s="366"/>
    </row>
    <row r="2" spans="1:90" s="7" customFormat="1" ht="21.75" customHeight="1" hidden="1">
      <c r="A2" s="362"/>
      <c r="B2" s="362"/>
      <c r="C2" s="362"/>
      <c r="D2" s="362"/>
      <c r="E2" s="362"/>
      <c r="F2" s="5"/>
      <c r="G2" s="351" t="s">
        <v>2</v>
      </c>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c r="AO2" s="351"/>
      <c r="AP2" s="351"/>
      <c r="AQ2" s="351"/>
      <c r="AR2" s="351"/>
      <c r="AS2" s="351"/>
      <c r="AT2" s="351"/>
      <c r="AU2" s="351"/>
      <c r="AV2" s="351"/>
      <c r="AW2" s="351"/>
      <c r="AX2" s="351"/>
      <c r="AY2" s="351"/>
      <c r="AZ2" s="351"/>
      <c r="BA2" s="351"/>
      <c r="BB2" s="351"/>
      <c r="BC2" s="351"/>
      <c r="BD2" s="351"/>
      <c r="BE2" s="351"/>
      <c r="BF2" s="351"/>
      <c r="BG2" s="351"/>
      <c r="BH2" s="351"/>
      <c r="BI2" s="351"/>
      <c r="BJ2" s="351"/>
      <c r="BK2" s="351"/>
      <c r="BL2" s="351"/>
      <c r="BM2" s="351"/>
      <c r="BN2" s="351"/>
      <c r="BO2" s="351"/>
      <c r="BP2" s="351"/>
      <c r="BQ2" s="351"/>
      <c r="BR2" s="351"/>
      <c r="BS2" s="351"/>
      <c r="BT2" s="366"/>
      <c r="BU2" s="366"/>
      <c r="BV2" s="366"/>
      <c r="BW2" s="366"/>
      <c r="BX2" s="366"/>
      <c r="BY2" s="366"/>
      <c r="BZ2" s="366"/>
      <c r="CA2" s="366"/>
      <c r="CB2" s="366"/>
      <c r="CC2" s="366"/>
      <c r="CD2" s="366"/>
      <c r="CE2" s="6"/>
      <c r="CF2" s="6"/>
      <c r="CG2" s="6"/>
      <c r="CH2" s="6"/>
      <c r="CI2" s="6"/>
      <c r="CJ2" s="6"/>
      <c r="CK2" s="6"/>
      <c r="CL2" s="6"/>
    </row>
    <row r="3" spans="1:90" s="7" customFormat="1" ht="55.5" customHeight="1" hidden="1">
      <c r="A3" s="352" t="s">
        <v>3</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O3" s="352"/>
      <c r="AP3" s="352"/>
      <c r="AQ3" s="352"/>
      <c r="AR3" s="352"/>
      <c r="AS3" s="352"/>
      <c r="AT3" s="352"/>
      <c r="AU3" s="352"/>
      <c r="AV3" s="352"/>
      <c r="AW3" s="352"/>
      <c r="AX3" s="352"/>
      <c r="AY3" s="352"/>
      <c r="AZ3" s="352"/>
      <c r="BA3" s="352"/>
      <c r="BB3" s="352"/>
      <c r="BC3" s="352"/>
      <c r="BD3" s="352"/>
      <c r="BE3" s="352"/>
      <c r="BF3" s="352"/>
      <c r="BG3" s="352"/>
      <c r="BH3" s="352"/>
      <c r="BI3" s="352"/>
      <c r="BJ3" s="352"/>
      <c r="BK3" s="352"/>
      <c r="BL3" s="352"/>
      <c r="BM3" s="352"/>
      <c r="BN3" s="352"/>
      <c r="BO3" s="352"/>
      <c r="BP3" s="352"/>
      <c r="BQ3" s="352"/>
      <c r="BR3" s="352"/>
      <c r="BS3" s="352"/>
      <c r="BT3" s="352"/>
      <c r="BU3" s="352"/>
      <c r="BV3" s="352"/>
      <c r="BW3" s="352"/>
      <c r="BX3" s="352"/>
      <c r="BY3" s="352"/>
      <c r="BZ3" s="352"/>
      <c r="CA3" s="352"/>
      <c r="CB3" s="352"/>
      <c r="CC3" s="352"/>
      <c r="CD3" s="352"/>
      <c r="CE3" s="6"/>
      <c r="CF3" s="6"/>
      <c r="CG3" s="6"/>
      <c r="CH3" s="6"/>
      <c r="CI3" s="6"/>
      <c r="CJ3" s="6"/>
      <c r="CK3" s="6"/>
      <c r="CL3" s="6"/>
    </row>
    <row r="4" spans="1:90" s="7" customFormat="1" ht="117" customHeight="1" hidden="1">
      <c r="A4" s="353" t="s">
        <v>4</v>
      </c>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3"/>
      <c r="AO4" s="353"/>
      <c r="AP4" s="353"/>
      <c r="AQ4" s="353"/>
      <c r="AR4" s="353"/>
      <c r="AS4" s="353"/>
      <c r="AT4" s="353"/>
      <c r="AU4" s="353"/>
      <c r="AV4" s="353"/>
      <c r="AW4" s="353"/>
      <c r="AX4" s="353"/>
      <c r="AY4" s="353"/>
      <c r="AZ4" s="353"/>
      <c r="BA4" s="353"/>
      <c r="BB4" s="353"/>
      <c r="BC4" s="353"/>
      <c r="BD4" s="353"/>
      <c r="BE4" s="353"/>
      <c r="BF4" s="353"/>
      <c r="BG4" s="353"/>
      <c r="BH4" s="353"/>
      <c r="BI4" s="353"/>
      <c r="BJ4" s="353"/>
      <c r="BK4" s="353"/>
      <c r="BL4" s="353"/>
      <c r="BM4" s="353"/>
      <c r="BN4" s="353"/>
      <c r="BO4" s="353"/>
      <c r="BP4" s="353"/>
      <c r="BQ4" s="353"/>
      <c r="BR4" s="353"/>
      <c r="BS4" s="353"/>
      <c r="BT4" s="353"/>
      <c r="BU4" s="353"/>
      <c r="BV4" s="353"/>
      <c r="BW4" s="353"/>
      <c r="BX4" s="353"/>
      <c r="BY4" s="353"/>
      <c r="BZ4" s="353"/>
      <c r="CA4" s="353"/>
      <c r="CB4" s="353"/>
      <c r="CC4" s="353"/>
      <c r="CD4" s="353"/>
      <c r="CE4" s="6"/>
      <c r="CF4" s="6"/>
      <c r="CG4" s="6"/>
      <c r="CH4" s="6"/>
      <c r="CI4" s="6"/>
      <c r="CJ4" s="6"/>
      <c r="CK4" s="6"/>
      <c r="CL4" s="6"/>
    </row>
    <row r="5" spans="1:83" s="10" customFormat="1" ht="39.75" customHeight="1" thickBot="1">
      <c r="A5" s="354" t="s">
        <v>5</v>
      </c>
      <c r="B5" s="354" t="s">
        <v>6</v>
      </c>
      <c r="C5" s="357" t="s">
        <v>204</v>
      </c>
      <c r="D5" s="355"/>
      <c r="E5" s="354" t="s">
        <v>8</v>
      </c>
      <c r="F5" s="356" t="s">
        <v>179</v>
      </c>
      <c r="G5" s="8"/>
      <c r="H5" s="363" t="s">
        <v>9</v>
      </c>
      <c r="I5" s="363"/>
      <c r="J5" s="363"/>
      <c r="K5" s="363"/>
      <c r="L5" s="363"/>
      <c r="M5" s="364" t="s">
        <v>10</v>
      </c>
      <c r="N5" s="364"/>
      <c r="O5" s="365" t="s">
        <v>453</v>
      </c>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59" t="s">
        <v>11</v>
      </c>
      <c r="BV5" s="360"/>
      <c r="BW5" s="360"/>
      <c r="BX5" s="360"/>
      <c r="BY5" s="360"/>
      <c r="BZ5" s="361"/>
      <c r="CA5" s="359" t="s">
        <v>12</v>
      </c>
      <c r="CB5" s="359"/>
      <c r="CC5" s="359"/>
      <c r="CD5" s="359"/>
      <c r="CE5" s="359"/>
    </row>
    <row r="6" spans="1:83" s="10" customFormat="1" ht="56.25" customHeight="1" thickBot="1">
      <c r="A6" s="354"/>
      <c r="B6" s="354"/>
      <c r="C6" s="357"/>
      <c r="D6" s="355"/>
      <c r="E6" s="354"/>
      <c r="F6" s="357"/>
      <c r="G6" s="8"/>
      <c r="H6" s="349" t="s">
        <v>13</v>
      </c>
      <c r="I6" s="349" t="s">
        <v>14</v>
      </c>
      <c r="J6" s="349" t="s">
        <v>15</v>
      </c>
      <c r="K6" s="349" t="s">
        <v>16</v>
      </c>
      <c r="L6" s="349" t="s">
        <v>17</v>
      </c>
      <c r="M6" s="364"/>
      <c r="N6" s="364"/>
      <c r="O6" s="350" t="s">
        <v>18</v>
      </c>
      <c r="P6" s="350"/>
      <c r="Q6" s="350"/>
      <c r="R6" s="350"/>
      <c r="S6" s="350"/>
      <c r="T6" s="348" t="s">
        <v>19</v>
      </c>
      <c r="U6" s="348"/>
      <c r="V6" s="348"/>
      <c r="W6" s="348"/>
      <c r="X6" s="348"/>
      <c r="Y6" s="348" t="s">
        <v>20</v>
      </c>
      <c r="Z6" s="348"/>
      <c r="AA6" s="348"/>
      <c r="AB6" s="348"/>
      <c r="AC6" s="348"/>
      <c r="AD6" s="348" t="s">
        <v>21</v>
      </c>
      <c r="AE6" s="348"/>
      <c r="AF6" s="348"/>
      <c r="AG6" s="348"/>
      <c r="AH6" s="348"/>
      <c r="AI6" s="173" t="s">
        <v>22</v>
      </c>
      <c r="AJ6" s="173"/>
      <c r="AK6" s="173"/>
      <c r="AL6" s="173"/>
      <c r="AM6" s="173"/>
      <c r="AN6" s="346" t="s">
        <v>23</v>
      </c>
      <c r="AO6" s="346"/>
      <c r="AP6" s="346"/>
      <c r="AQ6" s="346"/>
      <c r="AR6" s="348" t="s">
        <v>24</v>
      </c>
      <c r="AS6" s="348"/>
      <c r="AT6" s="348"/>
      <c r="AU6" s="348"/>
      <c r="AV6" s="348"/>
      <c r="AW6" s="348" t="s">
        <v>25</v>
      </c>
      <c r="AX6" s="348"/>
      <c r="AY6" s="348"/>
      <c r="AZ6" s="348"/>
      <c r="BA6" s="348"/>
      <c r="BB6" s="344" t="s">
        <v>26</v>
      </c>
      <c r="BC6" s="344"/>
      <c r="BD6" s="344"/>
      <c r="BE6" s="344"/>
      <c r="BF6" s="173" t="s">
        <v>27</v>
      </c>
      <c r="BG6" s="173"/>
      <c r="BH6" s="173"/>
      <c r="BI6" s="173"/>
      <c r="BJ6" s="173"/>
      <c r="BK6" s="345" t="s">
        <v>28</v>
      </c>
      <c r="BL6" s="345"/>
      <c r="BM6" s="345"/>
      <c r="BN6" s="345"/>
      <c r="BO6" s="345"/>
      <c r="BP6" s="346" t="s">
        <v>29</v>
      </c>
      <c r="BQ6" s="346"/>
      <c r="BR6" s="346"/>
      <c r="BS6" s="346"/>
      <c r="BT6" s="346"/>
      <c r="BU6" s="9"/>
      <c r="BV6" s="11"/>
      <c r="BW6" s="11"/>
      <c r="BX6" s="11"/>
      <c r="BY6" s="11"/>
      <c r="BZ6" s="12"/>
      <c r="CA6" s="11"/>
      <c r="CB6" s="11"/>
      <c r="CC6" s="11"/>
      <c r="CD6" s="11"/>
      <c r="CE6" s="11"/>
    </row>
    <row r="7" spans="1:82" s="10" customFormat="1" ht="42.75" customHeight="1" thickBot="1">
      <c r="A7" s="354"/>
      <c r="B7" s="354"/>
      <c r="C7" s="358"/>
      <c r="D7" s="355"/>
      <c r="E7" s="354"/>
      <c r="F7" s="358"/>
      <c r="G7" s="13"/>
      <c r="H7" s="349"/>
      <c r="I7" s="349"/>
      <c r="J7" s="349"/>
      <c r="K7" s="349"/>
      <c r="L7" s="349"/>
      <c r="M7" s="14" t="s">
        <v>30</v>
      </c>
      <c r="N7" s="14" t="s">
        <v>31</v>
      </c>
      <c r="O7" s="15" t="s">
        <v>181</v>
      </c>
      <c r="P7" s="15" t="s">
        <v>180</v>
      </c>
      <c r="Q7" s="15" t="s">
        <v>182</v>
      </c>
      <c r="R7" s="15" t="s">
        <v>183</v>
      </c>
      <c r="S7" s="15" t="s">
        <v>43</v>
      </c>
      <c r="T7" s="15" t="s">
        <v>34</v>
      </c>
      <c r="U7" s="15" t="s">
        <v>184</v>
      </c>
      <c r="V7" s="15" t="s">
        <v>185</v>
      </c>
      <c r="W7" s="15" t="s">
        <v>44</v>
      </c>
      <c r="X7" s="15" t="s">
        <v>186</v>
      </c>
      <c r="Y7" s="15" t="s">
        <v>34</v>
      </c>
      <c r="Z7" s="15" t="s">
        <v>187</v>
      </c>
      <c r="AA7" s="15" t="s">
        <v>185</v>
      </c>
      <c r="AB7" s="15" t="s">
        <v>44</v>
      </c>
      <c r="AC7" s="15" t="s">
        <v>188</v>
      </c>
      <c r="AD7" s="15" t="s">
        <v>32</v>
      </c>
      <c r="AE7" s="15" t="s">
        <v>50</v>
      </c>
      <c r="AF7" s="15" t="s">
        <v>189</v>
      </c>
      <c r="AG7" s="15" t="s">
        <v>172</v>
      </c>
      <c r="AH7" s="15" t="s">
        <v>190</v>
      </c>
      <c r="AI7" s="15" t="s">
        <v>191</v>
      </c>
      <c r="AJ7" s="15" t="s">
        <v>192</v>
      </c>
      <c r="AK7" s="15" t="s">
        <v>177</v>
      </c>
      <c r="AL7" s="15" t="s">
        <v>193</v>
      </c>
      <c r="AM7" s="15" t="s">
        <v>47</v>
      </c>
      <c r="AN7" s="15" t="s">
        <v>194</v>
      </c>
      <c r="AO7" s="15" t="s">
        <v>48</v>
      </c>
      <c r="AP7" s="15" t="s">
        <v>49</v>
      </c>
      <c r="AQ7" s="15" t="s">
        <v>186</v>
      </c>
      <c r="AR7" s="15" t="s">
        <v>195</v>
      </c>
      <c r="AS7" s="15" t="s">
        <v>196</v>
      </c>
      <c r="AT7" s="15" t="s">
        <v>45</v>
      </c>
      <c r="AU7" s="15" t="s">
        <v>172</v>
      </c>
      <c r="AV7" s="15" t="s">
        <v>33</v>
      </c>
      <c r="AW7" s="15" t="s">
        <v>197</v>
      </c>
      <c r="AX7" s="15" t="s">
        <v>35</v>
      </c>
      <c r="AY7" s="15" t="s">
        <v>36</v>
      </c>
      <c r="AZ7" s="15" t="s">
        <v>173</v>
      </c>
      <c r="BA7" s="15" t="s">
        <v>198</v>
      </c>
      <c r="BB7" s="15" t="s">
        <v>37</v>
      </c>
      <c r="BC7" s="15" t="s">
        <v>200</v>
      </c>
      <c r="BD7" s="15" t="s">
        <v>174</v>
      </c>
      <c r="BE7" s="15" t="s">
        <v>40</v>
      </c>
      <c r="BF7" s="15" t="s">
        <v>199</v>
      </c>
      <c r="BG7" s="15" t="s">
        <v>41</v>
      </c>
      <c r="BH7" s="15" t="s">
        <v>42</v>
      </c>
      <c r="BI7" s="15" t="s">
        <v>183</v>
      </c>
      <c r="BJ7" s="15" t="s">
        <v>201</v>
      </c>
      <c r="BK7" s="15">
        <v>1</v>
      </c>
      <c r="BL7" s="15" t="s">
        <v>202</v>
      </c>
      <c r="BM7" s="15" t="s">
        <v>175</v>
      </c>
      <c r="BN7" s="15" t="s">
        <v>44</v>
      </c>
      <c r="BO7" s="15" t="s">
        <v>176</v>
      </c>
      <c r="BP7" s="15" t="s">
        <v>37</v>
      </c>
      <c r="BQ7" s="15" t="s">
        <v>38</v>
      </c>
      <c r="BR7" s="15" t="s">
        <v>39</v>
      </c>
      <c r="BS7" s="15" t="s">
        <v>203</v>
      </c>
      <c r="BT7" s="15" t="s">
        <v>46</v>
      </c>
      <c r="BU7" s="16" t="s">
        <v>51</v>
      </c>
      <c r="BV7" s="16" t="s">
        <v>52</v>
      </c>
      <c r="BW7" s="16" t="s">
        <v>53</v>
      </c>
      <c r="BX7" s="16" t="s">
        <v>54</v>
      </c>
      <c r="BY7" s="17" t="s">
        <v>55</v>
      </c>
      <c r="BZ7" s="18" t="s">
        <v>51</v>
      </c>
      <c r="CA7" s="18" t="s">
        <v>52</v>
      </c>
      <c r="CB7" s="18" t="s">
        <v>53</v>
      </c>
      <c r="CC7" s="18" t="s">
        <v>54</v>
      </c>
      <c r="CD7" s="17" t="s">
        <v>55</v>
      </c>
    </row>
    <row r="8" spans="1:90" s="7" customFormat="1" ht="25.5" customHeight="1" thickBot="1">
      <c r="A8" s="19"/>
      <c r="B8" s="255"/>
      <c r="C8" s="303" t="s">
        <v>56</v>
      </c>
      <c r="D8" s="347" t="s">
        <v>57</v>
      </c>
      <c r="E8" s="347"/>
      <c r="F8" s="162" t="s">
        <v>383</v>
      </c>
      <c r="G8" s="20" t="s">
        <v>58</v>
      </c>
      <c r="H8" s="170" t="s">
        <v>229</v>
      </c>
      <c r="I8" s="170"/>
      <c r="J8" s="170" t="s">
        <v>229</v>
      </c>
      <c r="K8" s="170" t="s">
        <v>229</v>
      </c>
      <c r="L8" s="170" t="s">
        <v>229</v>
      </c>
      <c r="M8" s="172" t="s">
        <v>230</v>
      </c>
      <c r="N8" s="172" t="s">
        <v>381</v>
      </c>
      <c r="O8" s="21">
        <f aca="true" t="shared" si="0" ref="O8:T8">COUNTIF(O10:O19,"P")</f>
        <v>0</v>
      </c>
      <c r="P8" s="21">
        <f t="shared" si="0"/>
        <v>0</v>
      </c>
      <c r="Q8" s="21">
        <f t="shared" si="0"/>
        <v>2</v>
      </c>
      <c r="R8" s="21">
        <f t="shared" si="0"/>
        <v>0</v>
      </c>
      <c r="S8" s="21">
        <f t="shared" si="0"/>
        <v>0</v>
      </c>
      <c r="T8" s="21">
        <f t="shared" si="0"/>
        <v>0</v>
      </c>
      <c r="U8" s="21">
        <f aca="true" t="shared" si="1" ref="U8:BT8">COUNTIF(U10:U19,"P")</f>
        <v>0</v>
      </c>
      <c r="V8" s="21">
        <f t="shared" si="1"/>
        <v>1</v>
      </c>
      <c r="W8" s="21">
        <f t="shared" si="1"/>
        <v>0</v>
      </c>
      <c r="X8" s="21">
        <f t="shared" si="1"/>
        <v>0</v>
      </c>
      <c r="Y8" s="21">
        <f t="shared" si="1"/>
        <v>0</v>
      </c>
      <c r="Z8" s="21">
        <f t="shared" si="1"/>
        <v>0</v>
      </c>
      <c r="AA8" s="21">
        <f t="shared" si="1"/>
        <v>2</v>
      </c>
      <c r="AB8" s="21">
        <f t="shared" si="1"/>
        <v>1</v>
      </c>
      <c r="AC8" s="21">
        <f t="shared" si="1"/>
        <v>0</v>
      </c>
      <c r="AD8" s="21">
        <f t="shared" si="1"/>
        <v>0</v>
      </c>
      <c r="AE8" s="21">
        <f t="shared" si="1"/>
        <v>0</v>
      </c>
      <c r="AF8" s="21">
        <f t="shared" si="1"/>
        <v>1</v>
      </c>
      <c r="AG8" s="21"/>
      <c r="AH8" s="21">
        <f t="shared" si="1"/>
        <v>0</v>
      </c>
      <c r="AI8" s="21">
        <f t="shared" si="1"/>
        <v>0</v>
      </c>
      <c r="AJ8" s="21">
        <f t="shared" si="1"/>
        <v>0</v>
      </c>
      <c r="AK8" s="21">
        <f t="shared" si="1"/>
        <v>1</v>
      </c>
      <c r="AL8" s="21">
        <f t="shared" si="1"/>
        <v>0</v>
      </c>
      <c r="AM8" s="21">
        <f t="shared" si="1"/>
        <v>0</v>
      </c>
      <c r="AN8" s="21">
        <f t="shared" si="1"/>
        <v>0</v>
      </c>
      <c r="AO8" s="21">
        <f t="shared" si="1"/>
        <v>0</v>
      </c>
      <c r="AP8" s="21">
        <f t="shared" si="1"/>
        <v>1</v>
      </c>
      <c r="AQ8" s="21">
        <f t="shared" si="1"/>
        <v>0</v>
      </c>
      <c r="AR8" s="21">
        <f t="shared" si="1"/>
        <v>0</v>
      </c>
      <c r="AS8" s="21">
        <f t="shared" si="1"/>
        <v>0</v>
      </c>
      <c r="AT8" s="21">
        <f t="shared" si="1"/>
        <v>1</v>
      </c>
      <c r="AU8" s="21">
        <f t="shared" si="1"/>
        <v>0</v>
      </c>
      <c r="AV8" s="21">
        <f t="shared" si="1"/>
        <v>0</v>
      </c>
      <c r="AW8" s="21">
        <f t="shared" si="1"/>
        <v>0</v>
      </c>
      <c r="AX8" s="21">
        <f t="shared" si="1"/>
        <v>0</v>
      </c>
      <c r="AY8" s="21">
        <f t="shared" si="1"/>
        <v>1</v>
      </c>
      <c r="AZ8" s="21">
        <f t="shared" si="1"/>
        <v>0</v>
      </c>
      <c r="BA8" s="21">
        <f t="shared" si="1"/>
        <v>0</v>
      </c>
      <c r="BB8" s="21">
        <f t="shared" si="1"/>
        <v>0</v>
      </c>
      <c r="BC8" s="21">
        <f t="shared" si="1"/>
        <v>0</v>
      </c>
      <c r="BD8" s="21">
        <f t="shared" si="1"/>
        <v>1</v>
      </c>
      <c r="BE8" s="21">
        <f t="shared" si="1"/>
        <v>0</v>
      </c>
      <c r="BF8" s="21">
        <f t="shared" si="1"/>
        <v>0</v>
      </c>
      <c r="BG8" s="21">
        <f t="shared" si="1"/>
        <v>0</v>
      </c>
      <c r="BH8" s="21">
        <f t="shared" si="1"/>
        <v>1</v>
      </c>
      <c r="BI8" s="21">
        <f t="shared" si="1"/>
        <v>0</v>
      </c>
      <c r="BJ8" s="21">
        <f t="shared" si="1"/>
        <v>0</v>
      </c>
      <c r="BK8" s="21">
        <f t="shared" si="1"/>
        <v>0</v>
      </c>
      <c r="BL8" s="21">
        <f t="shared" si="1"/>
        <v>0</v>
      </c>
      <c r="BM8" s="21">
        <f t="shared" si="1"/>
        <v>1</v>
      </c>
      <c r="BN8" s="21">
        <f t="shared" si="1"/>
        <v>0</v>
      </c>
      <c r="BO8" s="21">
        <f t="shared" si="1"/>
        <v>0</v>
      </c>
      <c r="BP8" s="21">
        <f t="shared" si="1"/>
        <v>0</v>
      </c>
      <c r="BQ8" s="21">
        <f t="shared" si="1"/>
        <v>0</v>
      </c>
      <c r="BR8" s="21">
        <f t="shared" si="1"/>
        <v>1</v>
      </c>
      <c r="BS8" s="21">
        <f t="shared" si="1"/>
        <v>0</v>
      </c>
      <c r="BT8" s="21">
        <f t="shared" si="1"/>
        <v>0</v>
      </c>
      <c r="BU8" s="22"/>
      <c r="BV8" s="22"/>
      <c r="BW8" s="23"/>
      <c r="BX8" s="23"/>
      <c r="BY8" s="24"/>
      <c r="BZ8" s="25"/>
      <c r="CA8" s="25"/>
      <c r="CB8" s="25"/>
      <c r="CC8" s="25"/>
      <c r="CD8" s="25"/>
      <c r="CE8" s="6"/>
      <c r="CF8" s="6"/>
      <c r="CG8" s="6"/>
      <c r="CH8" s="6"/>
      <c r="CI8" s="6"/>
      <c r="CJ8" s="6"/>
      <c r="CK8" s="6"/>
      <c r="CL8" s="6"/>
    </row>
    <row r="9" spans="1:90" s="7" customFormat="1" ht="25.5" customHeight="1" thickBot="1">
      <c r="A9" s="19"/>
      <c r="B9" s="255"/>
      <c r="C9" s="303"/>
      <c r="D9" s="347"/>
      <c r="E9" s="347"/>
      <c r="F9" s="163"/>
      <c r="G9" s="20" t="s">
        <v>59</v>
      </c>
      <c r="H9" s="170"/>
      <c r="I9" s="170"/>
      <c r="J9" s="170"/>
      <c r="K9" s="170"/>
      <c r="L9" s="170"/>
      <c r="M9" s="172"/>
      <c r="N9" s="172"/>
      <c r="O9" s="93">
        <f aca="true" t="shared" si="2" ref="O9:T9">COUNTIF(O11:O20,"E")</f>
        <v>0</v>
      </c>
      <c r="P9" s="93">
        <f t="shared" si="2"/>
        <v>0</v>
      </c>
      <c r="Q9" s="93">
        <f t="shared" si="2"/>
        <v>0</v>
      </c>
      <c r="R9" s="93">
        <f t="shared" si="2"/>
        <v>0</v>
      </c>
      <c r="S9" s="93">
        <f t="shared" si="2"/>
        <v>0</v>
      </c>
      <c r="T9" s="93">
        <f t="shared" si="2"/>
        <v>0</v>
      </c>
      <c r="U9" s="93">
        <f aca="true" t="shared" si="3" ref="U9:BT9">COUNTIF(U11:U20,"E")</f>
        <v>0</v>
      </c>
      <c r="V9" s="93">
        <f t="shared" si="3"/>
        <v>0</v>
      </c>
      <c r="W9" s="93">
        <f t="shared" si="3"/>
        <v>0</v>
      </c>
      <c r="X9" s="93">
        <f t="shared" si="3"/>
        <v>0</v>
      </c>
      <c r="Y9" s="93">
        <f t="shared" si="3"/>
        <v>0</v>
      </c>
      <c r="Z9" s="93">
        <f t="shared" si="3"/>
        <v>0</v>
      </c>
      <c r="AA9" s="93">
        <f t="shared" si="3"/>
        <v>0</v>
      </c>
      <c r="AB9" s="93">
        <f t="shared" si="3"/>
        <v>0</v>
      </c>
      <c r="AC9" s="93">
        <f t="shared" si="3"/>
        <v>0</v>
      </c>
      <c r="AD9" s="93">
        <f t="shared" si="3"/>
        <v>0</v>
      </c>
      <c r="AE9" s="93">
        <f t="shared" si="3"/>
        <v>0</v>
      </c>
      <c r="AF9" s="93">
        <f t="shared" si="3"/>
        <v>0</v>
      </c>
      <c r="AG9" s="93"/>
      <c r="AH9" s="93">
        <f t="shared" si="3"/>
        <v>0</v>
      </c>
      <c r="AI9" s="93">
        <f t="shared" si="3"/>
        <v>0</v>
      </c>
      <c r="AJ9" s="93">
        <f t="shared" si="3"/>
        <v>0</v>
      </c>
      <c r="AK9" s="93">
        <f t="shared" si="3"/>
        <v>0</v>
      </c>
      <c r="AL9" s="93">
        <f t="shared" si="3"/>
        <v>0</v>
      </c>
      <c r="AM9" s="93">
        <f t="shared" si="3"/>
        <v>0</v>
      </c>
      <c r="AN9" s="93">
        <f t="shared" si="3"/>
        <v>0</v>
      </c>
      <c r="AO9" s="93">
        <f t="shared" si="3"/>
        <v>0</v>
      </c>
      <c r="AP9" s="93">
        <f t="shared" si="3"/>
        <v>0</v>
      </c>
      <c r="AQ9" s="93">
        <f t="shared" si="3"/>
        <v>0</v>
      </c>
      <c r="AR9" s="93">
        <f t="shared" si="3"/>
        <v>0</v>
      </c>
      <c r="AS9" s="93">
        <f t="shared" si="3"/>
        <v>0</v>
      </c>
      <c r="AT9" s="93">
        <f t="shared" si="3"/>
        <v>0</v>
      </c>
      <c r="AU9" s="93">
        <f t="shared" si="3"/>
        <v>0</v>
      </c>
      <c r="AV9" s="93">
        <f t="shared" si="3"/>
        <v>0</v>
      </c>
      <c r="AW9" s="93">
        <f t="shared" si="3"/>
        <v>0</v>
      </c>
      <c r="AX9" s="93">
        <f t="shared" si="3"/>
        <v>0</v>
      </c>
      <c r="AY9" s="93">
        <f t="shared" si="3"/>
        <v>0</v>
      </c>
      <c r="AZ9" s="93">
        <f t="shared" si="3"/>
        <v>0</v>
      </c>
      <c r="BA9" s="93">
        <f t="shared" si="3"/>
        <v>0</v>
      </c>
      <c r="BB9" s="93">
        <f t="shared" si="3"/>
        <v>0</v>
      </c>
      <c r="BC9" s="93">
        <f t="shared" si="3"/>
        <v>0</v>
      </c>
      <c r="BD9" s="93">
        <f t="shared" si="3"/>
        <v>0</v>
      </c>
      <c r="BE9" s="93">
        <f t="shared" si="3"/>
        <v>0</v>
      </c>
      <c r="BF9" s="93">
        <f t="shared" si="3"/>
        <v>0</v>
      </c>
      <c r="BG9" s="93">
        <f t="shared" si="3"/>
        <v>0</v>
      </c>
      <c r="BH9" s="93">
        <f t="shared" si="3"/>
        <v>0</v>
      </c>
      <c r="BI9" s="93">
        <f t="shared" si="3"/>
        <v>0</v>
      </c>
      <c r="BJ9" s="93">
        <f t="shared" si="3"/>
        <v>0</v>
      </c>
      <c r="BK9" s="93">
        <f t="shared" si="3"/>
        <v>0</v>
      </c>
      <c r="BL9" s="93">
        <f t="shared" si="3"/>
        <v>0</v>
      </c>
      <c r="BM9" s="93">
        <f t="shared" si="3"/>
        <v>0</v>
      </c>
      <c r="BN9" s="93">
        <f t="shared" si="3"/>
        <v>0</v>
      </c>
      <c r="BO9" s="93">
        <f t="shared" si="3"/>
        <v>0</v>
      </c>
      <c r="BP9" s="93">
        <f t="shared" si="3"/>
        <v>0</v>
      </c>
      <c r="BQ9" s="93">
        <f t="shared" si="3"/>
        <v>0</v>
      </c>
      <c r="BR9" s="93">
        <f t="shared" si="3"/>
        <v>0</v>
      </c>
      <c r="BS9" s="93">
        <f t="shared" si="3"/>
        <v>0</v>
      </c>
      <c r="BT9" s="93">
        <f t="shared" si="3"/>
        <v>0</v>
      </c>
      <c r="BU9" s="26" t="e">
        <f>+SUM(BU11,BU13,BU15,BU17,BU19)/SUM(BU10,BU12,BU14,BU16,BU18)</f>
        <v>#DIV/0!</v>
      </c>
      <c r="BV9" s="26" t="e">
        <f>+SUM(BV11,BV13,BV15,BV17,BV19)/SUM(BV10,BV12,BV14,BV16,BV18)</f>
        <v>#DIV/0!</v>
      </c>
      <c r="BW9" s="26" t="e">
        <f>+SUM(BW11,BW13,BW15,BW17,BW19)/SUM(BW10,BW12,BW14,BW16,BW18)</f>
        <v>#DIV/0!</v>
      </c>
      <c r="BX9" s="26" t="e">
        <f>+SUM(BX11,BX13,BX15,BX17,BX19)/SUM(BX10,BX12,BX14,BX16,BX18)</f>
        <v>#DIV/0!</v>
      </c>
      <c r="BY9" s="26" t="e">
        <f>+SUM(BY11,BY13,BY15,BY17,BY19)/SUM(BY10,BY12,BY14,BY16,BY18)</f>
        <v>#DIV/0!</v>
      </c>
      <c r="BZ9" s="25"/>
      <c r="CA9" s="25"/>
      <c r="CB9" s="25"/>
      <c r="CC9" s="25"/>
      <c r="CD9" s="25"/>
      <c r="CE9" s="6"/>
      <c r="CF9" s="6"/>
      <c r="CG9" s="6"/>
      <c r="CH9" s="6"/>
      <c r="CI9" s="6"/>
      <c r="CJ9" s="6"/>
      <c r="CK9" s="6"/>
      <c r="CL9" s="6"/>
    </row>
    <row r="10" spans="1:90" s="7" customFormat="1" ht="18.75" customHeight="1" hidden="1" outlineLevel="2">
      <c r="A10" s="173">
        <v>1</v>
      </c>
      <c r="B10" s="177"/>
      <c r="C10" s="230" t="s">
        <v>60</v>
      </c>
      <c r="D10" s="343" t="s">
        <v>61</v>
      </c>
      <c r="E10" s="185" t="s">
        <v>205</v>
      </c>
      <c r="F10" s="185" t="s">
        <v>210</v>
      </c>
      <c r="G10" s="20" t="s">
        <v>58</v>
      </c>
      <c r="H10" s="170" t="s">
        <v>229</v>
      </c>
      <c r="I10" s="170"/>
      <c r="J10" s="170"/>
      <c r="K10" s="170"/>
      <c r="L10" s="170" t="s">
        <v>229</v>
      </c>
      <c r="M10" s="172" t="s">
        <v>230</v>
      </c>
      <c r="N10" s="172" t="s">
        <v>381</v>
      </c>
      <c r="O10" s="28"/>
      <c r="P10" s="28"/>
      <c r="Q10" s="28" t="s">
        <v>58</v>
      </c>
      <c r="R10" s="28"/>
      <c r="S10" s="28"/>
      <c r="T10" s="28"/>
      <c r="U10" s="29"/>
      <c r="V10" s="29"/>
      <c r="W10" s="29"/>
      <c r="X10" s="29"/>
      <c r="Y10" s="28"/>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30"/>
      <c r="BU10" s="31"/>
      <c r="BV10" s="31"/>
      <c r="BW10" s="31"/>
      <c r="BX10" s="31"/>
      <c r="BY10" s="31"/>
      <c r="BZ10" s="166"/>
      <c r="CA10" s="166"/>
      <c r="CB10" s="166"/>
      <c r="CC10" s="166"/>
      <c r="CD10" s="169"/>
      <c r="CE10" s="6"/>
      <c r="CF10" s="6"/>
      <c r="CG10" s="6"/>
      <c r="CH10" s="6"/>
      <c r="CI10" s="6"/>
      <c r="CJ10" s="6"/>
      <c r="CK10" s="6"/>
      <c r="CL10" s="6"/>
    </row>
    <row r="11" spans="1:90" s="7" customFormat="1" ht="18.75" customHeight="1" hidden="1" outlineLevel="2">
      <c r="A11" s="173"/>
      <c r="B11" s="177"/>
      <c r="C11" s="230"/>
      <c r="D11" s="343"/>
      <c r="E11" s="185"/>
      <c r="F11" s="185"/>
      <c r="G11" s="20" t="s">
        <v>59</v>
      </c>
      <c r="H11" s="170"/>
      <c r="I11" s="170"/>
      <c r="J11" s="170"/>
      <c r="K11" s="170"/>
      <c r="L11" s="170"/>
      <c r="M11" s="172"/>
      <c r="N11" s="172"/>
      <c r="O11" s="34"/>
      <c r="P11" s="34"/>
      <c r="Q11" s="34"/>
      <c r="R11" s="34"/>
      <c r="S11" s="34"/>
      <c r="T11" s="34"/>
      <c r="U11" s="35"/>
      <c r="V11" s="35"/>
      <c r="W11" s="35"/>
      <c r="X11" s="35"/>
      <c r="Y11" s="34"/>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6"/>
      <c r="BU11" s="96"/>
      <c r="BV11" s="96"/>
      <c r="BW11" s="96"/>
      <c r="BX11" s="96"/>
      <c r="BY11" s="96"/>
      <c r="BZ11" s="166"/>
      <c r="CA11" s="166"/>
      <c r="CB11" s="166"/>
      <c r="CC11" s="166"/>
      <c r="CD11" s="169"/>
      <c r="CE11" s="6"/>
      <c r="CF11" s="6"/>
      <c r="CG11" s="6"/>
      <c r="CH11" s="6"/>
      <c r="CI11" s="6"/>
      <c r="CJ11" s="6"/>
      <c r="CK11" s="6"/>
      <c r="CL11" s="6"/>
    </row>
    <row r="12" spans="1:90" s="7" customFormat="1" ht="18.75" customHeight="1" hidden="1" outlineLevel="2">
      <c r="A12" s="173">
        <v>2</v>
      </c>
      <c r="B12" s="177"/>
      <c r="C12" s="230"/>
      <c r="D12" s="343"/>
      <c r="E12" s="185" t="s">
        <v>206</v>
      </c>
      <c r="F12" s="185" t="s">
        <v>211</v>
      </c>
      <c r="G12" s="20" t="s">
        <v>58</v>
      </c>
      <c r="H12" s="170" t="s">
        <v>229</v>
      </c>
      <c r="I12" s="170"/>
      <c r="J12" s="170" t="s">
        <v>229</v>
      </c>
      <c r="K12" s="170" t="s">
        <v>229</v>
      </c>
      <c r="L12" s="170" t="s">
        <v>229</v>
      </c>
      <c r="M12" s="172" t="s">
        <v>230</v>
      </c>
      <c r="N12" s="172" t="s">
        <v>381</v>
      </c>
      <c r="O12" s="28"/>
      <c r="P12" s="28"/>
      <c r="Q12" s="28"/>
      <c r="R12" s="28"/>
      <c r="S12" s="28"/>
      <c r="T12" s="28"/>
      <c r="U12" s="38"/>
      <c r="V12" s="38"/>
      <c r="W12" s="38"/>
      <c r="X12" s="38"/>
      <c r="Y12" s="28"/>
      <c r="Z12" s="29"/>
      <c r="AA12" s="29" t="s">
        <v>58</v>
      </c>
      <c r="AB12" s="29" t="s">
        <v>58</v>
      </c>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30"/>
      <c r="BU12" s="31"/>
      <c r="BV12" s="31"/>
      <c r="BW12" s="31"/>
      <c r="BX12" s="31"/>
      <c r="BY12" s="31"/>
      <c r="BZ12" s="166"/>
      <c r="CA12" s="166"/>
      <c r="CB12" s="166"/>
      <c r="CC12" s="166"/>
      <c r="CD12" s="169"/>
      <c r="CE12" s="6"/>
      <c r="CF12" s="6"/>
      <c r="CG12" s="6"/>
      <c r="CH12" s="6"/>
      <c r="CI12" s="6"/>
      <c r="CJ12" s="6"/>
      <c r="CK12" s="6"/>
      <c r="CL12" s="6"/>
    </row>
    <row r="13" spans="1:90" s="7" customFormat="1" ht="18.75" customHeight="1" hidden="1" outlineLevel="2">
      <c r="A13" s="173"/>
      <c r="B13" s="177"/>
      <c r="C13" s="230"/>
      <c r="D13" s="343"/>
      <c r="E13" s="185"/>
      <c r="F13" s="185"/>
      <c r="G13" s="20" t="s">
        <v>59</v>
      </c>
      <c r="H13" s="170"/>
      <c r="I13" s="170"/>
      <c r="J13" s="170"/>
      <c r="K13" s="170"/>
      <c r="L13" s="170"/>
      <c r="M13" s="172"/>
      <c r="N13" s="172"/>
      <c r="O13" s="34"/>
      <c r="P13" s="34"/>
      <c r="Q13" s="34"/>
      <c r="R13" s="34"/>
      <c r="S13" s="34"/>
      <c r="T13" s="34"/>
      <c r="U13" s="35"/>
      <c r="V13" s="35"/>
      <c r="W13" s="35"/>
      <c r="X13" s="35"/>
      <c r="Y13" s="34"/>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6"/>
      <c r="BU13" s="97"/>
      <c r="BV13" s="97"/>
      <c r="BW13" s="97"/>
      <c r="BX13" s="97"/>
      <c r="BY13" s="97"/>
      <c r="BZ13" s="166"/>
      <c r="CA13" s="166"/>
      <c r="CB13" s="166"/>
      <c r="CC13" s="166"/>
      <c r="CD13" s="169"/>
      <c r="CE13" s="6"/>
      <c r="CF13" s="6"/>
      <c r="CG13" s="6"/>
      <c r="CH13" s="6"/>
      <c r="CI13" s="6"/>
      <c r="CJ13" s="6"/>
      <c r="CK13" s="6"/>
      <c r="CL13" s="6"/>
    </row>
    <row r="14" spans="1:90" s="7" customFormat="1" ht="18.75" customHeight="1" hidden="1" outlineLevel="2">
      <c r="A14" s="173">
        <v>3</v>
      </c>
      <c r="B14" s="177"/>
      <c r="C14" s="230"/>
      <c r="D14" s="343"/>
      <c r="E14" s="185" t="s">
        <v>207</v>
      </c>
      <c r="F14" s="185" t="s">
        <v>210</v>
      </c>
      <c r="G14" s="20" t="s">
        <v>58</v>
      </c>
      <c r="H14" s="170" t="s">
        <v>229</v>
      </c>
      <c r="I14" s="170"/>
      <c r="J14" s="170"/>
      <c r="K14" s="170"/>
      <c r="L14" s="170" t="s">
        <v>229</v>
      </c>
      <c r="M14" s="172" t="s">
        <v>230</v>
      </c>
      <c r="N14" s="172" t="s">
        <v>381</v>
      </c>
      <c r="O14" s="28"/>
      <c r="P14" s="28"/>
      <c r="Q14" s="28" t="s">
        <v>58</v>
      </c>
      <c r="R14" s="28"/>
      <c r="S14" s="28"/>
      <c r="T14" s="28"/>
      <c r="U14" s="29"/>
      <c r="V14" s="29"/>
      <c r="W14" s="29"/>
      <c r="X14" s="29"/>
      <c r="Y14" s="28"/>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30"/>
      <c r="BU14" s="31"/>
      <c r="BV14" s="31"/>
      <c r="BW14" s="31"/>
      <c r="BX14" s="31"/>
      <c r="BY14" s="31"/>
      <c r="BZ14" s="166"/>
      <c r="CA14" s="166"/>
      <c r="CB14" s="166"/>
      <c r="CC14" s="166"/>
      <c r="CD14" s="169"/>
      <c r="CE14" s="6"/>
      <c r="CF14" s="6"/>
      <c r="CG14" s="6"/>
      <c r="CH14" s="6"/>
      <c r="CI14" s="6"/>
      <c r="CJ14" s="6"/>
      <c r="CK14" s="6"/>
      <c r="CL14" s="6"/>
    </row>
    <row r="15" spans="1:90" s="7" customFormat="1" ht="18.75" customHeight="1" hidden="1" outlineLevel="2">
      <c r="A15" s="173"/>
      <c r="B15" s="177"/>
      <c r="C15" s="230"/>
      <c r="D15" s="343"/>
      <c r="E15" s="185"/>
      <c r="F15" s="185"/>
      <c r="G15" s="20" t="s">
        <v>59</v>
      </c>
      <c r="H15" s="170"/>
      <c r="I15" s="170"/>
      <c r="J15" s="170"/>
      <c r="K15" s="170"/>
      <c r="L15" s="170"/>
      <c r="M15" s="172"/>
      <c r="N15" s="172"/>
      <c r="O15" s="34"/>
      <c r="P15" s="34"/>
      <c r="Q15" s="34"/>
      <c r="R15" s="34"/>
      <c r="S15" s="34"/>
      <c r="T15" s="34"/>
      <c r="U15" s="35"/>
      <c r="V15" s="35"/>
      <c r="W15" s="35"/>
      <c r="X15" s="35"/>
      <c r="Y15" s="34"/>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6"/>
      <c r="BU15" s="97"/>
      <c r="BV15" s="97"/>
      <c r="BW15" s="97"/>
      <c r="BX15" s="97"/>
      <c r="BY15" s="97"/>
      <c r="BZ15" s="166"/>
      <c r="CA15" s="166"/>
      <c r="CB15" s="166"/>
      <c r="CC15" s="166"/>
      <c r="CD15" s="169"/>
      <c r="CE15" s="6"/>
      <c r="CF15" s="6"/>
      <c r="CG15" s="6"/>
      <c r="CH15" s="6"/>
      <c r="CI15" s="6"/>
      <c r="CJ15" s="6"/>
      <c r="CK15" s="6"/>
      <c r="CL15" s="6"/>
    </row>
    <row r="16" spans="1:90" s="7" customFormat="1" ht="18.75" customHeight="1" hidden="1" outlineLevel="2">
      <c r="A16" s="173">
        <v>4</v>
      </c>
      <c r="B16" s="177"/>
      <c r="C16" s="230"/>
      <c r="D16" s="343"/>
      <c r="E16" s="185" t="s">
        <v>208</v>
      </c>
      <c r="F16" s="185" t="s">
        <v>212</v>
      </c>
      <c r="G16" s="20" t="s">
        <v>58</v>
      </c>
      <c r="H16" s="170" t="s">
        <v>229</v>
      </c>
      <c r="I16" s="170"/>
      <c r="J16" s="170"/>
      <c r="K16" s="170"/>
      <c r="L16" s="170" t="s">
        <v>229</v>
      </c>
      <c r="M16" s="172" t="s">
        <v>230</v>
      </c>
      <c r="N16" s="172" t="s">
        <v>381</v>
      </c>
      <c r="O16" s="28"/>
      <c r="P16" s="28"/>
      <c r="Q16" s="28"/>
      <c r="R16" s="28"/>
      <c r="S16" s="28"/>
      <c r="T16" s="28"/>
      <c r="U16" s="28"/>
      <c r="V16" s="29"/>
      <c r="W16" s="29"/>
      <c r="X16" s="29"/>
      <c r="Y16" s="28"/>
      <c r="Z16" s="29"/>
      <c r="AA16" s="29" t="s">
        <v>58</v>
      </c>
      <c r="AB16" s="29"/>
      <c r="AC16" s="29"/>
      <c r="AD16" s="29"/>
      <c r="AE16" s="29"/>
      <c r="AF16" s="29" t="s">
        <v>58</v>
      </c>
      <c r="AG16" s="29"/>
      <c r="AH16" s="29"/>
      <c r="AI16" s="29"/>
      <c r="AJ16" s="29"/>
      <c r="AK16" s="29" t="s">
        <v>58</v>
      </c>
      <c r="AL16" s="29"/>
      <c r="AM16" s="29"/>
      <c r="AN16" s="29"/>
      <c r="AO16" s="29"/>
      <c r="AP16" s="29" t="s">
        <v>58</v>
      </c>
      <c r="AQ16" s="29"/>
      <c r="AR16" s="29"/>
      <c r="AS16" s="29"/>
      <c r="AT16" s="29" t="s">
        <v>58</v>
      </c>
      <c r="AU16" s="29"/>
      <c r="AV16" s="29"/>
      <c r="AW16" s="29"/>
      <c r="AX16" s="29"/>
      <c r="AY16" s="29" t="s">
        <v>58</v>
      </c>
      <c r="AZ16" s="29"/>
      <c r="BA16" s="29"/>
      <c r="BB16" s="29"/>
      <c r="BC16" s="29"/>
      <c r="BD16" s="29" t="s">
        <v>58</v>
      </c>
      <c r="BE16" s="29"/>
      <c r="BF16" s="29"/>
      <c r="BG16" s="29"/>
      <c r="BH16" s="29" t="s">
        <v>58</v>
      </c>
      <c r="BI16" s="29"/>
      <c r="BJ16" s="29"/>
      <c r="BK16" s="29"/>
      <c r="BL16" s="29"/>
      <c r="BM16" s="29" t="s">
        <v>58</v>
      </c>
      <c r="BN16" s="29"/>
      <c r="BO16" s="29"/>
      <c r="BP16" s="29"/>
      <c r="BQ16" s="29"/>
      <c r="BR16" s="29" t="s">
        <v>58</v>
      </c>
      <c r="BS16" s="29"/>
      <c r="BT16" s="30"/>
      <c r="BU16" s="31"/>
      <c r="BV16" s="31"/>
      <c r="BW16" s="31"/>
      <c r="BX16" s="31"/>
      <c r="BY16" s="31"/>
      <c r="BZ16" s="166"/>
      <c r="CA16" s="166"/>
      <c r="CB16" s="166"/>
      <c r="CC16" s="166"/>
      <c r="CD16" s="169"/>
      <c r="CE16" s="6"/>
      <c r="CF16" s="6"/>
      <c r="CG16" s="6"/>
      <c r="CH16" s="6"/>
      <c r="CI16" s="6"/>
      <c r="CJ16" s="6"/>
      <c r="CK16" s="6"/>
      <c r="CL16" s="6"/>
    </row>
    <row r="17" spans="1:90" s="7" customFormat="1" ht="18.75" customHeight="1" hidden="1" outlineLevel="2">
      <c r="A17" s="173"/>
      <c r="B17" s="177"/>
      <c r="C17" s="230"/>
      <c r="D17" s="343"/>
      <c r="E17" s="185"/>
      <c r="F17" s="185"/>
      <c r="G17" s="20" t="s">
        <v>59</v>
      </c>
      <c r="H17" s="170"/>
      <c r="I17" s="170"/>
      <c r="J17" s="170"/>
      <c r="K17" s="170"/>
      <c r="L17" s="170"/>
      <c r="M17" s="172"/>
      <c r="N17" s="172"/>
      <c r="O17" s="34"/>
      <c r="P17" s="34"/>
      <c r="Q17" s="34"/>
      <c r="R17" s="34"/>
      <c r="S17" s="34"/>
      <c r="T17" s="34"/>
      <c r="U17" s="35"/>
      <c r="V17" s="35"/>
      <c r="W17" s="35"/>
      <c r="X17" s="35"/>
      <c r="Y17" s="34"/>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6"/>
      <c r="BU17" s="97"/>
      <c r="BV17" s="97"/>
      <c r="BW17" s="97"/>
      <c r="BX17" s="97"/>
      <c r="BY17" s="97"/>
      <c r="BZ17" s="166"/>
      <c r="CA17" s="166"/>
      <c r="CB17" s="166"/>
      <c r="CC17" s="166"/>
      <c r="CD17" s="169"/>
      <c r="CE17" s="6"/>
      <c r="CF17" s="6"/>
      <c r="CG17" s="6"/>
      <c r="CH17" s="6"/>
      <c r="CI17" s="6"/>
      <c r="CJ17" s="6"/>
      <c r="CK17" s="6"/>
      <c r="CL17" s="6"/>
    </row>
    <row r="18" spans="1:90" s="7" customFormat="1" ht="18.75" customHeight="1" hidden="1" outlineLevel="2">
      <c r="A18" s="173">
        <v>5</v>
      </c>
      <c r="B18" s="174"/>
      <c r="C18" s="230"/>
      <c r="D18" s="343"/>
      <c r="E18" s="185" t="s">
        <v>209</v>
      </c>
      <c r="F18" s="185" t="s">
        <v>213</v>
      </c>
      <c r="G18" s="20" t="s">
        <v>58</v>
      </c>
      <c r="H18" s="170" t="s">
        <v>229</v>
      </c>
      <c r="I18" s="170"/>
      <c r="J18" s="170"/>
      <c r="K18" s="170"/>
      <c r="L18" s="170" t="s">
        <v>229</v>
      </c>
      <c r="M18" s="172" t="s">
        <v>230</v>
      </c>
      <c r="N18" s="172" t="s">
        <v>381</v>
      </c>
      <c r="O18" s="28"/>
      <c r="P18" s="28"/>
      <c r="Q18" s="28"/>
      <c r="R18" s="28"/>
      <c r="S18" s="28"/>
      <c r="T18" s="28"/>
      <c r="U18" s="29"/>
      <c r="V18" s="29" t="s">
        <v>58</v>
      </c>
      <c r="W18" s="29"/>
      <c r="X18" s="29"/>
      <c r="Y18" s="28"/>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30"/>
      <c r="BU18" s="31"/>
      <c r="BV18" s="31"/>
      <c r="BW18" s="31"/>
      <c r="BX18" s="31"/>
      <c r="BY18" s="31"/>
      <c r="BZ18" s="166"/>
      <c r="CA18" s="166"/>
      <c r="CB18" s="166"/>
      <c r="CC18" s="166"/>
      <c r="CD18" s="169"/>
      <c r="CE18" s="6"/>
      <c r="CF18" s="6"/>
      <c r="CG18" s="6"/>
      <c r="CH18" s="6"/>
      <c r="CI18" s="6"/>
      <c r="CJ18" s="6"/>
      <c r="CK18" s="6"/>
      <c r="CL18" s="6"/>
    </row>
    <row r="19" spans="1:90" s="7" customFormat="1" ht="18.75" customHeight="1" hidden="1" outlineLevel="2" thickBot="1">
      <c r="A19" s="173"/>
      <c r="B19" s="174"/>
      <c r="C19" s="230"/>
      <c r="D19" s="343"/>
      <c r="E19" s="185"/>
      <c r="F19" s="185"/>
      <c r="G19" s="20" t="s">
        <v>59</v>
      </c>
      <c r="H19" s="170"/>
      <c r="I19" s="170"/>
      <c r="J19" s="170"/>
      <c r="K19" s="170"/>
      <c r="L19" s="170"/>
      <c r="M19" s="172"/>
      <c r="N19" s="172"/>
      <c r="O19" s="34"/>
      <c r="P19" s="34"/>
      <c r="Q19" s="34"/>
      <c r="R19" s="34"/>
      <c r="S19" s="34"/>
      <c r="T19" s="34"/>
      <c r="U19" s="35"/>
      <c r="V19" s="35"/>
      <c r="W19" s="35"/>
      <c r="X19" s="35"/>
      <c r="Y19" s="34"/>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6"/>
      <c r="BU19" s="97"/>
      <c r="BV19" s="97"/>
      <c r="BW19" s="97"/>
      <c r="BX19" s="97"/>
      <c r="BY19" s="97"/>
      <c r="BZ19" s="166"/>
      <c r="CA19" s="166"/>
      <c r="CB19" s="166"/>
      <c r="CC19" s="166"/>
      <c r="CD19" s="169"/>
      <c r="CE19" s="6"/>
      <c r="CF19" s="6"/>
      <c r="CG19" s="6"/>
      <c r="CH19" s="6"/>
      <c r="CI19" s="6"/>
      <c r="CJ19" s="6"/>
      <c r="CK19" s="6"/>
      <c r="CL19" s="6"/>
    </row>
    <row r="20" spans="1:90" s="7" customFormat="1" ht="18.75" customHeight="1" collapsed="1" thickBot="1">
      <c r="A20" s="19"/>
      <c r="B20" s="255"/>
      <c r="C20" s="303" t="s">
        <v>62</v>
      </c>
      <c r="D20" s="304" t="s">
        <v>63</v>
      </c>
      <c r="E20" s="304"/>
      <c r="F20" s="162" t="s">
        <v>224</v>
      </c>
      <c r="G20" s="20" t="s">
        <v>58</v>
      </c>
      <c r="H20" s="170" t="s">
        <v>229</v>
      </c>
      <c r="I20" s="170"/>
      <c r="J20" s="170"/>
      <c r="K20" s="170"/>
      <c r="L20" s="170" t="s">
        <v>229</v>
      </c>
      <c r="M20" s="172" t="s">
        <v>230</v>
      </c>
      <c r="N20" s="172" t="s">
        <v>382</v>
      </c>
      <c r="O20" s="21">
        <f aca="true" t="shared" si="4" ref="O20:AF20">COUNTIF(O22:O25,"P")</f>
        <v>0</v>
      </c>
      <c r="P20" s="21">
        <f t="shared" si="4"/>
        <v>0</v>
      </c>
      <c r="Q20" s="21">
        <f t="shared" si="4"/>
        <v>0</v>
      </c>
      <c r="R20" s="21">
        <f t="shared" si="4"/>
        <v>0</v>
      </c>
      <c r="S20" s="21">
        <f t="shared" si="4"/>
        <v>0</v>
      </c>
      <c r="T20" s="21">
        <f t="shared" si="4"/>
        <v>0</v>
      </c>
      <c r="U20" s="21">
        <f t="shared" si="4"/>
        <v>0</v>
      </c>
      <c r="V20" s="21">
        <f t="shared" si="4"/>
        <v>0</v>
      </c>
      <c r="W20" s="21">
        <f t="shared" si="4"/>
        <v>0</v>
      </c>
      <c r="X20" s="21">
        <f t="shared" si="4"/>
        <v>0</v>
      </c>
      <c r="Y20" s="21">
        <f t="shared" si="4"/>
        <v>0</v>
      </c>
      <c r="Z20" s="21">
        <f t="shared" si="4"/>
        <v>0</v>
      </c>
      <c r="AA20" s="21">
        <f t="shared" si="4"/>
        <v>0</v>
      </c>
      <c r="AB20" s="21">
        <f t="shared" si="4"/>
        <v>0</v>
      </c>
      <c r="AC20" s="21">
        <f t="shared" si="4"/>
        <v>0</v>
      </c>
      <c r="AD20" s="21">
        <f t="shared" si="4"/>
        <v>0</v>
      </c>
      <c r="AE20" s="21">
        <f t="shared" si="4"/>
        <v>0</v>
      </c>
      <c r="AF20" s="21">
        <f t="shared" si="4"/>
        <v>0</v>
      </c>
      <c r="AG20" s="21"/>
      <c r="AH20" s="21">
        <f aca="true" t="shared" si="5" ref="AH20:BQ20">COUNTIF(AH22:AH25,"P")</f>
        <v>0</v>
      </c>
      <c r="AI20" s="21">
        <f t="shared" si="5"/>
        <v>0</v>
      </c>
      <c r="AJ20" s="21">
        <f t="shared" si="5"/>
        <v>0</v>
      </c>
      <c r="AK20" s="21">
        <f t="shared" si="5"/>
        <v>0</v>
      </c>
      <c r="AL20" s="21">
        <f t="shared" si="5"/>
        <v>0</v>
      </c>
      <c r="AM20" s="21">
        <f t="shared" si="5"/>
        <v>0</v>
      </c>
      <c r="AN20" s="21">
        <f t="shared" si="5"/>
        <v>0</v>
      </c>
      <c r="AO20" s="21">
        <f t="shared" si="5"/>
        <v>0</v>
      </c>
      <c r="AP20" s="21">
        <f t="shared" si="5"/>
        <v>0</v>
      </c>
      <c r="AQ20" s="21">
        <f t="shared" si="5"/>
        <v>1</v>
      </c>
      <c r="AR20" s="21">
        <f t="shared" si="5"/>
        <v>0</v>
      </c>
      <c r="AS20" s="21">
        <f t="shared" si="5"/>
        <v>0</v>
      </c>
      <c r="AT20" s="21">
        <f t="shared" si="5"/>
        <v>0</v>
      </c>
      <c r="AU20" s="21">
        <f t="shared" si="5"/>
        <v>0</v>
      </c>
      <c r="AV20" s="21">
        <f t="shared" si="5"/>
        <v>0</v>
      </c>
      <c r="AW20" s="21">
        <f t="shared" si="5"/>
        <v>0</v>
      </c>
      <c r="AX20" s="21">
        <f t="shared" si="5"/>
        <v>0</v>
      </c>
      <c r="AY20" s="21">
        <f t="shared" si="5"/>
        <v>0</v>
      </c>
      <c r="AZ20" s="21">
        <f t="shared" si="5"/>
        <v>0</v>
      </c>
      <c r="BA20" s="21">
        <f t="shared" si="5"/>
        <v>0</v>
      </c>
      <c r="BB20" s="21">
        <f t="shared" si="5"/>
        <v>0</v>
      </c>
      <c r="BC20" s="21">
        <f t="shared" si="5"/>
        <v>0</v>
      </c>
      <c r="BD20" s="21">
        <f t="shared" si="5"/>
        <v>0</v>
      </c>
      <c r="BE20" s="21">
        <f t="shared" si="5"/>
        <v>0</v>
      </c>
      <c r="BF20" s="21">
        <f t="shared" si="5"/>
        <v>0</v>
      </c>
      <c r="BG20" s="21">
        <f t="shared" si="5"/>
        <v>0</v>
      </c>
      <c r="BH20" s="21">
        <f t="shared" si="5"/>
        <v>0</v>
      </c>
      <c r="BI20" s="21">
        <f t="shared" si="5"/>
        <v>0</v>
      </c>
      <c r="BJ20" s="21">
        <f t="shared" si="5"/>
        <v>0</v>
      </c>
      <c r="BK20" s="21">
        <f t="shared" si="5"/>
        <v>0</v>
      </c>
      <c r="BL20" s="21">
        <f t="shared" si="5"/>
        <v>0</v>
      </c>
      <c r="BM20" s="21">
        <f t="shared" si="5"/>
        <v>0</v>
      </c>
      <c r="BN20" s="21">
        <f t="shared" si="5"/>
        <v>0</v>
      </c>
      <c r="BO20" s="21">
        <f t="shared" si="5"/>
        <v>0</v>
      </c>
      <c r="BP20" s="21">
        <f t="shared" si="5"/>
        <v>0</v>
      </c>
      <c r="BQ20" s="21">
        <f t="shared" si="5"/>
        <v>0</v>
      </c>
      <c r="BR20" s="21"/>
      <c r="BS20" s="21">
        <f>COUNTIF(BS22:BS25,"P")</f>
        <v>1</v>
      </c>
      <c r="BT20" s="21">
        <f>COUNTIF(BT22:BT25,"P")</f>
        <v>2</v>
      </c>
      <c r="BU20" s="341" t="e">
        <f>+SUM(BU23+BU25)/SUM(BU22+BU24)</f>
        <v>#DIV/0!</v>
      </c>
      <c r="BV20" s="341" t="e">
        <f>+SUM(BV23+BV25)/SUM(BV22+BV24)</f>
        <v>#DIV/0!</v>
      </c>
      <c r="BW20" s="341" t="e">
        <f>+SUM(BW23+BW25)/SUM(BW22+BW24)</f>
        <v>#DIV/0!</v>
      </c>
      <c r="BX20" s="341" t="e">
        <f>+SUM(BX23+BX25)/SUM(BX22+BX24)</f>
        <v>#DIV/0!</v>
      </c>
      <c r="BY20" s="341" t="e">
        <f>+SUM(BY23+BY25)/SUM(BY22+BY24)</f>
        <v>#DIV/0!</v>
      </c>
      <c r="BZ20" s="41"/>
      <c r="CA20" s="41"/>
      <c r="CB20" s="41"/>
      <c r="CC20" s="41"/>
      <c r="CD20" s="25"/>
      <c r="CE20" s="6"/>
      <c r="CF20" s="6"/>
      <c r="CG20" s="6"/>
      <c r="CH20" s="6"/>
      <c r="CI20" s="6"/>
      <c r="CJ20" s="6"/>
      <c r="CK20" s="6"/>
      <c r="CL20" s="6"/>
    </row>
    <row r="21" spans="1:90" s="7" customFormat="1" ht="18.75" customHeight="1" thickBot="1">
      <c r="A21" s="19"/>
      <c r="B21" s="255"/>
      <c r="C21" s="303" t="s">
        <v>62</v>
      </c>
      <c r="D21" s="304" t="s">
        <v>63</v>
      </c>
      <c r="E21" s="304"/>
      <c r="F21" s="163"/>
      <c r="G21" s="20" t="s">
        <v>59</v>
      </c>
      <c r="H21" s="170"/>
      <c r="I21" s="170"/>
      <c r="J21" s="170"/>
      <c r="K21" s="170"/>
      <c r="L21" s="170"/>
      <c r="M21" s="172"/>
      <c r="N21" s="172"/>
      <c r="O21" s="93">
        <f aca="true" t="shared" si="6" ref="O21:AF21">COUNTIF(O22:O25,"E")</f>
        <v>0</v>
      </c>
      <c r="P21" s="93">
        <f t="shared" si="6"/>
        <v>0</v>
      </c>
      <c r="Q21" s="93">
        <f t="shared" si="6"/>
        <v>0</v>
      </c>
      <c r="R21" s="93">
        <f t="shared" si="6"/>
        <v>0</v>
      </c>
      <c r="S21" s="93">
        <f t="shared" si="6"/>
        <v>0</v>
      </c>
      <c r="T21" s="93">
        <f t="shared" si="6"/>
        <v>0</v>
      </c>
      <c r="U21" s="93">
        <f t="shared" si="6"/>
        <v>0</v>
      </c>
      <c r="V21" s="93">
        <f t="shared" si="6"/>
        <v>0</v>
      </c>
      <c r="W21" s="93">
        <f t="shared" si="6"/>
        <v>0</v>
      </c>
      <c r="X21" s="93">
        <f t="shared" si="6"/>
        <v>0</v>
      </c>
      <c r="Y21" s="93">
        <f t="shared" si="6"/>
        <v>0</v>
      </c>
      <c r="Z21" s="93">
        <f t="shared" si="6"/>
        <v>0</v>
      </c>
      <c r="AA21" s="93">
        <f t="shared" si="6"/>
        <v>0</v>
      </c>
      <c r="AB21" s="93">
        <f t="shared" si="6"/>
        <v>0</v>
      </c>
      <c r="AC21" s="93">
        <f t="shared" si="6"/>
        <v>0</v>
      </c>
      <c r="AD21" s="93">
        <f t="shared" si="6"/>
        <v>0</v>
      </c>
      <c r="AE21" s="93">
        <f t="shared" si="6"/>
        <v>0</v>
      </c>
      <c r="AF21" s="93">
        <f t="shared" si="6"/>
        <v>0</v>
      </c>
      <c r="AG21" s="93"/>
      <c r="AH21" s="93">
        <f aca="true" t="shared" si="7" ref="AH21:BQ21">COUNTIF(AH22:AH25,"E")</f>
        <v>0</v>
      </c>
      <c r="AI21" s="93">
        <f t="shared" si="7"/>
        <v>0</v>
      </c>
      <c r="AJ21" s="93">
        <f t="shared" si="7"/>
        <v>0</v>
      </c>
      <c r="AK21" s="93">
        <f t="shared" si="7"/>
        <v>0</v>
      </c>
      <c r="AL21" s="93">
        <f t="shared" si="7"/>
        <v>0</v>
      </c>
      <c r="AM21" s="93">
        <f t="shared" si="7"/>
        <v>0</v>
      </c>
      <c r="AN21" s="93">
        <f t="shared" si="7"/>
        <v>0</v>
      </c>
      <c r="AO21" s="93">
        <f t="shared" si="7"/>
        <v>0</v>
      </c>
      <c r="AP21" s="93">
        <f t="shared" si="7"/>
        <v>0</v>
      </c>
      <c r="AQ21" s="93">
        <f t="shared" si="7"/>
        <v>0</v>
      </c>
      <c r="AR21" s="93">
        <f t="shared" si="7"/>
        <v>0</v>
      </c>
      <c r="AS21" s="93">
        <f t="shared" si="7"/>
        <v>0</v>
      </c>
      <c r="AT21" s="93">
        <f t="shared" si="7"/>
        <v>0</v>
      </c>
      <c r="AU21" s="93">
        <f t="shared" si="7"/>
        <v>0</v>
      </c>
      <c r="AV21" s="93">
        <f t="shared" si="7"/>
        <v>0</v>
      </c>
      <c r="AW21" s="93">
        <f t="shared" si="7"/>
        <v>0</v>
      </c>
      <c r="AX21" s="93">
        <f t="shared" si="7"/>
        <v>0</v>
      </c>
      <c r="AY21" s="93">
        <f t="shared" si="7"/>
        <v>0</v>
      </c>
      <c r="AZ21" s="93">
        <f t="shared" si="7"/>
        <v>0</v>
      </c>
      <c r="BA21" s="93">
        <f t="shared" si="7"/>
        <v>0</v>
      </c>
      <c r="BB21" s="93">
        <f t="shared" si="7"/>
        <v>0</v>
      </c>
      <c r="BC21" s="93">
        <f t="shared" si="7"/>
        <v>0</v>
      </c>
      <c r="BD21" s="93">
        <f t="shared" si="7"/>
        <v>0</v>
      </c>
      <c r="BE21" s="93">
        <f t="shared" si="7"/>
        <v>0</v>
      </c>
      <c r="BF21" s="93">
        <f t="shared" si="7"/>
        <v>0</v>
      </c>
      <c r="BG21" s="93">
        <f t="shared" si="7"/>
        <v>0</v>
      </c>
      <c r="BH21" s="93">
        <f t="shared" si="7"/>
        <v>0</v>
      </c>
      <c r="BI21" s="93">
        <f t="shared" si="7"/>
        <v>0</v>
      </c>
      <c r="BJ21" s="93">
        <f t="shared" si="7"/>
        <v>0</v>
      </c>
      <c r="BK21" s="93">
        <f t="shared" si="7"/>
        <v>0</v>
      </c>
      <c r="BL21" s="93">
        <f t="shared" si="7"/>
        <v>0</v>
      </c>
      <c r="BM21" s="93">
        <f t="shared" si="7"/>
        <v>0</v>
      </c>
      <c r="BN21" s="93">
        <f t="shared" si="7"/>
        <v>0</v>
      </c>
      <c r="BO21" s="93">
        <f t="shared" si="7"/>
        <v>0</v>
      </c>
      <c r="BP21" s="93">
        <f t="shared" si="7"/>
        <v>0</v>
      </c>
      <c r="BQ21" s="93">
        <f t="shared" si="7"/>
        <v>0</v>
      </c>
      <c r="BR21" s="93"/>
      <c r="BS21" s="93">
        <f>COUNTIF(BS22:BS25,"E")</f>
        <v>0</v>
      </c>
      <c r="BT21" s="93">
        <f>COUNTIF(BT22:BT25,"E")</f>
        <v>0</v>
      </c>
      <c r="BU21" s="342"/>
      <c r="BV21" s="342"/>
      <c r="BW21" s="342"/>
      <c r="BX21" s="342"/>
      <c r="BY21" s="342"/>
      <c r="BZ21" s="41"/>
      <c r="CA21" s="41"/>
      <c r="CB21" s="41"/>
      <c r="CC21" s="41"/>
      <c r="CD21" s="25"/>
      <c r="CE21" s="6"/>
      <c r="CF21" s="6"/>
      <c r="CG21" s="6"/>
      <c r="CH21" s="6"/>
      <c r="CI21" s="6"/>
      <c r="CJ21" s="6"/>
      <c r="CK21" s="6"/>
      <c r="CL21" s="6"/>
    </row>
    <row r="22" spans="1:90" s="7" customFormat="1" ht="18.75" customHeight="1" hidden="1" outlineLevel="1">
      <c r="A22" s="173">
        <v>7</v>
      </c>
      <c r="B22" s="174"/>
      <c r="C22" s="241" t="s">
        <v>64</v>
      </c>
      <c r="D22" s="216" t="s">
        <v>65</v>
      </c>
      <c r="E22" s="185" t="s">
        <v>214</v>
      </c>
      <c r="F22" s="185" t="s">
        <v>213</v>
      </c>
      <c r="G22" s="20" t="s">
        <v>58</v>
      </c>
      <c r="H22" s="170" t="s">
        <v>229</v>
      </c>
      <c r="I22" s="170"/>
      <c r="J22" s="170"/>
      <c r="K22" s="170"/>
      <c r="L22" s="170" t="s">
        <v>229</v>
      </c>
      <c r="M22" s="172" t="s">
        <v>230</v>
      </c>
      <c r="N22" s="172" t="s">
        <v>382</v>
      </c>
      <c r="O22" s="28"/>
      <c r="P22" s="28"/>
      <c r="Q22" s="28"/>
      <c r="R22" s="28"/>
      <c r="S22" s="28"/>
      <c r="T22" s="28"/>
      <c r="U22" s="29"/>
      <c r="V22" s="29"/>
      <c r="W22" s="29"/>
      <c r="X22" s="29"/>
      <c r="Y22" s="28"/>
      <c r="Z22" s="29"/>
      <c r="AA22" s="29"/>
      <c r="AB22" s="29"/>
      <c r="AC22" s="29"/>
      <c r="AD22" s="28"/>
      <c r="AE22" s="28"/>
      <c r="AF22" s="29"/>
      <c r="AG22" s="29"/>
      <c r="AH22" s="29"/>
      <c r="AI22" s="28"/>
      <c r="AJ22" s="29"/>
      <c r="AK22" s="29"/>
      <c r="AL22" s="29"/>
      <c r="AM22" s="29"/>
      <c r="AN22" s="29"/>
      <c r="AO22" s="29"/>
      <c r="AP22" s="29"/>
      <c r="AQ22" s="29" t="s">
        <v>58</v>
      </c>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30" t="s">
        <v>58</v>
      </c>
      <c r="BU22" s="31"/>
      <c r="BV22" s="31"/>
      <c r="BW22" s="31"/>
      <c r="BX22" s="31"/>
      <c r="BY22" s="31"/>
      <c r="BZ22" s="43">
        <f>IF(ISERROR(#REF!/#REF!),"",#REF!/#REF!)</f>
      </c>
      <c r="CA22" s="43">
        <f>IF(ISERROR(BV23/BV22),"",BV23/BV22)</f>
      </c>
      <c r="CB22" s="43">
        <f>IF(ISERROR(BW23/BW22),"",BW23/BW22)</f>
      </c>
      <c r="CC22" s="43">
        <f>IF(ISERROR(BX23/BX22),"",BX23/BX22)</f>
      </c>
      <c r="CD22" s="169">
        <f>BY23/100</f>
        <v>0</v>
      </c>
      <c r="CE22" s="6"/>
      <c r="CF22" s="6"/>
      <c r="CG22" s="6"/>
      <c r="CH22" s="6"/>
      <c r="CI22" s="6"/>
      <c r="CJ22" s="6"/>
      <c r="CK22" s="6"/>
      <c r="CL22" s="6"/>
    </row>
    <row r="23" spans="1:90" s="7" customFormat="1" ht="18.75" customHeight="1" hidden="1" outlineLevel="1">
      <c r="A23" s="173"/>
      <c r="B23" s="174"/>
      <c r="C23" s="241"/>
      <c r="D23" s="216"/>
      <c r="E23" s="185"/>
      <c r="F23" s="185"/>
      <c r="G23" s="20" t="s">
        <v>59</v>
      </c>
      <c r="H23" s="170"/>
      <c r="I23" s="170"/>
      <c r="J23" s="170"/>
      <c r="K23" s="170"/>
      <c r="L23" s="170"/>
      <c r="M23" s="172"/>
      <c r="N23" s="172"/>
      <c r="O23" s="34"/>
      <c r="P23" s="34"/>
      <c r="Q23" s="34"/>
      <c r="R23" s="34"/>
      <c r="S23" s="34"/>
      <c r="T23" s="34"/>
      <c r="U23" s="35"/>
      <c r="V23" s="35"/>
      <c r="W23" s="35"/>
      <c r="X23" s="35"/>
      <c r="Y23" s="34"/>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6"/>
      <c r="BU23" s="97"/>
      <c r="BV23" s="97"/>
      <c r="BW23" s="97"/>
      <c r="BX23" s="97"/>
      <c r="BY23" s="97"/>
      <c r="BZ23" s="43"/>
      <c r="CA23" s="43"/>
      <c r="CB23" s="43"/>
      <c r="CC23" s="43"/>
      <c r="CD23" s="169"/>
      <c r="CE23" s="6"/>
      <c r="CF23" s="6"/>
      <c r="CG23" s="6"/>
      <c r="CH23" s="6"/>
      <c r="CI23" s="6"/>
      <c r="CJ23" s="6"/>
      <c r="CK23" s="6"/>
      <c r="CL23" s="6"/>
    </row>
    <row r="24" spans="1:90" s="7" customFormat="1" ht="18.75" customHeight="1" hidden="1" outlineLevel="1">
      <c r="A24" s="180">
        <v>8</v>
      </c>
      <c r="B24" s="199"/>
      <c r="C24" s="241"/>
      <c r="D24" s="216"/>
      <c r="E24" s="185" t="s">
        <v>215</v>
      </c>
      <c r="F24" s="185" t="s">
        <v>224</v>
      </c>
      <c r="G24" s="20" t="s">
        <v>58</v>
      </c>
      <c r="H24" s="205" t="s">
        <v>229</v>
      </c>
      <c r="I24" s="205"/>
      <c r="J24" s="205"/>
      <c r="K24" s="205"/>
      <c r="L24" s="205" t="s">
        <v>229</v>
      </c>
      <c r="M24" s="172" t="s">
        <v>230</v>
      </c>
      <c r="N24" s="203" t="s">
        <v>382</v>
      </c>
      <c r="O24" s="28"/>
      <c r="P24" s="28"/>
      <c r="Q24" s="28"/>
      <c r="R24" s="28"/>
      <c r="S24" s="28"/>
      <c r="T24" s="28"/>
      <c r="U24" s="29"/>
      <c r="V24" s="29"/>
      <c r="W24" s="29"/>
      <c r="X24" s="29"/>
      <c r="Y24" s="28"/>
      <c r="Z24" s="29"/>
      <c r="AA24" s="29"/>
      <c r="AB24" s="29"/>
      <c r="AC24" s="29"/>
      <c r="AD24" s="29"/>
      <c r="AE24" s="29"/>
      <c r="AF24" s="29"/>
      <c r="AG24" s="29"/>
      <c r="AH24" s="29"/>
      <c r="AI24" s="29"/>
      <c r="AJ24" s="29"/>
      <c r="AK24" s="28"/>
      <c r="AL24" s="28"/>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t="s">
        <v>58</v>
      </c>
      <c r="BS24" s="29" t="s">
        <v>58</v>
      </c>
      <c r="BT24" s="30" t="s">
        <v>58</v>
      </c>
      <c r="BU24" s="31"/>
      <c r="BV24" s="31"/>
      <c r="BW24" s="31"/>
      <c r="BX24" s="31"/>
      <c r="BY24" s="31"/>
      <c r="BZ24" s="43">
        <f>IF(ISERROR(#REF!/#REF!),"",#REF!/#REF!)</f>
      </c>
      <c r="CA24" s="43">
        <f>IF(ISERROR(BV25/BV24),"",BV25/BV24)</f>
      </c>
      <c r="CB24" s="43">
        <f>IF(ISERROR(BW25/BW24),"",BW25/BW24)</f>
      </c>
      <c r="CC24" s="43">
        <f>IF(ISERROR(BX25/BX24),"",BX25/BX24)</f>
      </c>
      <c r="CD24" s="339">
        <f>BY25/100</f>
        <v>0</v>
      </c>
      <c r="CE24" s="6"/>
      <c r="CF24" s="6"/>
      <c r="CG24" s="6"/>
      <c r="CH24" s="6"/>
      <c r="CI24" s="6"/>
      <c r="CJ24" s="6"/>
      <c r="CK24" s="6"/>
      <c r="CL24" s="6"/>
    </row>
    <row r="25" spans="1:90" s="7" customFormat="1" ht="18.75" customHeight="1" hidden="1" outlineLevel="1" thickBot="1">
      <c r="A25" s="181"/>
      <c r="B25" s="214"/>
      <c r="C25" s="241"/>
      <c r="D25" s="216"/>
      <c r="E25" s="185"/>
      <c r="F25" s="185"/>
      <c r="G25" s="20" t="s">
        <v>59</v>
      </c>
      <c r="H25" s="206"/>
      <c r="I25" s="206"/>
      <c r="J25" s="206"/>
      <c r="K25" s="206"/>
      <c r="L25" s="206"/>
      <c r="M25" s="172"/>
      <c r="N25" s="204"/>
      <c r="O25" s="34"/>
      <c r="P25" s="34"/>
      <c r="Q25" s="34"/>
      <c r="R25" s="34"/>
      <c r="S25" s="34"/>
      <c r="T25" s="34"/>
      <c r="U25" s="35"/>
      <c r="V25" s="35"/>
      <c r="W25" s="35"/>
      <c r="X25" s="35"/>
      <c r="Y25" s="34"/>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6"/>
      <c r="BU25" s="97"/>
      <c r="BV25" s="97"/>
      <c r="BW25" s="97"/>
      <c r="BX25" s="97"/>
      <c r="BY25" s="97"/>
      <c r="BZ25" s="43"/>
      <c r="CA25" s="43"/>
      <c r="CB25" s="43"/>
      <c r="CC25" s="43"/>
      <c r="CD25" s="340"/>
      <c r="CE25" s="6"/>
      <c r="CF25" s="6"/>
      <c r="CG25" s="6"/>
      <c r="CH25" s="6"/>
      <c r="CI25" s="6"/>
      <c r="CJ25" s="6"/>
      <c r="CK25" s="6"/>
      <c r="CL25" s="6"/>
    </row>
    <row r="26" spans="1:90" s="7" customFormat="1" ht="18.75" customHeight="1" collapsed="1" thickBot="1">
      <c r="A26" s="19"/>
      <c r="B26" s="255"/>
      <c r="C26" s="303" t="s">
        <v>66</v>
      </c>
      <c r="D26" s="304" t="s">
        <v>67</v>
      </c>
      <c r="E26" s="304"/>
      <c r="F26" s="162" t="s">
        <v>384</v>
      </c>
      <c r="G26" s="20" t="s">
        <v>58</v>
      </c>
      <c r="H26" s="170" t="s">
        <v>229</v>
      </c>
      <c r="I26" s="170"/>
      <c r="J26" s="170" t="s">
        <v>229</v>
      </c>
      <c r="K26" s="170"/>
      <c r="L26" s="170" t="s">
        <v>229</v>
      </c>
      <c r="M26" s="172" t="s">
        <v>230</v>
      </c>
      <c r="N26" s="172" t="s">
        <v>381</v>
      </c>
      <c r="O26" s="21">
        <f>COUNTIF(O28:O39,"P")</f>
        <v>0</v>
      </c>
      <c r="P26" s="21">
        <f aca="true" t="shared" si="8" ref="P26:AN26">COUNTIF(P28:P39,"P")</f>
        <v>0</v>
      </c>
      <c r="Q26" s="21">
        <f t="shared" si="8"/>
        <v>0</v>
      </c>
      <c r="R26" s="21">
        <f t="shared" si="8"/>
        <v>0</v>
      </c>
      <c r="S26" s="21">
        <f t="shared" si="8"/>
        <v>2</v>
      </c>
      <c r="T26" s="21">
        <f t="shared" si="8"/>
        <v>2</v>
      </c>
      <c r="U26" s="21">
        <f t="shared" si="8"/>
        <v>0</v>
      </c>
      <c r="V26" s="21">
        <f t="shared" si="8"/>
        <v>0</v>
      </c>
      <c r="W26" s="21">
        <f t="shared" si="8"/>
        <v>1</v>
      </c>
      <c r="X26" s="21">
        <f t="shared" si="8"/>
        <v>1</v>
      </c>
      <c r="Y26" s="21">
        <f t="shared" si="8"/>
        <v>0</v>
      </c>
      <c r="Z26" s="21">
        <f t="shared" si="8"/>
        <v>0</v>
      </c>
      <c r="AA26" s="21">
        <f t="shared" si="8"/>
        <v>0</v>
      </c>
      <c r="AB26" s="21">
        <f t="shared" si="8"/>
        <v>1</v>
      </c>
      <c r="AC26" s="21">
        <f t="shared" si="8"/>
        <v>1</v>
      </c>
      <c r="AD26" s="21">
        <f t="shared" si="8"/>
        <v>1</v>
      </c>
      <c r="AE26" s="21">
        <f t="shared" si="8"/>
        <v>1</v>
      </c>
      <c r="AF26" s="21">
        <f t="shared" si="8"/>
        <v>0</v>
      </c>
      <c r="AG26" s="21"/>
      <c r="AH26" s="21">
        <f t="shared" si="8"/>
        <v>0</v>
      </c>
      <c r="AI26" s="21">
        <f t="shared" si="8"/>
        <v>0</v>
      </c>
      <c r="AJ26" s="21">
        <f t="shared" si="8"/>
        <v>0</v>
      </c>
      <c r="AK26" s="21">
        <f t="shared" si="8"/>
        <v>0</v>
      </c>
      <c r="AL26" s="21">
        <f t="shared" si="8"/>
        <v>0</v>
      </c>
      <c r="AM26" s="21">
        <f t="shared" si="8"/>
        <v>0</v>
      </c>
      <c r="AN26" s="21">
        <f t="shared" si="8"/>
        <v>0</v>
      </c>
      <c r="AO26" s="21">
        <f aca="true" t="shared" si="9" ref="AO26:BT26">COUNTIF(AO28:AO39,"P")</f>
        <v>0</v>
      </c>
      <c r="AP26" s="21">
        <f t="shared" si="9"/>
        <v>0</v>
      </c>
      <c r="AQ26" s="21">
        <f t="shared" si="9"/>
        <v>0</v>
      </c>
      <c r="AR26" s="21">
        <f t="shared" si="9"/>
        <v>0</v>
      </c>
      <c r="AS26" s="21">
        <f t="shared" si="9"/>
        <v>0</v>
      </c>
      <c r="AT26" s="21">
        <f t="shared" si="9"/>
        <v>0</v>
      </c>
      <c r="AU26" s="21">
        <f t="shared" si="9"/>
        <v>0</v>
      </c>
      <c r="AV26" s="21">
        <f t="shared" si="9"/>
        <v>0</v>
      </c>
      <c r="AW26" s="21">
        <f t="shared" si="9"/>
        <v>0</v>
      </c>
      <c r="AX26" s="21">
        <f t="shared" si="9"/>
        <v>0</v>
      </c>
      <c r="AY26" s="21">
        <f t="shared" si="9"/>
        <v>0</v>
      </c>
      <c r="AZ26" s="21">
        <f t="shared" si="9"/>
        <v>0</v>
      </c>
      <c r="BA26" s="21">
        <f t="shared" si="9"/>
        <v>0</v>
      </c>
      <c r="BB26" s="21">
        <f t="shared" si="9"/>
        <v>0</v>
      </c>
      <c r="BC26" s="21">
        <f t="shared" si="9"/>
        <v>0</v>
      </c>
      <c r="BD26" s="21">
        <f t="shared" si="9"/>
        <v>0</v>
      </c>
      <c r="BE26" s="21">
        <f t="shared" si="9"/>
        <v>0</v>
      </c>
      <c r="BF26" s="21">
        <f t="shared" si="9"/>
        <v>0</v>
      </c>
      <c r="BG26" s="21">
        <f t="shared" si="9"/>
        <v>0</v>
      </c>
      <c r="BH26" s="21">
        <f t="shared" si="9"/>
        <v>0</v>
      </c>
      <c r="BI26" s="21">
        <f t="shared" si="9"/>
        <v>0</v>
      </c>
      <c r="BJ26" s="21">
        <f t="shared" si="9"/>
        <v>0</v>
      </c>
      <c r="BK26" s="21">
        <f t="shared" si="9"/>
        <v>0</v>
      </c>
      <c r="BL26" s="21">
        <f t="shared" si="9"/>
        <v>0</v>
      </c>
      <c r="BM26" s="21">
        <f t="shared" si="9"/>
        <v>0</v>
      </c>
      <c r="BN26" s="21">
        <f t="shared" si="9"/>
        <v>0</v>
      </c>
      <c r="BO26" s="21">
        <f t="shared" si="9"/>
        <v>0</v>
      </c>
      <c r="BP26" s="21">
        <f t="shared" si="9"/>
        <v>0</v>
      </c>
      <c r="BQ26" s="21">
        <f t="shared" si="9"/>
        <v>0</v>
      </c>
      <c r="BR26" s="21"/>
      <c r="BS26" s="21">
        <f t="shared" si="9"/>
        <v>0</v>
      </c>
      <c r="BT26" s="21">
        <f t="shared" si="9"/>
        <v>0</v>
      </c>
      <c r="BU26" s="341">
        <f>+SUM(BU29+BU33+BU35+BU37+BU39)/SUM(BU28+BU32+BU34+BU36+BU38)</f>
        <v>0</v>
      </c>
      <c r="BV26" s="341">
        <f>+SUM(BV29+BV33+BV35+BV37+BV39)/SUM(BV28+BV32+BV34+BV36+BV38)</f>
        <v>0</v>
      </c>
      <c r="BW26" s="341" t="e">
        <f>+SUM(BW29+BW33+BW35+BW37+BW39)/SUM(BW28+BW32+BW34+BW36+BW38)</f>
        <v>#DIV/0!</v>
      </c>
      <c r="BX26" s="341" t="e">
        <f>+SUM(BX29+BX33+BX35+BX37+BX39)/SUM(BX28+BX32+BX34+BX36+BX38)</f>
        <v>#DIV/0!</v>
      </c>
      <c r="BY26" s="341">
        <f>+SUM(BY29+BY33+BY35+BY37+BY39)/SUM(BY28+BY32+BY34+BY36+BY38)</f>
        <v>0</v>
      </c>
      <c r="BZ26" s="41"/>
      <c r="CA26" s="41"/>
      <c r="CB26" s="41"/>
      <c r="CC26" s="41"/>
      <c r="CD26" s="25"/>
      <c r="CE26" s="6"/>
      <c r="CF26" s="6"/>
      <c r="CG26" s="6"/>
      <c r="CH26" s="6"/>
      <c r="CI26" s="6"/>
      <c r="CJ26" s="6"/>
      <c r="CK26" s="6"/>
      <c r="CL26" s="6"/>
    </row>
    <row r="27" spans="1:90" s="7" customFormat="1" ht="26.25" customHeight="1" thickBot="1">
      <c r="A27" s="19"/>
      <c r="B27" s="255"/>
      <c r="C27" s="303" t="s">
        <v>66</v>
      </c>
      <c r="D27" s="304" t="s">
        <v>67</v>
      </c>
      <c r="E27" s="304"/>
      <c r="F27" s="163"/>
      <c r="G27" s="20" t="s">
        <v>59</v>
      </c>
      <c r="H27" s="170"/>
      <c r="I27" s="170"/>
      <c r="J27" s="170"/>
      <c r="K27" s="170"/>
      <c r="L27" s="170"/>
      <c r="M27" s="172"/>
      <c r="N27" s="172"/>
      <c r="O27" s="93">
        <f>COUNTIF(O28:O39,"E")</f>
        <v>0</v>
      </c>
      <c r="P27" s="93">
        <f aca="true" t="shared" si="10" ref="P27:AN27">COUNTIF(P28:P39,"E")</f>
        <v>0</v>
      </c>
      <c r="Q27" s="93">
        <f t="shared" si="10"/>
        <v>0</v>
      </c>
      <c r="R27" s="93">
        <f t="shared" si="10"/>
        <v>0</v>
      </c>
      <c r="S27" s="93">
        <f t="shared" si="10"/>
        <v>0</v>
      </c>
      <c r="T27" s="93">
        <f t="shared" si="10"/>
        <v>0</v>
      </c>
      <c r="U27" s="93">
        <f t="shared" si="10"/>
        <v>0</v>
      </c>
      <c r="V27" s="93">
        <f t="shared" si="10"/>
        <v>0</v>
      </c>
      <c r="W27" s="93">
        <f t="shared" si="10"/>
        <v>0</v>
      </c>
      <c r="X27" s="93">
        <f t="shared" si="10"/>
        <v>0</v>
      </c>
      <c r="Y27" s="93">
        <f t="shared" si="10"/>
        <v>0</v>
      </c>
      <c r="Z27" s="93">
        <f t="shared" si="10"/>
        <v>0</v>
      </c>
      <c r="AA27" s="93">
        <f t="shared" si="10"/>
        <v>0</v>
      </c>
      <c r="AB27" s="93">
        <f t="shared" si="10"/>
        <v>0</v>
      </c>
      <c r="AC27" s="93">
        <f t="shared" si="10"/>
        <v>0</v>
      </c>
      <c r="AD27" s="93">
        <f t="shared" si="10"/>
        <v>0</v>
      </c>
      <c r="AE27" s="93">
        <f t="shared" si="10"/>
        <v>0</v>
      </c>
      <c r="AF27" s="93">
        <f t="shared" si="10"/>
        <v>0</v>
      </c>
      <c r="AG27" s="93"/>
      <c r="AH27" s="93">
        <f t="shared" si="10"/>
        <v>0</v>
      </c>
      <c r="AI27" s="93">
        <f t="shared" si="10"/>
        <v>0</v>
      </c>
      <c r="AJ27" s="93">
        <f t="shared" si="10"/>
        <v>0</v>
      </c>
      <c r="AK27" s="93">
        <f t="shared" si="10"/>
        <v>0</v>
      </c>
      <c r="AL27" s="93">
        <f t="shared" si="10"/>
        <v>0</v>
      </c>
      <c r="AM27" s="93">
        <f t="shared" si="10"/>
        <v>0</v>
      </c>
      <c r="AN27" s="93">
        <f t="shared" si="10"/>
        <v>0</v>
      </c>
      <c r="AO27" s="93">
        <f aca="true" t="shared" si="11" ref="AO27:BT27">COUNTIF(AO28:AO39,"E")</f>
        <v>0</v>
      </c>
      <c r="AP27" s="93">
        <f t="shared" si="11"/>
        <v>0</v>
      </c>
      <c r="AQ27" s="93">
        <f t="shared" si="11"/>
        <v>0</v>
      </c>
      <c r="AR27" s="93">
        <f t="shared" si="11"/>
        <v>0</v>
      </c>
      <c r="AS27" s="93">
        <f t="shared" si="11"/>
        <v>0</v>
      </c>
      <c r="AT27" s="93">
        <f t="shared" si="11"/>
        <v>0</v>
      </c>
      <c r="AU27" s="93">
        <f t="shared" si="11"/>
        <v>0</v>
      </c>
      <c r="AV27" s="93">
        <f t="shared" si="11"/>
        <v>0</v>
      </c>
      <c r="AW27" s="93">
        <f t="shared" si="11"/>
        <v>0</v>
      </c>
      <c r="AX27" s="93">
        <f t="shared" si="11"/>
        <v>0</v>
      </c>
      <c r="AY27" s="93">
        <f t="shared" si="11"/>
        <v>0</v>
      </c>
      <c r="AZ27" s="93">
        <f t="shared" si="11"/>
        <v>0</v>
      </c>
      <c r="BA27" s="93">
        <f t="shared" si="11"/>
        <v>0</v>
      </c>
      <c r="BB27" s="93">
        <f t="shared" si="11"/>
        <v>0</v>
      </c>
      <c r="BC27" s="93">
        <f t="shared" si="11"/>
        <v>0</v>
      </c>
      <c r="BD27" s="93">
        <f t="shared" si="11"/>
        <v>0</v>
      </c>
      <c r="BE27" s="93">
        <f t="shared" si="11"/>
        <v>0</v>
      </c>
      <c r="BF27" s="93">
        <f t="shared" si="11"/>
        <v>0</v>
      </c>
      <c r="BG27" s="93">
        <f t="shared" si="11"/>
        <v>0</v>
      </c>
      <c r="BH27" s="93">
        <f t="shared" si="11"/>
        <v>0</v>
      </c>
      <c r="BI27" s="93">
        <f t="shared" si="11"/>
        <v>0</v>
      </c>
      <c r="BJ27" s="93">
        <f t="shared" si="11"/>
        <v>0</v>
      </c>
      <c r="BK27" s="93">
        <f t="shared" si="11"/>
        <v>0</v>
      </c>
      <c r="BL27" s="93">
        <f t="shared" si="11"/>
        <v>0</v>
      </c>
      <c r="BM27" s="93">
        <f t="shared" si="11"/>
        <v>0</v>
      </c>
      <c r="BN27" s="93">
        <f t="shared" si="11"/>
        <v>0</v>
      </c>
      <c r="BO27" s="93">
        <f t="shared" si="11"/>
        <v>0</v>
      </c>
      <c r="BP27" s="93">
        <f t="shared" si="11"/>
        <v>0</v>
      </c>
      <c r="BQ27" s="93">
        <f t="shared" si="11"/>
        <v>0</v>
      </c>
      <c r="BR27" s="93"/>
      <c r="BS27" s="93">
        <f t="shared" si="11"/>
        <v>0</v>
      </c>
      <c r="BT27" s="93">
        <f t="shared" si="11"/>
        <v>0</v>
      </c>
      <c r="BU27" s="342"/>
      <c r="BV27" s="342"/>
      <c r="BW27" s="342"/>
      <c r="BX27" s="342"/>
      <c r="BY27" s="342"/>
      <c r="BZ27" s="41"/>
      <c r="CA27" s="41"/>
      <c r="CB27" s="41"/>
      <c r="CC27" s="41"/>
      <c r="CD27" s="25"/>
      <c r="CE27" s="6"/>
      <c r="CF27" s="6"/>
      <c r="CG27" s="6"/>
      <c r="CH27" s="6"/>
      <c r="CI27" s="6"/>
      <c r="CJ27" s="6"/>
      <c r="CK27" s="6"/>
      <c r="CL27" s="6"/>
    </row>
    <row r="28" spans="1:90" s="7" customFormat="1" ht="18.75" customHeight="1" hidden="1" outlineLevel="1">
      <c r="A28" s="173">
        <v>9</v>
      </c>
      <c r="B28" s="174"/>
      <c r="C28" s="215" t="s">
        <v>68</v>
      </c>
      <c r="D28" s="216" t="s">
        <v>69</v>
      </c>
      <c r="E28" s="185" t="s">
        <v>216</v>
      </c>
      <c r="F28" s="185" t="s">
        <v>226</v>
      </c>
      <c r="G28" s="20" t="s">
        <v>58</v>
      </c>
      <c r="H28" s="170" t="s">
        <v>229</v>
      </c>
      <c r="I28" s="170"/>
      <c r="J28" s="170"/>
      <c r="K28" s="170"/>
      <c r="L28" s="170" t="s">
        <v>229</v>
      </c>
      <c r="M28" s="172" t="s">
        <v>230</v>
      </c>
      <c r="N28" s="172" t="s">
        <v>381</v>
      </c>
      <c r="O28" s="28"/>
      <c r="P28" s="28"/>
      <c r="Q28" s="28"/>
      <c r="R28" s="28"/>
      <c r="S28" s="28" t="s">
        <v>58</v>
      </c>
      <c r="T28" s="28" t="s">
        <v>58</v>
      </c>
      <c r="U28" s="29"/>
      <c r="V28" s="29"/>
      <c r="W28" s="29"/>
      <c r="X28" s="29"/>
      <c r="Y28" s="28"/>
      <c r="Z28" s="29"/>
      <c r="AA28" s="29"/>
      <c r="AB28" s="29"/>
      <c r="AC28" s="29"/>
      <c r="AD28" s="29"/>
      <c r="AE28" s="29"/>
      <c r="AF28" s="29"/>
      <c r="AG28" s="29"/>
      <c r="AH28" s="29"/>
      <c r="AI28" s="29"/>
      <c r="AJ28" s="29"/>
      <c r="AK28" s="29"/>
      <c r="AL28" s="29"/>
      <c r="AM28" s="29"/>
      <c r="AN28" s="29"/>
      <c r="AO28" s="28"/>
      <c r="AP28" s="28"/>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30"/>
      <c r="BU28" s="31">
        <f>COUNTIF(O28:AC28,"P")</f>
        <v>2</v>
      </c>
      <c r="BV28" s="31">
        <f>COUNTIF(AD28:AQ28,"P")</f>
        <v>0</v>
      </c>
      <c r="BW28" s="31">
        <f>COUNTIF(AR28:BE28,"P")</f>
        <v>0</v>
      </c>
      <c r="BX28" s="31">
        <f>COUNTIF(BF28:BT28,"P")</f>
        <v>0</v>
      </c>
      <c r="BY28" s="31">
        <f aca="true" t="shared" si="12" ref="BY28:BY33">SUM(BT28:BX28)</f>
        <v>2</v>
      </c>
      <c r="BZ28" s="43">
        <f>IF(ISERROR(#REF!/#REF!),"",#REF!/#REF!)</f>
      </c>
      <c r="CA28" s="43">
        <f>IF(ISERROR(BV29/BV28),"",BV29/BV28)</f>
      </c>
      <c r="CB28" s="43">
        <f>IF(ISERROR(BW29/BW28),"",BW29/BW28)</f>
      </c>
      <c r="CC28" s="43">
        <f>IF(ISERROR(BX29/BX28),"",BX29/BX28)</f>
      </c>
      <c r="CD28" s="169">
        <f>BY29/100</f>
        <v>0</v>
      </c>
      <c r="CE28" s="6"/>
      <c r="CF28" s="6"/>
      <c r="CG28" s="6"/>
      <c r="CH28" s="6"/>
      <c r="CI28" s="6"/>
      <c r="CJ28" s="6"/>
      <c r="CK28" s="6"/>
      <c r="CL28" s="6"/>
    </row>
    <row r="29" spans="1:90" s="7" customFormat="1" ht="18.75" customHeight="1" hidden="1" outlineLevel="1">
      <c r="A29" s="173"/>
      <c r="B29" s="174"/>
      <c r="C29" s="215"/>
      <c r="D29" s="216"/>
      <c r="E29" s="185"/>
      <c r="F29" s="185"/>
      <c r="G29" s="20" t="s">
        <v>59</v>
      </c>
      <c r="H29" s="170"/>
      <c r="I29" s="170"/>
      <c r="J29" s="170"/>
      <c r="K29" s="170"/>
      <c r="L29" s="170"/>
      <c r="M29" s="172"/>
      <c r="N29" s="172"/>
      <c r="O29" s="34"/>
      <c r="P29" s="34"/>
      <c r="Q29" s="34"/>
      <c r="R29" s="34"/>
      <c r="S29" s="34"/>
      <c r="T29" s="34"/>
      <c r="U29" s="35"/>
      <c r="V29" s="35"/>
      <c r="W29" s="35"/>
      <c r="X29" s="35"/>
      <c r="Y29" s="34"/>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6"/>
      <c r="BU29" s="97">
        <f>COUNTIF(O29:AC29,"E")</f>
        <v>0</v>
      </c>
      <c r="BV29" s="97">
        <f>COUNTIF(AD29:AQ29,"E")</f>
        <v>0</v>
      </c>
      <c r="BW29" s="97">
        <f>COUNTIF(AR29:BE29,"E")</f>
        <v>0</v>
      </c>
      <c r="BX29" s="97">
        <f>COUNTIF(BF29:BT29,"E")</f>
        <v>0</v>
      </c>
      <c r="BY29" s="97">
        <f t="shared" si="12"/>
        <v>0</v>
      </c>
      <c r="BZ29" s="43"/>
      <c r="CA29" s="43"/>
      <c r="CB29" s="43"/>
      <c r="CC29" s="43"/>
      <c r="CD29" s="169"/>
      <c r="CE29" s="6"/>
      <c r="CF29" s="6"/>
      <c r="CG29" s="6"/>
      <c r="CH29" s="6"/>
      <c r="CI29" s="6"/>
      <c r="CJ29" s="6"/>
      <c r="CK29" s="6"/>
      <c r="CL29" s="6"/>
    </row>
    <row r="30" spans="1:90" s="7" customFormat="1" ht="18.75" customHeight="1" hidden="1" outlineLevel="1">
      <c r="A30" s="173">
        <v>10</v>
      </c>
      <c r="B30" s="174"/>
      <c r="C30" s="215"/>
      <c r="D30" s="216"/>
      <c r="E30" s="185" t="s">
        <v>221</v>
      </c>
      <c r="F30" s="185" t="s">
        <v>225</v>
      </c>
      <c r="G30" s="20" t="s">
        <v>58</v>
      </c>
      <c r="H30" s="170" t="s">
        <v>229</v>
      </c>
      <c r="I30" s="170"/>
      <c r="J30" s="170"/>
      <c r="K30" s="170"/>
      <c r="L30" s="170" t="s">
        <v>229</v>
      </c>
      <c r="M30" s="172" t="s">
        <v>230</v>
      </c>
      <c r="N30" s="172" t="s">
        <v>381</v>
      </c>
      <c r="O30" s="28"/>
      <c r="P30" s="28"/>
      <c r="Q30" s="28"/>
      <c r="R30" s="28"/>
      <c r="S30" s="28"/>
      <c r="T30" s="28"/>
      <c r="U30" s="29"/>
      <c r="V30" s="29"/>
      <c r="W30" s="29"/>
      <c r="X30" s="29"/>
      <c r="Y30" s="28"/>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30"/>
      <c r="BU30" s="31">
        <f>COUNTIF(O30:AC30,"P")</f>
        <v>0</v>
      </c>
      <c r="BV30" s="31">
        <f>COUNTIF(AD30:AQ30,"P")</f>
        <v>0</v>
      </c>
      <c r="BW30" s="31">
        <f>COUNTIF(AR30:BE30,"P")</f>
        <v>0</v>
      </c>
      <c r="BX30" s="31">
        <f>COUNTIF(BF30:BT30,"P")</f>
        <v>0</v>
      </c>
      <c r="BY30" s="31">
        <f t="shared" si="12"/>
        <v>0</v>
      </c>
      <c r="BZ30" s="43">
        <f>IF(ISERROR(#REF!/#REF!),"",#REF!/#REF!)</f>
      </c>
      <c r="CA30" s="43">
        <f>IF(ISERROR(BV31/BV30),"",BV31/BV30)</f>
      </c>
      <c r="CB30" s="43">
        <f>IF(ISERROR(BW31/BW30),"",BW31/BW30)</f>
      </c>
      <c r="CC30" s="43">
        <f>IF(ISERROR(BX31/BX30),"",BX31/BX30)</f>
      </c>
      <c r="CD30" s="169">
        <f>BY31/100</f>
        <v>0</v>
      </c>
      <c r="CE30" s="6"/>
      <c r="CF30" s="6"/>
      <c r="CG30" s="6"/>
      <c r="CH30" s="6"/>
      <c r="CI30" s="6"/>
      <c r="CJ30" s="6"/>
      <c r="CK30" s="6"/>
      <c r="CL30" s="6"/>
    </row>
    <row r="31" spans="1:90" s="7" customFormat="1" ht="18.75" customHeight="1" hidden="1" outlineLevel="1">
      <c r="A31" s="173"/>
      <c r="B31" s="174"/>
      <c r="C31" s="215"/>
      <c r="D31" s="216"/>
      <c r="E31" s="185"/>
      <c r="F31" s="185"/>
      <c r="G31" s="20" t="s">
        <v>59</v>
      </c>
      <c r="H31" s="170"/>
      <c r="I31" s="170"/>
      <c r="J31" s="170"/>
      <c r="K31" s="170"/>
      <c r="L31" s="170"/>
      <c r="M31" s="172"/>
      <c r="N31" s="172"/>
      <c r="O31" s="34"/>
      <c r="P31" s="34"/>
      <c r="Q31" s="34"/>
      <c r="R31" s="34"/>
      <c r="S31" s="34"/>
      <c r="T31" s="34"/>
      <c r="U31" s="35"/>
      <c r="V31" s="35"/>
      <c r="W31" s="35"/>
      <c r="X31" s="35"/>
      <c r="Y31" s="34"/>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6"/>
      <c r="BU31" s="97">
        <f>COUNTIF(O31:AC31,"E")</f>
        <v>0</v>
      </c>
      <c r="BV31" s="97">
        <f>COUNTIF(AD31:AQ31,"E")</f>
        <v>0</v>
      </c>
      <c r="BW31" s="97">
        <f>COUNTIF(AR31:BE31,"E")</f>
        <v>0</v>
      </c>
      <c r="BX31" s="97">
        <f>COUNTIF(BF31:BT31,"E")</f>
        <v>0</v>
      </c>
      <c r="BY31" s="97">
        <f t="shared" si="12"/>
        <v>0</v>
      </c>
      <c r="BZ31" s="43"/>
      <c r="CA31" s="43"/>
      <c r="CB31" s="43"/>
      <c r="CC31" s="43"/>
      <c r="CD31" s="169"/>
      <c r="CE31" s="6"/>
      <c r="CF31" s="6"/>
      <c r="CG31" s="6"/>
      <c r="CH31" s="6"/>
      <c r="CI31" s="6"/>
      <c r="CJ31" s="6"/>
      <c r="CK31" s="6"/>
      <c r="CL31" s="6"/>
    </row>
    <row r="32" spans="1:90" s="7" customFormat="1" ht="18.75" customHeight="1" hidden="1" outlineLevel="1">
      <c r="A32" s="173">
        <v>10</v>
      </c>
      <c r="B32" s="174"/>
      <c r="C32" s="215"/>
      <c r="D32" s="216"/>
      <c r="E32" s="185" t="s">
        <v>217</v>
      </c>
      <c r="F32" s="185" t="s">
        <v>226</v>
      </c>
      <c r="G32" s="20" t="s">
        <v>58</v>
      </c>
      <c r="H32" s="170" t="s">
        <v>229</v>
      </c>
      <c r="I32" s="170"/>
      <c r="J32" s="170"/>
      <c r="K32" s="170"/>
      <c r="L32" s="170" t="s">
        <v>229</v>
      </c>
      <c r="M32" s="172" t="s">
        <v>230</v>
      </c>
      <c r="N32" s="172" t="s">
        <v>381</v>
      </c>
      <c r="O32" s="28"/>
      <c r="P32" s="28"/>
      <c r="Q32" s="28"/>
      <c r="R32" s="28"/>
      <c r="S32" s="28" t="s">
        <v>58</v>
      </c>
      <c r="T32" s="28" t="s">
        <v>58</v>
      </c>
      <c r="U32" s="29"/>
      <c r="V32" s="29"/>
      <c r="W32" s="29"/>
      <c r="X32" s="29"/>
      <c r="Y32" s="28"/>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30"/>
      <c r="BU32" s="31">
        <f>COUNTIF(O32:AC32,"P")</f>
        <v>2</v>
      </c>
      <c r="BV32" s="31">
        <f>COUNTIF(AD32:AQ32,"P")</f>
        <v>0</v>
      </c>
      <c r="BW32" s="31">
        <f>COUNTIF(AR32:BE32,"P")</f>
        <v>0</v>
      </c>
      <c r="BX32" s="31">
        <f>COUNTIF(BF32:BT32,"P")</f>
        <v>0</v>
      </c>
      <c r="BY32" s="31">
        <f t="shared" si="12"/>
        <v>2</v>
      </c>
      <c r="BZ32" s="43">
        <f>IF(ISERROR(#REF!/#REF!),"",#REF!/#REF!)</f>
      </c>
      <c r="CA32" s="43">
        <f>IF(ISERROR(BV33/BV32),"",BV33/BV32)</f>
      </c>
      <c r="CB32" s="43">
        <f>IF(ISERROR(BW33/BW32),"",BW33/BW32)</f>
      </c>
      <c r="CC32" s="43">
        <f>IF(ISERROR(BX33/BX32),"",BX33/BX32)</f>
      </c>
      <c r="CD32" s="169">
        <f>BY33/100</f>
        <v>0</v>
      </c>
      <c r="CE32" s="6"/>
      <c r="CF32" s="6"/>
      <c r="CG32" s="6"/>
      <c r="CH32" s="6"/>
      <c r="CI32" s="6"/>
      <c r="CJ32" s="6"/>
      <c r="CK32" s="6"/>
      <c r="CL32" s="6"/>
    </row>
    <row r="33" spans="1:90" s="7" customFormat="1" ht="18.75" customHeight="1" hidden="1" outlineLevel="1">
      <c r="A33" s="173"/>
      <c r="B33" s="174"/>
      <c r="C33" s="215"/>
      <c r="D33" s="216"/>
      <c r="E33" s="185"/>
      <c r="F33" s="185"/>
      <c r="G33" s="20" t="s">
        <v>59</v>
      </c>
      <c r="H33" s="170"/>
      <c r="I33" s="170"/>
      <c r="J33" s="170"/>
      <c r="K33" s="170"/>
      <c r="L33" s="170"/>
      <c r="M33" s="172"/>
      <c r="N33" s="172"/>
      <c r="O33" s="34"/>
      <c r="P33" s="34"/>
      <c r="Q33" s="34"/>
      <c r="R33" s="34"/>
      <c r="S33" s="34"/>
      <c r="T33" s="34"/>
      <c r="U33" s="35"/>
      <c r="V33" s="35"/>
      <c r="W33" s="35"/>
      <c r="X33" s="35"/>
      <c r="Y33" s="34"/>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6"/>
      <c r="BU33" s="97">
        <f>COUNTIF(O33:AC33,"E")</f>
        <v>0</v>
      </c>
      <c r="BV33" s="97">
        <f>COUNTIF(AD33:AQ33,"E")</f>
        <v>0</v>
      </c>
      <c r="BW33" s="97">
        <f>COUNTIF(AR33:BE33,"E")</f>
        <v>0</v>
      </c>
      <c r="BX33" s="97">
        <f>COUNTIF(BF33:BT33,"E")</f>
        <v>0</v>
      </c>
      <c r="BY33" s="97">
        <f t="shared" si="12"/>
        <v>0</v>
      </c>
      <c r="BZ33" s="43"/>
      <c r="CA33" s="43"/>
      <c r="CB33" s="43"/>
      <c r="CC33" s="43"/>
      <c r="CD33" s="169"/>
      <c r="CE33" s="6"/>
      <c r="CF33" s="6"/>
      <c r="CG33" s="6"/>
      <c r="CH33" s="6"/>
      <c r="CI33" s="6"/>
      <c r="CJ33" s="6"/>
      <c r="CK33" s="6"/>
      <c r="CL33" s="6"/>
    </row>
    <row r="34" spans="1:90" s="7" customFormat="1" ht="18.75" customHeight="1" hidden="1" outlineLevel="1">
      <c r="A34" s="19"/>
      <c r="B34" s="199"/>
      <c r="C34" s="215"/>
      <c r="D34" s="216"/>
      <c r="E34" s="185" t="s">
        <v>220</v>
      </c>
      <c r="F34" s="185" t="s">
        <v>378</v>
      </c>
      <c r="G34" s="20" t="s">
        <v>58</v>
      </c>
      <c r="H34" s="170" t="s">
        <v>229</v>
      </c>
      <c r="I34" s="170"/>
      <c r="J34" s="170" t="s">
        <v>229</v>
      </c>
      <c r="K34" s="170"/>
      <c r="L34" s="170" t="s">
        <v>229</v>
      </c>
      <c r="M34" s="172" t="s">
        <v>230</v>
      </c>
      <c r="N34" s="172" t="s">
        <v>381</v>
      </c>
      <c r="O34" s="28"/>
      <c r="P34" s="28"/>
      <c r="Q34" s="28"/>
      <c r="R34" s="28"/>
      <c r="S34" s="28"/>
      <c r="T34" s="28"/>
      <c r="U34" s="29"/>
      <c r="V34" s="29"/>
      <c r="W34" s="29" t="s">
        <v>58</v>
      </c>
      <c r="X34" s="29" t="s">
        <v>58</v>
      </c>
      <c r="Y34" s="28"/>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30"/>
      <c r="BU34" s="20">
        <f>COUNTIF(O34:AC34,"P")</f>
        <v>2</v>
      </c>
      <c r="BV34" s="31">
        <f>COUNTIF(AD34:AQ34,"P")</f>
        <v>0</v>
      </c>
      <c r="BW34" s="31">
        <f>COUNTIF(AR34:BE34,"P")</f>
        <v>0</v>
      </c>
      <c r="BX34" s="31">
        <f>COUNTIF(BF34:BT34,"P")</f>
        <v>0</v>
      </c>
      <c r="BY34" s="31">
        <f aca="true" t="shared" si="13" ref="BY34:BY39">SUM(BT34:BX34)</f>
        <v>2</v>
      </c>
      <c r="BZ34" s="32"/>
      <c r="CA34" s="32"/>
      <c r="CB34" s="32"/>
      <c r="CC34" s="32"/>
      <c r="CD34" s="33"/>
      <c r="CE34" s="6"/>
      <c r="CF34" s="6"/>
      <c r="CG34" s="6"/>
      <c r="CH34" s="6"/>
      <c r="CI34" s="6"/>
      <c r="CJ34" s="6"/>
      <c r="CK34" s="6"/>
      <c r="CL34" s="6"/>
    </row>
    <row r="35" spans="1:90" s="7" customFormat="1" ht="18.75" customHeight="1" hidden="1" outlineLevel="1">
      <c r="A35" s="173">
        <v>12</v>
      </c>
      <c r="B35" s="199"/>
      <c r="C35" s="215"/>
      <c r="D35" s="216"/>
      <c r="E35" s="185"/>
      <c r="F35" s="185"/>
      <c r="G35" s="20" t="s">
        <v>59</v>
      </c>
      <c r="H35" s="170"/>
      <c r="I35" s="170"/>
      <c r="J35" s="170"/>
      <c r="K35" s="170"/>
      <c r="L35" s="170"/>
      <c r="M35" s="172"/>
      <c r="N35" s="172"/>
      <c r="O35" s="101"/>
      <c r="P35" s="101"/>
      <c r="Q35" s="101"/>
      <c r="R35" s="101"/>
      <c r="S35" s="101"/>
      <c r="T35" s="101"/>
      <c r="U35" s="102"/>
      <c r="V35" s="102"/>
      <c r="W35" s="102"/>
      <c r="X35" s="102"/>
      <c r="Y35" s="101"/>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3"/>
      <c r="BU35" s="97">
        <f>COUNTIF(O35:AC35,"E")</f>
        <v>0</v>
      </c>
      <c r="BV35" s="97">
        <f>COUNTIF(AD35:AQ35,"E")</f>
        <v>0</v>
      </c>
      <c r="BW35" s="97">
        <f>COUNTIF(AR35:BE35,"E")</f>
        <v>0</v>
      </c>
      <c r="BX35" s="97">
        <f>COUNTIF(BF35:BT35,"E")</f>
        <v>0</v>
      </c>
      <c r="BY35" s="97">
        <f t="shared" si="13"/>
        <v>0</v>
      </c>
      <c r="BZ35" s="32"/>
      <c r="CA35" s="32"/>
      <c r="CB35" s="32"/>
      <c r="CC35" s="32"/>
      <c r="CD35" s="33"/>
      <c r="CE35" s="6"/>
      <c r="CF35" s="6"/>
      <c r="CG35" s="6"/>
      <c r="CH35" s="6"/>
      <c r="CI35" s="6"/>
      <c r="CJ35" s="6"/>
      <c r="CK35" s="6"/>
      <c r="CL35" s="6"/>
    </row>
    <row r="36" spans="1:90" s="7" customFormat="1" ht="18.75" customHeight="1" hidden="1" outlineLevel="1">
      <c r="A36" s="173"/>
      <c r="B36" s="338"/>
      <c r="C36" s="215"/>
      <c r="D36" s="216"/>
      <c r="E36" s="185" t="s">
        <v>218</v>
      </c>
      <c r="F36" s="185" t="s">
        <v>379</v>
      </c>
      <c r="G36" s="20" t="s">
        <v>58</v>
      </c>
      <c r="H36" s="170" t="s">
        <v>229</v>
      </c>
      <c r="I36" s="170"/>
      <c r="J36" s="170"/>
      <c r="K36" s="170"/>
      <c r="L36" s="170" t="s">
        <v>229</v>
      </c>
      <c r="M36" s="172" t="s">
        <v>230</v>
      </c>
      <c r="N36" s="172" t="s">
        <v>381</v>
      </c>
      <c r="O36" s="28"/>
      <c r="P36" s="28"/>
      <c r="Q36" s="28"/>
      <c r="R36" s="28"/>
      <c r="S36" s="28"/>
      <c r="T36" s="28"/>
      <c r="U36" s="29"/>
      <c r="V36" s="29"/>
      <c r="W36" s="29"/>
      <c r="X36" s="29"/>
      <c r="Y36" s="28"/>
      <c r="Z36" s="29"/>
      <c r="AA36" s="29"/>
      <c r="AB36" s="29" t="s">
        <v>58</v>
      </c>
      <c r="AC36" s="29" t="s">
        <v>58</v>
      </c>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30"/>
      <c r="BU36" s="31">
        <f>COUNTIF(O36:AC36,"P")</f>
        <v>2</v>
      </c>
      <c r="BV36" s="31">
        <f>COUNTIF(AD36:AQ36,"P")</f>
        <v>0</v>
      </c>
      <c r="BW36" s="31">
        <f>COUNTIF(AR36:BE36,"P")</f>
        <v>0</v>
      </c>
      <c r="BX36" s="31">
        <f>COUNTIF(BF36:BT36,"P")</f>
        <v>0</v>
      </c>
      <c r="BY36" s="31">
        <f t="shared" si="13"/>
        <v>2</v>
      </c>
      <c r="BZ36" s="43">
        <f>IF(ISERROR(#REF!/#REF!),"",#REF!/#REF!)</f>
      </c>
      <c r="CA36" s="43">
        <f>IF(ISERROR(BV37/BV36),"",BV37/BV36)</f>
      </c>
      <c r="CB36" s="43">
        <f>IF(ISERROR(BW37/BW36),"",BW37/BW36)</f>
      </c>
      <c r="CC36" s="43">
        <f>IF(ISERROR(BX37/BX36),"",BX37/BX36)</f>
      </c>
      <c r="CD36" s="169">
        <f>BY37/100</f>
        <v>0</v>
      </c>
      <c r="CE36" s="6"/>
      <c r="CF36" s="6"/>
      <c r="CG36" s="6"/>
      <c r="CH36" s="6"/>
      <c r="CI36" s="6"/>
      <c r="CJ36" s="6"/>
      <c r="CK36" s="6"/>
      <c r="CL36" s="6"/>
    </row>
    <row r="37" spans="1:90" s="7" customFormat="1" ht="18.75" customHeight="1" hidden="1" outlineLevel="1">
      <c r="A37" s="173"/>
      <c r="B37" s="338"/>
      <c r="C37" s="215"/>
      <c r="D37" s="216"/>
      <c r="E37" s="185"/>
      <c r="F37" s="185"/>
      <c r="G37" s="20" t="s">
        <v>59</v>
      </c>
      <c r="H37" s="170"/>
      <c r="I37" s="170"/>
      <c r="J37" s="170"/>
      <c r="K37" s="170"/>
      <c r="L37" s="170"/>
      <c r="M37" s="172"/>
      <c r="N37" s="172"/>
      <c r="O37" s="101"/>
      <c r="P37" s="101"/>
      <c r="Q37" s="101"/>
      <c r="R37" s="101"/>
      <c r="S37" s="101"/>
      <c r="T37" s="101"/>
      <c r="U37" s="102"/>
      <c r="V37" s="102"/>
      <c r="W37" s="102"/>
      <c r="X37" s="102"/>
      <c r="Y37" s="101"/>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3"/>
      <c r="BU37" s="97">
        <f>COUNTIF(O37:AC37,"E")</f>
        <v>0</v>
      </c>
      <c r="BV37" s="97">
        <f>COUNTIF(AD37:AQ37,"E")</f>
        <v>0</v>
      </c>
      <c r="BW37" s="97">
        <f>COUNTIF(AR37:BE37,"E")</f>
        <v>0</v>
      </c>
      <c r="BX37" s="97">
        <f>COUNTIF(BF37:BT37,"E")</f>
        <v>0</v>
      </c>
      <c r="BY37" s="97">
        <f t="shared" si="13"/>
        <v>0</v>
      </c>
      <c r="BZ37" s="43"/>
      <c r="CA37" s="43"/>
      <c r="CB37" s="43"/>
      <c r="CC37" s="43"/>
      <c r="CD37" s="169"/>
      <c r="CE37" s="6"/>
      <c r="CF37" s="6"/>
      <c r="CG37" s="6"/>
      <c r="CH37" s="6"/>
      <c r="CI37" s="6"/>
      <c r="CJ37" s="6"/>
      <c r="CK37" s="6"/>
      <c r="CL37" s="6"/>
    </row>
    <row r="38" spans="1:90" s="7" customFormat="1" ht="18.75" customHeight="1" hidden="1" outlineLevel="1">
      <c r="A38" s="173"/>
      <c r="B38" s="338"/>
      <c r="C38" s="215"/>
      <c r="D38" s="216"/>
      <c r="E38" s="185" t="s">
        <v>219</v>
      </c>
      <c r="F38" s="185" t="s">
        <v>380</v>
      </c>
      <c r="G38" s="20" t="s">
        <v>58</v>
      </c>
      <c r="H38" s="170" t="s">
        <v>229</v>
      </c>
      <c r="I38" s="170"/>
      <c r="J38" s="170"/>
      <c r="K38" s="170"/>
      <c r="L38" s="170" t="s">
        <v>229</v>
      </c>
      <c r="M38" s="172" t="s">
        <v>230</v>
      </c>
      <c r="N38" s="172" t="s">
        <v>381</v>
      </c>
      <c r="O38" s="28"/>
      <c r="P38" s="28"/>
      <c r="Q38" s="28"/>
      <c r="R38" s="28"/>
      <c r="S38" s="28"/>
      <c r="T38" s="28"/>
      <c r="U38" s="29"/>
      <c r="V38" s="29"/>
      <c r="W38" s="29"/>
      <c r="X38" s="29"/>
      <c r="Y38" s="28"/>
      <c r="Z38" s="29"/>
      <c r="AA38" s="29"/>
      <c r="AB38" s="29"/>
      <c r="AC38" s="29"/>
      <c r="AD38" s="29" t="s">
        <v>58</v>
      </c>
      <c r="AE38" s="29" t="s">
        <v>58</v>
      </c>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30"/>
      <c r="BU38" s="31">
        <f>COUNTIF(O38:AC38,"P")</f>
        <v>0</v>
      </c>
      <c r="BV38" s="31">
        <f>COUNTIF(AD38:AQ38,"P")</f>
        <v>2</v>
      </c>
      <c r="BW38" s="31">
        <f>COUNTIF(AR38:BE38,"P")</f>
        <v>0</v>
      </c>
      <c r="BX38" s="31">
        <f>COUNTIF(BF38:BT38,"P")</f>
        <v>0</v>
      </c>
      <c r="BY38" s="31">
        <f t="shared" si="13"/>
        <v>2</v>
      </c>
      <c r="BZ38" s="43">
        <f>IF(ISERROR(#REF!/#REF!),"",#REF!/#REF!)</f>
      </c>
      <c r="CA38" s="43">
        <f>IF(ISERROR(BV39/BV38),"",BV39/BV38)</f>
        <v>0</v>
      </c>
      <c r="CB38" s="43">
        <f>IF(ISERROR(BW39/BW38),"",BW39/BW38)</f>
      </c>
      <c r="CC38" s="43">
        <f>IF(ISERROR(BX39/BX38),"",BX39/BX38)</f>
      </c>
      <c r="CD38" s="169">
        <f>BY39/100</f>
        <v>0</v>
      </c>
      <c r="CE38" s="6"/>
      <c r="CF38" s="6"/>
      <c r="CG38" s="6"/>
      <c r="CH38" s="6"/>
      <c r="CI38" s="6"/>
      <c r="CJ38" s="6"/>
      <c r="CK38" s="6"/>
      <c r="CL38" s="6"/>
    </row>
    <row r="39" spans="1:90" s="7" customFormat="1" ht="18.75" customHeight="1" hidden="1" outlineLevel="1" thickBot="1">
      <c r="A39" s="45">
        <v>13</v>
      </c>
      <c r="B39" s="338"/>
      <c r="C39" s="215"/>
      <c r="D39" s="216"/>
      <c r="E39" s="185"/>
      <c r="F39" s="185"/>
      <c r="G39" s="20" t="s">
        <v>59</v>
      </c>
      <c r="H39" s="170"/>
      <c r="I39" s="170"/>
      <c r="J39" s="170"/>
      <c r="K39" s="170"/>
      <c r="L39" s="170"/>
      <c r="M39" s="172"/>
      <c r="N39" s="172"/>
      <c r="O39" s="101"/>
      <c r="P39" s="101"/>
      <c r="Q39" s="101"/>
      <c r="R39" s="101"/>
      <c r="S39" s="101"/>
      <c r="T39" s="101"/>
      <c r="U39" s="102"/>
      <c r="V39" s="102"/>
      <c r="W39" s="102"/>
      <c r="X39" s="102"/>
      <c r="Y39" s="101"/>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3"/>
      <c r="BU39" s="97">
        <f>COUNTIF(O39:AC39,"E")</f>
        <v>0</v>
      </c>
      <c r="BV39" s="97">
        <f>COUNTIF(AD39:AQ39,"E")</f>
        <v>0</v>
      </c>
      <c r="BW39" s="97">
        <f>COUNTIF(AR39:BE39,"E")</f>
        <v>0</v>
      </c>
      <c r="BX39" s="97">
        <f>COUNTIF(BF39:BT39,"E")</f>
        <v>0</v>
      </c>
      <c r="BY39" s="97">
        <f t="shared" si="13"/>
        <v>0</v>
      </c>
      <c r="BZ39" s="43"/>
      <c r="CA39" s="43"/>
      <c r="CB39" s="43"/>
      <c r="CC39" s="43"/>
      <c r="CD39" s="169"/>
      <c r="CE39" s="6"/>
      <c r="CF39" s="6"/>
      <c r="CG39" s="6"/>
      <c r="CH39" s="6"/>
      <c r="CI39" s="6"/>
      <c r="CJ39" s="6"/>
      <c r="CK39" s="6"/>
      <c r="CL39" s="6"/>
    </row>
    <row r="40" spans="1:90" s="7" customFormat="1" ht="20.25" customHeight="1" collapsed="1">
      <c r="A40" s="19"/>
      <c r="B40" s="200"/>
      <c r="C40" s="254" t="s">
        <v>71</v>
      </c>
      <c r="D40" s="326" t="s">
        <v>7</v>
      </c>
      <c r="E40" s="326"/>
      <c r="F40" s="162" t="s">
        <v>77</v>
      </c>
      <c r="G40" s="20" t="s">
        <v>58</v>
      </c>
      <c r="H40" s="170" t="s">
        <v>229</v>
      </c>
      <c r="I40" s="170"/>
      <c r="J40" s="170"/>
      <c r="K40" s="170"/>
      <c r="L40" s="170" t="s">
        <v>229</v>
      </c>
      <c r="M40" s="172" t="s">
        <v>230</v>
      </c>
      <c r="N40" s="172" t="s">
        <v>381</v>
      </c>
      <c r="O40" s="21">
        <f>COUNTIF(O42:O47,"P")</f>
        <v>0</v>
      </c>
      <c r="P40" s="21">
        <f aca="true" t="shared" si="14" ref="P40:AV40">COUNTIF(P42:P47,"P")</f>
        <v>0</v>
      </c>
      <c r="Q40" s="21">
        <f t="shared" si="14"/>
        <v>0</v>
      </c>
      <c r="R40" s="21">
        <f t="shared" si="14"/>
        <v>0</v>
      </c>
      <c r="S40" s="21">
        <f t="shared" si="14"/>
        <v>0</v>
      </c>
      <c r="T40" s="21">
        <f t="shared" si="14"/>
        <v>0</v>
      </c>
      <c r="U40" s="21">
        <f t="shared" si="14"/>
        <v>0</v>
      </c>
      <c r="V40" s="21">
        <f t="shared" si="14"/>
        <v>0</v>
      </c>
      <c r="W40" s="21">
        <f t="shared" si="14"/>
        <v>0</v>
      </c>
      <c r="X40" s="21">
        <f t="shared" si="14"/>
        <v>0</v>
      </c>
      <c r="Y40" s="21">
        <f t="shared" si="14"/>
        <v>0</v>
      </c>
      <c r="Z40" s="21">
        <f t="shared" si="14"/>
        <v>0</v>
      </c>
      <c r="AA40" s="21">
        <f t="shared" si="14"/>
        <v>0</v>
      </c>
      <c r="AB40" s="21">
        <f t="shared" si="14"/>
        <v>0</v>
      </c>
      <c r="AC40" s="21">
        <f t="shared" si="14"/>
        <v>0</v>
      </c>
      <c r="AD40" s="21">
        <f t="shared" si="14"/>
        <v>0</v>
      </c>
      <c r="AE40" s="21">
        <f t="shared" si="14"/>
        <v>0</v>
      </c>
      <c r="AF40" s="21">
        <f t="shared" si="14"/>
        <v>0</v>
      </c>
      <c r="AG40" s="21"/>
      <c r="AH40" s="21">
        <f t="shared" si="14"/>
        <v>0</v>
      </c>
      <c r="AI40" s="21">
        <f t="shared" si="14"/>
        <v>1</v>
      </c>
      <c r="AJ40" s="21">
        <f t="shared" si="14"/>
        <v>1</v>
      </c>
      <c r="AK40" s="21">
        <f t="shared" si="14"/>
        <v>0</v>
      </c>
      <c r="AL40" s="21">
        <f t="shared" si="14"/>
        <v>0</v>
      </c>
      <c r="AM40" s="21">
        <f t="shared" si="14"/>
        <v>0</v>
      </c>
      <c r="AN40" s="21">
        <f t="shared" si="14"/>
        <v>1</v>
      </c>
      <c r="AO40" s="21">
        <f t="shared" si="14"/>
        <v>1</v>
      </c>
      <c r="AP40" s="21">
        <f t="shared" si="14"/>
        <v>0</v>
      </c>
      <c r="AQ40" s="21">
        <f t="shared" si="14"/>
        <v>0</v>
      </c>
      <c r="AR40" s="21">
        <f t="shared" si="14"/>
        <v>1</v>
      </c>
      <c r="AS40" s="21">
        <f t="shared" si="14"/>
        <v>1</v>
      </c>
      <c r="AT40" s="21">
        <f t="shared" si="14"/>
        <v>0</v>
      </c>
      <c r="AU40" s="21">
        <f t="shared" si="14"/>
        <v>0</v>
      </c>
      <c r="AV40" s="21">
        <f t="shared" si="14"/>
        <v>0</v>
      </c>
      <c r="AW40" s="21">
        <f aca="true" t="shared" si="15" ref="AW40:BT40">COUNTIF(AW42:AW47,"P")</f>
        <v>0</v>
      </c>
      <c r="AX40" s="21">
        <f t="shared" si="15"/>
        <v>0</v>
      </c>
      <c r="AY40" s="21">
        <f t="shared" si="15"/>
        <v>0</v>
      </c>
      <c r="AZ40" s="21">
        <f t="shared" si="15"/>
        <v>0</v>
      </c>
      <c r="BA40" s="21">
        <f t="shared" si="15"/>
        <v>0</v>
      </c>
      <c r="BB40" s="21">
        <f t="shared" si="15"/>
        <v>0</v>
      </c>
      <c r="BC40" s="21">
        <f t="shared" si="15"/>
        <v>0</v>
      </c>
      <c r="BD40" s="21">
        <f t="shared" si="15"/>
        <v>0</v>
      </c>
      <c r="BE40" s="21">
        <f t="shared" si="15"/>
        <v>0</v>
      </c>
      <c r="BF40" s="21">
        <f t="shared" si="15"/>
        <v>0</v>
      </c>
      <c r="BG40" s="21">
        <f t="shared" si="15"/>
        <v>0</v>
      </c>
      <c r="BH40" s="21">
        <f t="shared" si="15"/>
        <v>0</v>
      </c>
      <c r="BI40" s="21">
        <f t="shared" si="15"/>
        <v>0</v>
      </c>
      <c r="BJ40" s="21">
        <f t="shared" si="15"/>
        <v>0</v>
      </c>
      <c r="BK40" s="21">
        <f t="shared" si="15"/>
        <v>0</v>
      </c>
      <c r="BL40" s="21">
        <f t="shared" si="15"/>
        <v>0</v>
      </c>
      <c r="BM40" s="21">
        <f>COUNTIF(BM42:BM47,"P")</f>
        <v>0</v>
      </c>
      <c r="BN40" s="21">
        <f>COUNTIF(BN42:BN47,"P")</f>
        <v>0</v>
      </c>
      <c r="BO40" s="21">
        <f>COUNTIF(BO42:BO47,"P")</f>
        <v>0</v>
      </c>
      <c r="BP40" s="21">
        <f t="shared" si="15"/>
        <v>0</v>
      </c>
      <c r="BQ40" s="21">
        <f t="shared" si="15"/>
        <v>0</v>
      </c>
      <c r="BR40" s="21"/>
      <c r="BS40" s="21">
        <f t="shared" si="15"/>
        <v>0</v>
      </c>
      <c r="BT40" s="21">
        <f t="shared" si="15"/>
        <v>0</v>
      </c>
      <c r="BU40" s="341" t="e">
        <f>+SUM(BU43+BU45+BU47)/SUM(BU42+BU44+BU46)</f>
        <v>#DIV/0!</v>
      </c>
      <c r="BV40" s="341" t="e">
        <f>+SUM(BV43+BV45+BV47)/SUM(BV42+BV44+BV46)</f>
        <v>#DIV/0!</v>
      </c>
      <c r="BW40" s="341" t="e">
        <f>+SUM(BW43+BW45+BW47)/SUM(BW42+BW44+BW46)</f>
        <v>#DIV/0!</v>
      </c>
      <c r="BX40" s="341" t="e">
        <f>+SUM(BX43+BX45+BX47)/SUM(BX42+BX44+BX46)</f>
        <v>#DIV/0!</v>
      </c>
      <c r="BY40" s="341" t="e">
        <f>+SUM(BY43+BY45+BY47)/SUM(BY42+BY44+BY46)</f>
        <v>#DIV/0!</v>
      </c>
      <c r="BZ40" s="40"/>
      <c r="CA40" s="41"/>
      <c r="CB40" s="41"/>
      <c r="CC40" s="41"/>
      <c r="CD40" s="25"/>
      <c r="CE40" s="6"/>
      <c r="CF40" s="6"/>
      <c r="CG40" s="6"/>
      <c r="CH40" s="6"/>
      <c r="CI40" s="6"/>
      <c r="CJ40" s="6"/>
      <c r="CK40" s="6"/>
      <c r="CL40" s="6"/>
    </row>
    <row r="41" spans="1:90" s="7" customFormat="1" ht="15" thickBot="1">
      <c r="A41" s="19"/>
      <c r="B41" s="200"/>
      <c r="C41" s="254" t="s">
        <v>71</v>
      </c>
      <c r="D41" s="326" t="s">
        <v>7</v>
      </c>
      <c r="E41" s="326"/>
      <c r="F41" s="163"/>
      <c r="G41" s="20" t="s">
        <v>59</v>
      </c>
      <c r="H41" s="170"/>
      <c r="I41" s="170"/>
      <c r="J41" s="170"/>
      <c r="K41" s="170"/>
      <c r="L41" s="170"/>
      <c r="M41" s="172"/>
      <c r="N41" s="172"/>
      <c r="O41" s="106">
        <f>COUNTIF(O42:O47,"E")</f>
        <v>0</v>
      </c>
      <c r="P41" s="106">
        <f aca="true" t="shared" si="16" ref="P41:AV41">COUNTIF(P42:P47,"E")</f>
        <v>0</v>
      </c>
      <c r="Q41" s="106">
        <f t="shared" si="16"/>
        <v>0</v>
      </c>
      <c r="R41" s="106">
        <f t="shared" si="16"/>
        <v>0</v>
      </c>
      <c r="S41" s="106">
        <f t="shared" si="16"/>
        <v>0</v>
      </c>
      <c r="T41" s="106">
        <f t="shared" si="16"/>
        <v>0</v>
      </c>
      <c r="U41" s="106">
        <f t="shared" si="16"/>
        <v>0</v>
      </c>
      <c r="V41" s="106">
        <f t="shared" si="16"/>
        <v>0</v>
      </c>
      <c r="W41" s="106">
        <f t="shared" si="16"/>
        <v>0</v>
      </c>
      <c r="X41" s="106">
        <f t="shared" si="16"/>
        <v>0</v>
      </c>
      <c r="Y41" s="106">
        <f t="shared" si="16"/>
        <v>0</v>
      </c>
      <c r="Z41" s="106">
        <f t="shared" si="16"/>
        <v>0</v>
      </c>
      <c r="AA41" s="106">
        <f t="shared" si="16"/>
        <v>0</v>
      </c>
      <c r="AB41" s="106">
        <f t="shared" si="16"/>
        <v>0</v>
      </c>
      <c r="AC41" s="106">
        <f t="shared" si="16"/>
        <v>0</v>
      </c>
      <c r="AD41" s="106">
        <f t="shared" si="16"/>
        <v>0</v>
      </c>
      <c r="AE41" s="106">
        <f t="shared" si="16"/>
        <v>0</v>
      </c>
      <c r="AF41" s="106">
        <f t="shared" si="16"/>
        <v>0</v>
      </c>
      <c r="AG41" s="106"/>
      <c r="AH41" s="106">
        <f t="shared" si="16"/>
        <v>0</v>
      </c>
      <c r="AI41" s="106">
        <f t="shared" si="16"/>
        <v>0</v>
      </c>
      <c r="AJ41" s="106">
        <f t="shared" si="16"/>
        <v>0</v>
      </c>
      <c r="AK41" s="106">
        <f t="shared" si="16"/>
        <v>0</v>
      </c>
      <c r="AL41" s="106">
        <f t="shared" si="16"/>
        <v>0</v>
      </c>
      <c r="AM41" s="106">
        <f t="shared" si="16"/>
        <v>0</v>
      </c>
      <c r="AN41" s="106">
        <f t="shared" si="16"/>
        <v>0</v>
      </c>
      <c r="AO41" s="106">
        <f t="shared" si="16"/>
        <v>0</v>
      </c>
      <c r="AP41" s="106">
        <f t="shared" si="16"/>
        <v>0</v>
      </c>
      <c r="AQ41" s="106">
        <f t="shared" si="16"/>
        <v>0</v>
      </c>
      <c r="AR41" s="106">
        <f t="shared" si="16"/>
        <v>0</v>
      </c>
      <c r="AS41" s="106">
        <f t="shared" si="16"/>
        <v>0</v>
      </c>
      <c r="AT41" s="106">
        <f t="shared" si="16"/>
        <v>0</v>
      </c>
      <c r="AU41" s="106">
        <f t="shared" si="16"/>
        <v>0</v>
      </c>
      <c r="AV41" s="106">
        <f t="shared" si="16"/>
        <v>0</v>
      </c>
      <c r="AW41" s="106">
        <f aca="true" t="shared" si="17" ref="AW41:BT41">COUNTIF(AW42:AW47,"E")</f>
        <v>0</v>
      </c>
      <c r="AX41" s="106">
        <f t="shared" si="17"/>
        <v>0</v>
      </c>
      <c r="AY41" s="106">
        <f t="shared" si="17"/>
        <v>0</v>
      </c>
      <c r="AZ41" s="106">
        <f t="shared" si="17"/>
        <v>0</v>
      </c>
      <c r="BA41" s="106">
        <f t="shared" si="17"/>
        <v>0</v>
      </c>
      <c r="BB41" s="106">
        <f t="shared" si="17"/>
        <v>0</v>
      </c>
      <c r="BC41" s="106">
        <f t="shared" si="17"/>
        <v>0</v>
      </c>
      <c r="BD41" s="106">
        <f t="shared" si="17"/>
        <v>0</v>
      </c>
      <c r="BE41" s="106">
        <f t="shared" si="17"/>
        <v>0</v>
      </c>
      <c r="BF41" s="106">
        <f t="shared" si="17"/>
        <v>0</v>
      </c>
      <c r="BG41" s="106">
        <f t="shared" si="17"/>
        <v>0</v>
      </c>
      <c r="BH41" s="106">
        <f t="shared" si="17"/>
        <v>0</v>
      </c>
      <c r="BI41" s="106">
        <f t="shared" si="17"/>
        <v>0</v>
      </c>
      <c r="BJ41" s="106">
        <f t="shared" si="17"/>
        <v>0</v>
      </c>
      <c r="BK41" s="106">
        <f t="shared" si="17"/>
        <v>0</v>
      </c>
      <c r="BL41" s="106">
        <f t="shared" si="17"/>
        <v>0</v>
      </c>
      <c r="BM41" s="106">
        <f>COUNTIF(BM42:BM47,"E")</f>
        <v>0</v>
      </c>
      <c r="BN41" s="106">
        <f>COUNTIF(BN42:BN47,"E")</f>
        <v>0</v>
      </c>
      <c r="BO41" s="106">
        <f>COUNTIF(BO42:BO47,"E")</f>
        <v>0</v>
      </c>
      <c r="BP41" s="106">
        <f t="shared" si="17"/>
        <v>0</v>
      </c>
      <c r="BQ41" s="106">
        <f t="shared" si="17"/>
        <v>0</v>
      </c>
      <c r="BR41" s="106"/>
      <c r="BS41" s="106">
        <f t="shared" si="17"/>
        <v>0</v>
      </c>
      <c r="BT41" s="106">
        <f t="shared" si="17"/>
        <v>0</v>
      </c>
      <c r="BU41" s="342"/>
      <c r="BV41" s="342"/>
      <c r="BW41" s="342"/>
      <c r="BX41" s="342"/>
      <c r="BY41" s="342"/>
      <c r="BZ41" s="40"/>
      <c r="CA41" s="41"/>
      <c r="CB41" s="41"/>
      <c r="CC41" s="41"/>
      <c r="CD41" s="25"/>
      <c r="CE41" s="6"/>
      <c r="CF41" s="6"/>
      <c r="CG41" s="6"/>
      <c r="CH41" s="6"/>
      <c r="CI41" s="6"/>
      <c r="CJ41" s="6"/>
      <c r="CK41" s="6"/>
      <c r="CL41" s="6"/>
    </row>
    <row r="42" spans="1:90" s="7" customFormat="1" ht="18.75" customHeight="1" hidden="1" outlineLevel="1">
      <c r="A42" s="46"/>
      <c r="B42" s="174"/>
      <c r="C42" s="241" t="s">
        <v>72</v>
      </c>
      <c r="D42" s="216" t="s">
        <v>73</v>
      </c>
      <c r="E42" s="185" t="s">
        <v>74</v>
      </c>
      <c r="F42" s="334" t="s">
        <v>75</v>
      </c>
      <c r="G42" s="20" t="s">
        <v>58</v>
      </c>
      <c r="H42" s="170" t="s">
        <v>229</v>
      </c>
      <c r="I42" s="170"/>
      <c r="J42" s="170"/>
      <c r="K42" s="170"/>
      <c r="L42" s="170" t="s">
        <v>229</v>
      </c>
      <c r="M42" s="172" t="s">
        <v>230</v>
      </c>
      <c r="N42" s="172" t="s">
        <v>381</v>
      </c>
      <c r="O42" s="95"/>
      <c r="P42" s="95"/>
      <c r="Q42" s="95"/>
      <c r="R42" s="95"/>
      <c r="S42" s="95"/>
      <c r="T42" s="95"/>
      <c r="U42" s="94"/>
      <c r="V42" s="94"/>
      <c r="W42" s="94"/>
      <c r="X42" s="94"/>
      <c r="Y42" s="95"/>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104">
        <f>COUNTIF(O42:AC42,"P")</f>
        <v>0</v>
      </c>
      <c r="BV42" s="31">
        <f>COUNTIF(AD42:AQ42,"P")</f>
        <v>0</v>
      </c>
      <c r="BW42" s="31">
        <f>COUNTIF(AR42:BE42,"P")</f>
        <v>0</v>
      </c>
      <c r="BX42" s="31">
        <f>COUNTIF(BF42:BT42,"P")</f>
        <v>0</v>
      </c>
      <c r="BY42" s="31">
        <f aca="true" t="shared" si="18" ref="BY42:BY47">SUM(BT42:BX42)</f>
        <v>0</v>
      </c>
      <c r="BZ42" s="43">
        <f>IF(ISERROR(#REF!/#REF!),"",#REF!/#REF!)</f>
      </c>
      <c r="CA42" s="43">
        <f>IF(ISERROR(BV43/BV42),"",BV43/BV42)</f>
      </c>
      <c r="CB42" s="43">
        <f>IF(ISERROR(BW43/BW42),"",BW43/BW42)</f>
      </c>
      <c r="CC42" s="43">
        <f>IF(ISERROR(BX43/BX42),"",BX43/BX42)</f>
      </c>
      <c r="CD42" s="169">
        <f>BY43/100</f>
        <v>0</v>
      </c>
      <c r="CE42" s="6"/>
      <c r="CF42" s="6"/>
      <c r="CG42" s="6"/>
      <c r="CH42" s="6"/>
      <c r="CI42" s="6"/>
      <c r="CJ42" s="6"/>
      <c r="CK42" s="6"/>
      <c r="CL42" s="6"/>
    </row>
    <row r="43" spans="1:90" s="7" customFormat="1" ht="18.75" customHeight="1" hidden="1" outlineLevel="1">
      <c r="A43" s="173">
        <v>15</v>
      </c>
      <c r="B43" s="174"/>
      <c r="C43" s="241"/>
      <c r="D43" s="216"/>
      <c r="E43" s="185"/>
      <c r="F43" s="334"/>
      <c r="G43" s="20" t="s">
        <v>59</v>
      </c>
      <c r="H43" s="170"/>
      <c r="I43" s="170"/>
      <c r="J43" s="170"/>
      <c r="K43" s="170"/>
      <c r="L43" s="170"/>
      <c r="M43" s="172"/>
      <c r="N43" s="172"/>
      <c r="O43" s="109"/>
      <c r="P43" s="109"/>
      <c r="Q43" s="109"/>
      <c r="R43" s="109"/>
      <c r="S43" s="109"/>
      <c r="T43" s="109"/>
      <c r="U43" s="110"/>
      <c r="V43" s="110"/>
      <c r="W43" s="110"/>
      <c r="X43" s="110"/>
      <c r="Y43" s="109"/>
      <c r="Z43" s="110"/>
      <c r="AA43" s="110"/>
      <c r="AB43" s="110"/>
      <c r="AC43" s="110"/>
      <c r="AD43" s="110"/>
      <c r="AE43" s="110"/>
      <c r="AF43" s="110"/>
      <c r="AG43" s="110"/>
      <c r="AH43" s="110"/>
      <c r="AI43" s="29" t="s">
        <v>58</v>
      </c>
      <c r="AJ43" s="29" t="s">
        <v>58</v>
      </c>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05">
        <f>COUNTIF(O43:AC43,"E")</f>
        <v>0</v>
      </c>
      <c r="BV43" s="37">
        <f>COUNTIF(AD43:AQ43,"E")</f>
        <v>0</v>
      </c>
      <c r="BW43" s="37">
        <f>COUNTIF(AR43:BE43,"E")</f>
        <v>0</v>
      </c>
      <c r="BX43" s="37">
        <f>COUNTIF(BF43:BT43,"E")</f>
        <v>0</v>
      </c>
      <c r="BY43" s="37">
        <f t="shared" si="18"/>
        <v>0</v>
      </c>
      <c r="BZ43" s="43"/>
      <c r="CA43" s="43"/>
      <c r="CB43" s="43"/>
      <c r="CC43" s="43"/>
      <c r="CD43" s="169"/>
      <c r="CE43" s="6"/>
      <c r="CF43" s="6"/>
      <c r="CG43" s="6"/>
      <c r="CH43" s="6"/>
      <c r="CI43" s="6"/>
      <c r="CJ43" s="6"/>
      <c r="CK43" s="6"/>
      <c r="CL43" s="6"/>
    </row>
    <row r="44" spans="1:90" s="7" customFormat="1" ht="18.75" customHeight="1" hidden="1" outlineLevel="1">
      <c r="A44" s="173"/>
      <c r="B44" s="174"/>
      <c r="C44" s="241"/>
      <c r="D44" s="216"/>
      <c r="E44" s="185" t="s">
        <v>76</v>
      </c>
      <c r="F44" s="334" t="s">
        <v>77</v>
      </c>
      <c r="G44" s="20" t="s">
        <v>58</v>
      </c>
      <c r="H44" s="170" t="s">
        <v>229</v>
      </c>
      <c r="I44" s="170"/>
      <c r="J44" s="170"/>
      <c r="K44" s="170"/>
      <c r="L44" s="170" t="s">
        <v>229</v>
      </c>
      <c r="M44" s="172" t="s">
        <v>230</v>
      </c>
      <c r="N44" s="172" t="s">
        <v>381</v>
      </c>
      <c r="O44" s="95"/>
      <c r="P44" s="95"/>
      <c r="Q44" s="95"/>
      <c r="R44" s="95"/>
      <c r="S44" s="95"/>
      <c r="T44" s="95"/>
      <c r="U44" s="94"/>
      <c r="V44" s="94"/>
      <c r="W44" s="94"/>
      <c r="X44" s="94"/>
      <c r="Y44" s="95"/>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104">
        <f>COUNTIF(O44:AC44,"P")</f>
        <v>0</v>
      </c>
      <c r="BV44" s="31">
        <f>COUNTIF(AD44:AQ44,"P")</f>
        <v>0</v>
      </c>
      <c r="BW44" s="31">
        <f>COUNTIF(AW44:BE44,"P")</f>
        <v>0</v>
      </c>
      <c r="BX44" s="31">
        <f>COUNTIF(BF44:BT44,"P")</f>
        <v>0</v>
      </c>
      <c r="BY44" s="31">
        <f t="shared" si="18"/>
        <v>0</v>
      </c>
      <c r="BZ44" s="43">
        <f>IF(ISERROR(#REF!/#REF!),"",#REF!/#REF!)</f>
      </c>
      <c r="CA44" s="43">
        <f>IF(ISERROR(BV45/BV44),"",BV45/BV44)</f>
      </c>
      <c r="CB44" s="43">
        <f>IF(ISERROR(BW45/BW44),"",BW45/BW44)</f>
      </c>
      <c r="CC44" s="43">
        <f>IF(ISERROR(BX45/BX44),"",BX45/BX44)</f>
      </c>
      <c r="CD44" s="169">
        <f>BY45/100</f>
        <v>0</v>
      </c>
      <c r="CE44" s="6"/>
      <c r="CF44" s="6"/>
      <c r="CG44" s="6"/>
      <c r="CH44" s="6"/>
      <c r="CI44" s="6"/>
      <c r="CJ44" s="6"/>
      <c r="CK44" s="6"/>
      <c r="CL44" s="6"/>
    </row>
    <row r="45" spans="1:90" s="7" customFormat="1" ht="18.75" customHeight="1" hidden="1" outlineLevel="1">
      <c r="A45" s="45">
        <v>16</v>
      </c>
      <c r="B45" s="174"/>
      <c r="C45" s="241"/>
      <c r="D45" s="216"/>
      <c r="E45" s="185"/>
      <c r="F45" s="334"/>
      <c r="G45" s="20" t="s">
        <v>59</v>
      </c>
      <c r="H45" s="170"/>
      <c r="I45" s="170"/>
      <c r="J45" s="170"/>
      <c r="K45" s="170"/>
      <c r="L45" s="170"/>
      <c r="M45" s="172"/>
      <c r="N45" s="172"/>
      <c r="O45" s="109"/>
      <c r="P45" s="109"/>
      <c r="Q45" s="109"/>
      <c r="R45" s="109"/>
      <c r="S45" s="109"/>
      <c r="T45" s="109"/>
      <c r="U45" s="110"/>
      <c r="V45" s="110"/>
      <c r="W45" s="110"/>
      <c r="X45" s="110"/>
      <c r="Y45" s="109"/>
      <c r="Z45" s="110"/>
      <c r="AA45" s="110"/>
      <c r="AB45" s="110"/>
      <c r="AC45" s="110"/>
      <c r="AD45" s="110"/>
      <c r="AE45" s="110"/>
      <c r="AF45" s="110"/>
      <c r="AG45" s="110"/>
      <c r="AH45" s="110"/>
      <c r="AI45" s="110"/>
      <c r="AJ45" s="110"/>
      <c r="AK45" s="110"/>
      <c r="AL45" s="110"/>
      <c r="AM45" s="110"/>
      <c r="AN45" s="29" t="s">
        <v>58</v>
      </c>
      <c r="AO45" s="29" t="s">
        <v>58</v>
      </c>
      <c r="AP45" s="110"/>
      <c r="AQ45" s="110"/>
      <c r="AR45" s="110"/>
      <c r="AS45" s="110"/>
      <c r="AT45" s="110"/>
      <c r="AU45" s="110"/>
      <c r="AV45" s="110"/>
      <c r="AW45" s="110"/>
      <c r="AX45" s="110"/>
      <c r="AY45" s="110"/>
      <c r="AZ45" s="110"/>
      <c r="BA45" s="111"/>
      <c r="BB45" s="111"/>
      <c r="BC45" s="111"/>
      <c r="BD45" s="111"/>
      <c r="BE45" s="111"/>
      <c r="BF45" s="110"/>
      <c r="BG45" s="110"/>
      <c r="BH45" s="110"/>
      <c r="BI45" s="110"/>
      <c r="BJ45" s="110"/>
      <c r="BK45" s="110"/>
      <c r="BL45" s="110"/>
      <c r="BM45" s="110"/>
      <c r="BN45" s="110"/>
      <c r="BO45" s="110"/>
      <c r="BP45" s="110"/>
      <c r="BQ45" s="110"/>
      <c r="BR45" s="110"/>
      <c r="BS45" s="110"/>
      <c r="BT45" s="110"/>
      <c r="BU45" s="105">
        <f>COUNTIF(O45:AC45,"E")</f>
        <v>0</v>
      </c>
      <c r="BV45" s="37">
        <f>COUNTIF(AD45:AQ45,"E")</f>
        <v>0</v>
      </c>
      <c r="BW45" s="37">
        <f>COUNTIF(AR45:BE45,"E")</f>
        <v>0</v>
      </c>
      <c r="BX45" s="37">
        <f>COUNTIF(BF45:BT45,"E")</f>
        <v>0</v>
      </c>
      <c r="BY45" s="37">
        <f t="shared" si="18"/>
        <v>0</v>
      </c>
      <c r="BZ45" s="43"/>
      <c r="CA45" s="43"/>
      <c r="CB45" s="43"/>
      <c r="CC45" s="43"/>
      <c r="CD45" s="169"/>
      <c r="CE45" s="6"/>
      <c r="CF45" s="6"/>
      <c r="CG45" s="6"/>
      <c r="CH45" s="6"/>
      <c r="CI45" s="6"/>
      <c r="CJ45" s="6"/>
      <c r="CK45" s="6"/>
      <c r="CL45" s="6"/>
    </row>
    <row r="46" spans="1:90" s="7" customFormat="1" ht="18.75" customHeight="1" hidden="1" outlineLevel="1">
      <c r="A46" s="173">
        <v>17</v>
      </c>
      <c r="B46" s="174"/>
      <c r="C46" s="241"/>
      <c r="D46" s="216"/>
      <c r="E46" s="337" t="s">
        <v>222</v>
      </c>
      <c r="F46" s="334" t="s">
        <v>78</v>
      </c>
      <c r="G46" s="20" t="s">
        <v>58</v>
      </c>
      <c r="H46" s="170" t="s">
        <v>229</v>
      </c>
      <c r="I46" s="170"/>
      <c r="J46" s="170"/>
      <c r="K46" s="170"/>
      <c r="L46" s="170" t="s">
        <v>229</v>
      </c>
      <c r="M46" s="172" t="s">
        <v>230</v>
      </c>
      <c r="N46" s="172" t="s">
        <v>381</v>
      </c>
      <c r="O46" s="95"/>
      <c r="P46" s="95"/>
      <c r="Q46" s="95"/>
      <c r="R46" s="95"/>
      <c r="S46" s="95"/>
      <c r="T46" s="95"/>
      <c r="U46" s="94"/>
      <c r="V46" s="94"/>
      <c r="W46" s="94"/>
      <c r="X46" s="94"/>
      <c r="Y46" s="95"/>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108"/>
      <c r="BG46" s="108"/>
      <c r="BH46" s="108"/>
      <c r="BI46" s="94"/>
      <c r="BJ46" s="94"/>
      <c r="BK46" s="94"/>
      <c r="BL46" s="94"/>
      <c r="BM46" s="94"/>
      <c r="BN46" s="94"/>
      <c r="BO46" s="94"/>
      <c r="BP46" s="94"/>
      <c r="BQ46" s="94"/>
      <c r="BR46" s="94"/>
      <c r="BS46" s="94"/>
      <c r="BT46" s="94"/>
      <c r="BU46" s="104">
        <f>COUNTIF(O46:AC46,"P")</f>
        <v>0</v>
      </c>
      <c r="BV46" s="31">
        <f>COUNTIF(AD46:AQ46,"P")</f>
        <v>0</v>
      </c>
      <c r="BW46" s="31">
        <f>COUNTIF(AR46:BE46,"P")</f>
        <v>0</v>
      </c>
      <c r="BX46" s="31">
        <f>COUNTIF(BI46:BT46,"P")</f>
        <v>0</v>
      </c>
      <c r="BY46" s="31">
        <f t="shared" si="18"/>
        <v>0</v>
      </c>
      <c r="BZ46" s="32"/>
      <c r="CA46" s="32"/>
      <c r="CB46" s="32"/>
      <c r="CC46" s="32"/>
      <c r="CD46" s="33"/>
      <c r="CE46" s="6"/>
      <c r="CF46" s="6"/>
      <c r="CG46" s="6"/>
      <c r="CH46" s="6"/>
      <c r="CI46" s="6"/>
      <c r="CJ46" s="6"/>
      <c r="CK46" s="6"/>
      <c r="CL46" s="6"/>
    </row>
    <row r="47" spans="1:90" s="7" customFormat="1" ht="18.75" customHeight="1" hidden="1" outlineLevel="1" thickBot="1">
      <c r="A47" s="173"/>
      <c r="B47" s="174"/>
      <c r="C47" s="241"/>
      <c r="D47" s="216"/>
      <c r="E47" s="337"/>
      <c r="F47" s="334"/>
      <c r="G47" s="20" t="s">
        <v>59</v>
      </c>
      <c r="H47" s="170"/>
      <c r="I47" s="170"/>
      <c r="J47" s="170"/>
      <c r="K47" s="170"/>
      <c r="L47" s="170"/>
      <c r="M47" s="172"/>
      <c r="N47" s="172"/>
      <c r="O47" s="109"/>
      <c r="P47" s="109"/>
      <c r="Q47" s="109"/>
      <c r="R47" s="109"/>
      <c r="S47" s="109"/>
      <c r="T47" s="109"/>
      <c r="U47" s="110"/>
      <c r="V47" s="110"/>
      <c r="W47" s="110"/>
      <c r="X47" s="110"/>
      <c r="Y47" s="109"/>
      <c r="Z47" s="110"/>
      <c r="AA47" s="110"/>
      <c r="AB47" s="110"/>
      <c r="AC47" s="110"/>
      <c r="AD47" s="110"/>
      <c r="AE47" s="110"/>
      <c r="AF47" s="110"/>
      <c r="AG47" s="110"/>
      <c r="AH47" s="110"/>
      <c r="AI47" s="110"/>
      <c r="AJ47" s="110"/>
      <c r="AK47" s="110"/>
      <c r="AL47" s="110"/>
      <c r="AM47" s="110"/>
      <c r="AN47" s="110"/>
      <c r="AO47" s="110"/>
      <c r="AP47" s="110"/>
      <c r="AQ47" s="110"/>
      <c r="AR47" s="29" t="s">
        <v>58</v>
      </c>
      <c r="AS47" s="29" t="s">
        <v>58</v>
      </c>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0"/>
      <c r="BR47" s="110"/>
      <c r="BS47" s="110"/>
      <c r="BT47" s="110"/>
      <c r="BU47" s="105">
        <f>COUNTIF(O47:AC47,"E")</f>
        <v>0</v>
      </c>
      <c r="BV47" s="37">
        <f>COUNTIF(AD47:AQ47,"E")</f>
        <v>0</v>
      </c>
      <c r="BW47" s="37">
        <f>COUNTIF(AR47:BE47,"E")</f>
        <v>0</v>
      </c>
      <c r="BX47" s="37">
        <f>COUNTIF(BI47:BT47,"E")</f>
        <v>0</v>
      </c>
      <c r="BY47" s="37">
        <f t="shared" si="18"/>
        <v>0</v>
      </c>
      <c r="BZ47" s="43">
        <f>IF(ISERROR(#REF!/#REF!),"",#REF!/#REF!)</f>
      </c>
      <c r="CA47" s="43">
        <f>IF(ISERROR(BV50/BV47),"",BV50/BV47)</f>
      </c>
      <c r="CB47" s="43">
        <f>IF(ISERROR(BW50/BW47),"",BW50/BW47)</f>
      </c>
      <c r="CC47" s="43">
        <f>IF(ISERROR(BX50/BX47),"",BX50/BX47)</f>
      </c>
      <c r="CD47" s="169">
        <f>BY50/100</f>
        <v>0.02</v>
      </c>
      <c r="CE47" s="6"/>
      <c r="CF47" s="6"/>
      <c r="CG47" s="6"/>
      <c r="CH47" s="6"/>
      <c r="CI47" s="6"/>
      <c r="CJ47" s="6"/>
      <c r="CK47" s="6"/>
      <c r="CL47" s="6"/>
    </row>
    <row r="48" spans="1:90" s="7" customFormat="1" ht="18.75" customHeight="1" collapsed="1" thickBot="1">
      <c r="A48" s="19"/>
      <c r="B48" s="255"/>
      <c r="C48" s="303" t="s">
        <v>79</v>
      </c>
      <c r="D48" s="304" t="s">
        <v>80</v>
      </c>
      <c r="E48" s="304"/>
      <c r="F48" s="162" t="s">
        <v>385</v>
      </c>
      <c r="G48" s="20" t="s">
        <v>58</v>
      </c>
      <c r="H48" s="170" t="s">
        <v>229</v>
      </c>
      <c r="I48" s="170"/>
      <c r="J48" s="170"/>
      <c r="K48" s="170"/>
      <c r="L48" s="170" t="s">
        <v>229</v>
      </c>
      <c r="M48" s="172" t="s">
        <v>230</v>
      </c>
      <c r="N48" s="172" t="s">
        <v>381</v>
      </c>
      <c r="O48" s="107">
        <f>COUNTIF(O50:O55,"P")</f>
        <v>0</v>
      </c>
      <c r="P48" s="107">
        <f aca="true" t="shared" si="19" ref="P48:AQ48">COUNTIF(P50:P55,"P")</f>
        <v>0</v>
      </c>
      <c r="Q48" s="107">
        <f t="shared" si="19"/>
        <v>0</v>
      </c>
      <c r="R48" s="107">
        <f t="shared" si="19"/>
        <v>0</v>
      </c>
      <c r="S48" s="107">
        <f t="shared" si="19"/>
        <v>1</v>
      </c>
      <c r="T48" s="107">
        <f t="shared" si="19"/>
        <v>1</v>
      </c>
      <c r="U48" s="107">
        <f t="shared" si="19"/>
        <v>0</v>
      </c>
      <c r="V48" s="107">
        <f t="shared" si="19"/>
        <v>0</v>
      </c>
      <c r="W48" s="107">
        <f t="shared" si="19"/>
        <v>1</v>
      </c>
      <c r="X48" s="107">
        <f t="shared" si="19"/>
        <v>1</v>
      </c>
      <c r="Y48" s="107">
        <f t="shared" si="19"/>
        <v>0</v>
      </c>
      <c r="Z48" s="107">
        <f t="shared" si="19"/>
        <v>0</v>
      </c>
      <c r="AA48" s="107">
        <f t="shared" si="19"/>
        <v>0</v>
      </c>
      <c r="AB48" s="107">
        <f t="shared" si="19"/>
        <v>0</v>
      </c>
      <c r="AC48" s="107">
        <f t="shared" si="19"/>
        <v>0</v>
      </c>
      <c r="AD48" s="107">
        <f t="shared" si="19"/>
        <v>1</v>
      </c>
      <c r="AE48" s="107">
        <f t="shared" si="19"/>
        <v>1</v>
      </c>
      <c r="AF48" s="107">
        <f t="shared" si="19"/>
        <v>1</v>
      </c>
      <c r="AG48" s="107"/>
      <c r="AH48" s="107">
        <f t="shared" si="19"/>
        <v>0</v>
      </c>
      <c r="AI48" s="107">
        <f t="shared" si="19"/>
        <v>0</v>
      </c>
      <c r="AJ48" s="107">
        <f t="shared" si="19"/>
        <v>0</v>
      </c>
      <c r="AK48" s="107">
        <f t="shared" si="19"/>
        <v>0</v>
      </c>
      <c r="AL48" s="107">
        <f t="shared" si="19"/>
        <v>0</v>
      </c>
      <c r="AM48" s="107">
        <f t="shared" si="19"/>
        <v>0</v>
      </c>
      <c r="AN48" s="107">
        <f t="shared" si="19"/>
        <v>0</v>
      </c>
      <c r="AO48" s="107">
        <f t="shared" si="19"/>
        <v>0</v>
      </c>
      <c r="AP48" s="107">
        <f t="shared" si="19"/>
        <v>0</v>
      </c>
      <c r="AQ48" s="107">
        <f t="shared" si="19"/>
        <v>0</v>
      </c>
      <c r="AR48" s="107">
        <f aca="true" t="shared" si="20" ref="AR48:BT48">COUNTIF(AR50:AR55,"P")</f>
        <v>0</v>
      </c>
      <c r="AS48" s="107">
        <f t="shared" si="20"/>
        <v>0</v>
      </c>
      <c r="AT48" s="107">
        <f t="shared" si="20"/>
        <v>0</v>
      </c>
      <c r="AU48" s="107">
        <f t="shared" si="20"/>
        <v>0</v>
      </c>
      <c r="AV48" s="107">
        <f t="shared" si="20"/>
        <v>0</v>
      </c>
      <c r="AW48" s="107">
        <f t="shared" si="20"/>
        <v>0</v>
      </c>
      <c r="AX48" s="107">
        <f t="shared" si="20"/>
        <v>0</v>
      </c>
      <c r="AY48" s="107">
        <f t="shared" si="20"/>
        <v>0</v>
      </c>
      <c r="AZ48" s="107">
        <f t="shared" si="20"/>
        <v>0</v>
      </c>
      <c r="BA48" s="107">
        <f t="shared" si="20"/>
        <v>0</v>
      </c>
      <c r="BB48" s="107">
        <f t="shared" si="20"/>
        <v>0</v>
      </c>
      <c r="BC48" s="107">
        <f t="shared" si="20"/>
        <v>0</v>
      </c>
      <c r="BD48" s="107">
        <f t="shared" si="20"/>
        <v>0</v>
      </c>
      <c r="BE48" s="107">
        <f t="shared" si="20"/>
        <v>0</v>
      </c>
      <c r="BF48" s="107">
        <f t="shared" si="20"/>
        <v>0</v>
      </c>
      <c r="BG48" s="107">
        <f t="shared" si="20"/>
        <v>0</v>
      </c>
      <c r="BH48" s="107">
        <f t="shared" si="20"/>
        <v>0</v>
      </c>
      <c r="BI48" s="107">
        <f t="shared" si="20"/>
        <v>0</v>
      </c>
      <c r="BJ48" s="107">
        <f t="shared" si="20"/>
        <v>0</v>
      </c>
      <c r="BK48" s="107">
        <f t="shared" si="20"/>
        <v>0</v>
      </c>
      <c r="BL48" s="107">
        <f t="shared" si="20"/>
        <v>0</v>
      </c>
      <c r="BM48" s="107">
        <f t="shared" si="20"/>
        <v>0</v>
      </c>
      <c r="BN48" s="107">
        <f t="shared" si="20"/>
        <v>0</v>
      </c>
      <c r="BO48" s="107">
        <f t="shared" si="20"/>
        <v>0</v>
      </c>
      <c r="BP48" s="107">
        <f t="shared" si="20"/>
        <v>0</v>
      </c>
      <c r="BQ48" s="107">
        <f t="shared" si="20"/>
        <v>0</v>
      </c>
      <c r="BR48" s="107"/>
      <c r="BS48" s="107">
        <f t="shared" si="20"/>
        <v>0</v>
      </c>
      <c r="BT48" s="107">
        <f t="shared" si="20"/>
        <v>0</v>
      </c>
      <c r="BU48" s="44"/>
      <c r="BV48" s="40"/>
      <c r="BW48" s="40"/>
      <c r="BX48" s="40"/>
      <c r="BY48" s="40"/>
      <c r="BZ48" s="43"/>
      <c r="CA48" s="43"/>
      <c r="CB48" s="43"/>
      <c r="CC48" s="43"/>
      <c r="CD48" s="169"/>
      <c r="CE48" s="6"/>
      <c r="CF48" s="6"/>
      <c r="CG48" s="6"/>
      <c r="CH48" s="6"/>
      <c r="CI48" s="6"/>
      <c r="CJ48" s="6"/>
      <c r="CK48" s="6"/>
      <c r="CL48" s="6"/>
    </row>
    <row r="49" spans="1:90" s="7" customFormat="1" ht="18.75" customHeight="1" thickBot="1">
      <c r="A49" s="19"/>
      <c r="B49" s="255"/>
      <c r="C49" s="303" t="s">
        <v>79</v>
      </c>
      <c r="D49" s="304" t="s">
        <v>80</v>
      </c>
      <c r="E49" s="304"/>
      <c r="F49" s="163"/>
      <c r="G49" s="20" t="s">
        <v>59</v>
      </c>
      <c r="H49" s="170"/>
      <c r="I49" s="170"/>
      <c r="J49" s="170"/>
      <c r="K49" s="170"/>
      <c r="L49" s="170"/>
      <c r="M49" s="172"/>
      <c r="N49" s="172"/>
      <c r="O49" s="93">
        <f>COUNTIF(O50:O55,"E")</f>
        <v>0</v>
      </c>
      <c r="P49" s="93">
        <f aca="true" t="shared" si="21" ref="P49:AQ49">COUNTIF(P50:P55,"E")</f>
        <v>0</v>
      </c>
      <c r="Q49" s="93">
        <f t="shared" si="21"/>
        <v>0</v>
      </c>
      <c r="R49" s="93">
        <f t="shared" si="21"/>
        <v>0</v>
      </c>
      <c r="S49" s="93">
        <f t="shared" si="21"/>
        <v>0</v>
      </c>
      <c r="T49" s="93">
        <f t="shared" si="21"/>
        <v>0</v>
      </c>
      <c r="U49" s="93">
        <f t="shared" si="21"/>
        <v>0</v>
      </c>
      <c r="V49" s="93">
        <f t="shared" si="21"/>
        <v>0</v>
      </c>
      <c r="W49" s="93">
        <f t="shared" si="21"/>
        <v>0</v>
      </c>
      <c r="X49" s="93">
        <f t="shared" si="21"/>
        <v>0</v>
      </c>
      <c r="Y49" s="93">
        <f t="shared" si="21"/>
        <v>0</v>
      </c>
      <c r="Z49" s="93">
        <f t="shared" si="21"/>
        <v>0</v>
      </c>
      <c r="AA49" s="93">
        <f t="shared" si="21"/>
        <v>0</v>
      </c>
      <c r="AB49" s="93">
        <f t="shared" si="21"/>
        <v>0</v>
      </c>
      <c r="AC49" s="93">
        <f t="shared" si="21"/>
        <v>0</v>
      </c>
      <c r="AD49" s="93">
        <f t="shared" si="21"/>
        <v>0</v>
      </c>
      <c r="AE49" s="93">
        <f t="shared" si="21"/>
        <v>0</v>
      </c>
      <c r="AF49" s="93">
        <f t="shared" si="21"/>
        <v>0</v>
      </c>
      <c r="AG49" s="93"/>
      <c r="AH49" s="93">
        <f t="shared" si="21"/>
        <v>0</v>
      </c>
      <c r="AI49" s="93">
        <f t="shared" si="21"/>
        <v>0</v>
      </c>
      <c r="AJ49" s="93">
        <f t="shared" si="21"/>
        <v>0</v>
      </c>
      <c r="AK49" s="93">
        <f t="shared" si="21"/>
        <v>0</v>
      </c>
      <c r="AL49" s="93">
        <f t="shared" si="21"/>
        <v>0</v>
      </c>
      <c r="AM49" s="93">
        <f t="shared" si="21"/>
        <v>0</v>
      </c>
      <c r="AN49" s="93">
        <f t="shared" si="21"/>
        <v>0</v>
      </c>
      <c r="AO49" s="93">
        <f t="shared" si="21"/>
        <v>0</v>
      </c>
      <c r="AP49" s="93">
        <f t="shared" si="21"/>
        <v>0</v>
      </c>
      <c r="AQ49" s="93">
        <f t="shared" si="21"/>
        <v>0</v>
      </c>
      <c r="AR49" s="93">
        <f aca="true" t="shared" si="22" ref="AR49:BT49">COUNTIF(AR50:AR55,"E")</f>
        <v>0</v>
      </c>
      <c r="AS49" s="93">
        <f t="shared" si="22"/>
        <v>0</v>
      </c>
      <c r="AT49" s="93">
        <f t="shared" si="22"/>
        <v>0</v>
      </c>
      <c r="AU49" s="93">
        <f t="shared" si="22"/>
        <v>0</v>
      </c>
      <c r="AV49" s="93">
        <f t="shared" si="22"/>
        <v>0</v>
      </c>
      <c r="AW49" s="93">
        <f t="shared" si="22"/>
        <v>0</v>
      </c>
      <c r="AX49" s="93">
        <f t="shared" si="22"/>
        <v>0</v>
      </c>
      <c r="AY49" s="93">
        <f t="shared" si="22"/>
        <v>0</v>
      </c>
      <c r="AZ49" s="93">
        <f t="shared" si="22"/>
        <v>0</v>
      </c>
      <c r="BA49" s="93">
        <f t="shared" si="22"/>
        <v>0</v>
      </c>
      <c r="BB49" s="93">
        <f t="shared" si="22"/>
        <v>0</v>
      </c>
      <c r="BC49" s="93">
        <f t="shared" si="22"/>
        <v>0</v>
      </c>
      <c r="BD49" s="93">
        <f t="shared" si="22"/>
        <v>0</v>
      </c>
      <c r="BE49" s="93">
        <f t="shared" si="22"/>
        <v>0</v>
      </c>
      <c r="BF49" s="93">
        <f t="shared" si="22"/>
        <v>0</v>
      </c>
      <c r="BG49" s="93">
        <f t="shared" si="22"/>
        <v>0</v>
      </c>
      <c r="BH49" s="93">
        <f t="shared" si="22"/>
        <v>0</v>
      </c>
      <c r="BI49" s="93">
        <f t="shared" si="22"/>
        <v>0</v>
      </c>
      <c r="BJ49" s="93">
        <f t="shared" si="22"/>
        <v>0</v>
      </c>
      <c r="BK49" s="93">
        <f t="shared" si="22"/>
        <v>0</v>
      </c>
      <c r="BL49" s="93">
        <f t="shared" si="22"/>
        <v>0</v>
      </c>
      <c r="BM49" s="93">
        <f t="shared" si="22"/>
        <v>0</v>
      </c>
      <c r="BN49" s="93">
        <f t="shared" si="22"/>
        <v>0</v>
      </c>
      <c r="BO49" s="93">
        <f t="shared" si="22"/>
        <v>0</v>
      </c>
      <c r="BP49" s="93">
        <f t="shared" si="22"/>
        <v>0</v>
      </c>
      <c r="BQ49" s="93">
        <f t="shared" si="22"/>
        <v>0</v>
      </c>
      <c r="BR49" s="93"/>
      <c r="BS49" s="93">
        <f t="shared" si="22"/>
        <v>0</v>
      </c>
      <c r="BT49" s="93">
        <f t="shared" si="22"/>
        <v>0</v>
      </c>
      <c r="BU49" s="44"/>
      <c r="BV49" s="40"/>
      <c r="BW49" s="40"/>
      <c r="BX49" s="40"/>
      <c r="BY49" s="40"/>
      <c r="BZ49" s="43"/>
      <c r="CA49" s="43"/>
      <c r="CB49" s="43"/>
      <c r="CC49" s="43"/>
      <c r="CD49" s="169"/>
      <c r="CE49" s="6"/>
      <c r="CF49" s="6"/>
      <c r="CG49" s="6"/>
      <c r="CH49" s="6"/>
      <c r="CI49" s="6"/>
      <c r="CJ49" s="6"/>
      <c r="CK49" s="6"/>
      <c r="CL49" s="6"/>
    </row>
    <row r="50" spans="1:90" s="7" customFormat="1" ht="18.75" customHeight="1" hidden="1" outlineLevel="2" thickBot="1">
      <c r="A50" s="173">
        <v>18</v>
      </c>
      <c r="B50" s="255"/>
      <c r="C50" s="241" t="s">
        <v>79</v>
      </c>
      <c r="D50" s="336" t="s">
        <v>81</v>
      </c>
      <c r="E50" s="238" t="s">
        <v>82</v>
      </c>
      <c r="F50" s="335" t="s">
        <v>83</v>
      </c>
      <c r="G50" s="20" t="s">
        <v>58</v>
      </c>
      <c r="H50" s="170" t="s">
        <v>229</v>
      </c>
      <c r="I50" s="170"/>
      <c r="J50" s="170"/>
      <c r="K50" s="170"/>
      <c r="L50" s="170" t="s">
        <v>229</v>
      </c>
      <c r="M50" s="172" t="s">
        <v>230</v>
      </c>
      <c r="N50" s="172" t="s">
        <v>381</v>
      </c>
      <c r="O50" s="28"/>
      <c r="P50" s="28"/>
      <c r="Q50" s="28"/>
      <c r="R50" s="28"/>
      <c r="S50" s="28" t="s">
        <v>58</v>
      </c>
      <c r="T50" s="28" t="s">
        <v>58</v>
      </c>
      <c r="U50" s="29"/>
      <c r="V50" s="29"/>
      <c r="W50" s="29"/>
      <c r="X50" s="29"/>
      <c r="Y50" s="28"/>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31">
        <f>COUNTIF(O50:AC50,"P")</f>
        <v>2</v>
      </c>
      <c r="BV50" s="31">
        <f>COUNTIF(AD50:AQ50,"P")</f>
        <v>0</v>
      </c>
      <c r="BW50" s="31">
        <f>COUNTIF(AR50:BE50,"P")</f>
        <v>0</v>
      </c>
      <c r="BX50" s="31">
        <f>COUNTIF(BF50:BT50,"P")</f>
        <v>0</v>
      </c>
      <c r="BY50" s="31">
        <f aca="true" t="shared" si="23" ref="BY50:BY55">SUM(BT50:BX50)</f>
        <v>2</v>
      </c>
      <c r="BZ50" s="43"/>
      <c r="CA50" s="43"/>
      <c r="CB50" s="43"/>
      <c r="CC50" s="43"/>
      <c r="CD50" s="169"/>
      <c r="CE50" s="6"/>
      <c r="CF50" s="6"/>
      <c r="CG50" s="6"/>
      <c r="CH50" s="6"/>
      <c r="CI50" s="6"/>
      <c r="CJ50" s="6"/>
      <c r="CK50" s="6"/>
      <c r="CL50" s="6"/>
    </row>
    <row r="51" spans="1:90" s="7" customFormat="1" ht="18.75" customHeight="1" hidden="1" outlineLevel="2" thickBot="1">
      <c r="A51" s="173"/>
      <c r="B51" s="255"/>
      <c r="C51" s="241"/>
      <c r="D51" s="336"/>
      <c r="E51" s="238"/>
      <c r="F51" s="335"/>
      <c r="G51" s="20" t="s">
        <v>59</v>
      </c>
      <c r="H51" s="170"/>
      <c r="I51" s="170"/>
      <c r="J51" s="170"/>
      <c r="K51" s="170"/>
      <c r="L51" s="170"/>
      <c r="M51" s="172"/>
      <c r="N51" s="172"/>
      <c r="O51" s="34"/>
      <c r="P51" s="34"/>
      <c r="Q51" s="34"/>
      <c r="R51" s="34"/>
      <c r="S51" s="34"/>
      <c r="T51" s="34"/>
      <c r="U51" s="35"/>
      <c r="V51" s="35"/>
      <c r="W51" s="35"/>
      <c r="X51" s="35"/>
      <c r="Y51" s="34"/>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6"/>
      <c r="BU51" s="37">
        <f>COUNTIF(O51:AC51,"E")</f>
        <v>0</v>
      </c>
      <c r="BV51" s="37">
        <f>COUNTIF(AD51:AQ51,"E")</f>
        <v>0</v>
      </c>
      <c r="BW51" s="37">
        <f>COUNTIF(AR51:BE51,"E")</f>
        <v>0</v>
      </c>
      <c r="BX51" s="37">
        <f>COUNTIF(BF51:BT51,"E")</f>
        <v>0</v>
      </c>
      <c r="BY51" s="37">
        <f t="shared" si="23"/>
        <v>0</v>
      </c>
      <c r="BZ51" s="43">
        <f>IF(ISERROR(#REF!/#REF!),"",#REF!/#REF!)</f>
      </c>
      <c r="CA51" s="43">
        <f>IF(ISERROR(BV52/BV51),"",BV52/BV51)</f>
      </c>
      <c r="CB51" s="43">
        <f>IF(ISERROR(BW52/BW51),"",BW52/BW51)</f>
      </c>
      <c r="CC51" s="43">
        <f>IF(ISERROR(BX52/BX51),"",BX52/BX51)</f>
      </c>
      <c r="CD51" s="169">
        <f>BY52/100</f>
        <v>0.02</v>
      </c>
      <c r="CE51" s="6"/>
      <c r="CF51" s="6"/>
      <c r="CG51" s="6"/>
      <c r="CH51" s="6"/>
      <c r="CI51" s="6"/>
      <c r="CJ51" s="6"/>
      <c r="CK51" s="6"/>
      <c r="CL51" s="6"/>
    </row>
    <row r="52" spans="1:90" s="7" customFormat="1" ht="18.75" customHeight="1" hidden="1" outlineLevel="2" thickBot="1">
      <c r="A52" s="173">
        <v>19</v>
      </c>
      <c r="B52" s="255"/>
      <c r="C52" s="241"/>
      <c r="D52" s="336"/>
      <c r="E52" s="238" t="s">
        <v>84</v>
      </c>
      <c r="F52" s="335" t="s">
        <v>85</v>
      </c>
      <c r="G52" s="20" t="s">
        <v>58</v>
      </c>
      <c r="H52" s="170" t="s">
        <v>229</v>
      </c>
      <c r="I52" s="170"/>
      <c r="J52" s="170"/>
      <c r="K52" s="170"/>
      <c r="L52" s="170" t="s">
        <v>229</v>
      </c>
      <c r="M52" s="172" t="s">
        <v>230</v>
      </c>
      <c r="N52" s="172" t="s">
        <v>381</v>
      </c>
      <c r="O52" s="28"/>
      <c r="P52" s="28"/>
      <c r="Q52" s="28"/>
      <c r="R52" s="28"/>
      <c r="S52" s="28"/>
      <c r="T52" s="28"/>
      <c r="U52" s="29"/>
      <c r="V52" s="29"/>
      <c r="W52" s="29" t="s">
        <v>58</v>
      </c>
      <c r="X52" s="29" t="s">
        <v>58</v>
      </c>
      <c r="Y52" s="28"/>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30"/>
      <c r="BU52" s="31">
        <f>COUNTIF(O52:AC52,"P")</f>
        <v>2</v>
      </c>
      <c r="BV52" s="31">
        <f>COUNTIF(AD52:AQ52,"P")</f>
        <v>0</v>
      </c>
      <c r="BW52" s="31">
        <f>COUNTIF(AR52:BE52,"P")</f>
        <v>0</v>
      </c>
      <c r="BX52" s="31">
        <f>COUNTIF(BF52:BT52,"P")</f>
        <v>0</v>
      </c>
      <c r="BY52" s="31">
        <f t="shared" si="23"/>
        <v>2</v>
      </c>
      <c r="BZ52" s="43"/>
      <c r="CA52" s="43"/>
      <c r="CB52" s="43"/>
      <c r="CC52" s="43"/>
      <c r="CD52" s="169"/>
      <c r="CE52" s="6"/>
      <c r="CF52" s="6"/>
      <c r="CG52" s="6"/>
      <c r="CH52" s="6"/>
      <c r="CI52" s="6"/>
      <c r="CJ52" s="6"/>
      <c r="CK52" s="6"/>
      <c r="CL52" s="6"/>
    </row>
    <row r="53" spans="1:90" s="7" customFormat="1" ht="18.75" customHeight="1" hidden="1" outlineLevel="2" thickBot="1">
      <c r="A53" s="173"/>
      <c r="B53" s="255"/>
      <c r="C53" s="241"/>
      <c r="D53" s="336"/>
      <c r="E53" s="238"/>
      <c r="F53" s="335"/>
      <c r="G53" s="20" t="s">
        <v>59</v>
      </c>
      <c r="H53" s="170"/>
      <c r="I53" s="170"/>
      <c r="J53" s="170"/>
      <c r="K53" s="170"/>
      <c r="L53" s="170"/>
      <c r="M53" s="172"/>
      <c r="N53" s="172"/>
      <c r="O53" s="34"/>
      <c r="P53" s="34"/>
      <c r="Q53" s="34"/>
      <c r="R53" s="34"/>
      <c r="S53" s="34"/>
      <c r="T53" s="34"/>
      <c r="U53" s="35"/>
      <c r="V53" s="35"/>
      <c r="W53" s="35"/>
      <c r="X53" s="35"/>
      <c r="Y53" s="34"/>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6"/>
      <c r="BU53" s="37">
        <f>COUNTIF(O53:AC53,"E")</f>
        <v>0</v>
      </c>
      <c r="BV53" s="37">
        <f>COUNTIF(AD53:AQ53,"E")</f>
        <v>0</v>
      </c>
      <c r="BW53" s="37">
        <f>COUNTIF(AR53:BE53,"E")</f>
        <v>0</v>
      </c>
      <c r="BX53" s="37">
        <f>COUNTIF(BF53:BT53,"E")</f>
        <v>0</v>
      </c>
      <c r="BY53" s="37">
        <f t="shared" si="23"/>
        <v>0</v>
      </c>
      <c r="BZ53" s="43">
        <f>IF(ISERROR(BT398/#REF!),"",BT398/#REF!)</f>
      </c>
      <c r="CA53" s="43">
        <f>IF(ISERROR(BV54/BV53),"",BV54/BV53)</f>
      </c>
      <c r="CB53" s="43">
        <f>IF(ISERROR(BW54/BW53),"",BW54/BW53)</f>
      </c>
      <c r="CC53" s="43">
        <f>IF(ISERROR(BX54/BX53),"",BX54/BX53)</f>
      </c>
      <c r="CD53" s="169">
        <f>BY54/100</f>
        <v>0.03</v>
      </c>
      <c r="CE53" s="6"/>
      <c r="CF53" s="6"/>
      <c r="CG53" s="6"/>
      <c r="CH53" s="6"/>
      <c r="CI53" s="6"/>
      <c r="CJ53" s="6"/>
      <c r="CK53" s="6"/>
      <c r="CL53" s="6"/>
    </row>
    <row r="54" spans="1:90" s="7" customFormat="1" ht="18.75" customHeight="1" hidden="1" outlineLevel="2" thickBot="1">
      <c r="A54" s="173">
        <v>20</v>
      </c>
      <c r="B54" s="255"/>
      <c r="C54" s="241"/>
      <c r="D54" s="336"/>
      <c r="E54" s="238" t="s">
        <v>86</v>
      </c>
      <c r="F54" s="334" t="s">
        <v>87</v>
      </c>
      <c r="G54" s="20" t="s">
        <v>58</v>
      </c>
      <c r="H54" s="170" t="s">
        <v>229</v>
      </c>
      <c r="I54" s="170"/>
      <c r="J54" s="170"/>
      <c r="K54" s="170"/>
      <c r="L54" s="170" t="s">
        <v>229</v>
      </c>
      <c r="M54" s="172" t="s">
        <v>230</v>
      </c>
      <c r="N54" s="172" t="s">
        <v>381</v>
      </c>
      <c r="O54" s="28"/>
      <c r="P54" s="28"/>
      <c r="Q54" s="28"/>
      <c r="R54" s="28"/>
      <c r="S54" s="28"/>
      <c r="T54" s="28"/>
      <c r="U54" s="29"/>
      <c r="V54" s="29"/>
      <c r="W54" s="29"/>
      <c r="X54" s="29"/>
      <c r="Y54" s="28"/>
      <c r="Z54" s="29"/>
      <c r="AA54" s="29"/>
      <c r="AB54" s="29"/>
      <c r="AC54" s="29"/>
      <c r="AD54" s="29" t="s">
        <v>58</v>
      </c>
      <c r="AE54" s="29" t="s">
        <v>58</v>
      </c>
      <c r="AF54" s="29" t="s">
        <v>58</v>
      </c>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30"/>
      <c r="BU54" s="31">
        <f>COUNTIF(O54:AC54,"P")</f>
        <v>0</v>
      </c>
      <c r="BV54" s="31">
        <f>COUNTIF(AD54:AQ54,"P")</f>
        <v>3</v>
      </c>
      <c r="BW54" s="31">
        <f>COUNTIF(AR54:BE54,"P")</f>
        <v>0</v>
      </c>
      <c r="BX54" s="31">
        <f>COUNTIF(BF54:BT54,"P")</f>
        <v>0</v>
      </c>
      <c r="BY54" s="31">
        <f t="shared" si="23"/>
        <v>3</v>
      </c>
      <c r="BZ54" s="43"/>
      <c r="CA54" s="43"/>
      <c r="CB54" s="43"/>
      <c r="CC54" s="43"/>
      <c r="CD54" s="169"/>
      <c r="CE54" s="6"/>
      <c r="CF54" s="6"/>
      <c r="CG54" s="6"/>
      <c r="CH54" s="6"/>
      <c r="CI54" s="6"/>
      <c r="CJ54" s="6"/>
      <c r="CK54" s="6"/>
      <c r="CL54" s="6"/>
    </row>
    <row r="55" spans="1:90" s="7" customFormat="1" ht="18.75" customHeight="1" hidden="1" outlineLevel="2" thickBot="1">
      <c r="A55" s="173"/>
      <c r="B55" s="255"/>
      <c r="C55" s="241"/>
      <c r="D55" s="336"/>
      <c r="E55" s="238"/>
      <c r="F55" s="334"/>
      <c r="G55" s="20" t="s">
        <v>59</v>
      </c>
      <c r="H55" s="170"/>
      <c r="I55" s="170"/>
      <c r="J55" s="170"/>
      <c r="K55" s="170"/>
      <c r="L55" s="170"/>
      <c r="M55" s="172"/>
      <c r="N55" s="172"/>
      <c r="O55" s="34"/>
      <c r="P55" s="34"/>
      <c r="Q55" s="34"/>
      <c r="R55" s="34"/>
      <c r="S55" s="34"/>
      <c r="T55" s="34"/>
      <c r="U55" s="35"/>
      <c r="V55" s="35"/>
      <c r="W55" s="35"/>
      <c r="X55" s="35"/>
      <c r="Y55" s="34"/>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6"/>
      <c r="BU55" s="37">
        <f>COUNTIF(O55:AC55,"E")</f>
        <v>0</v>
      </c>
      <c r="BV55" s="37">
        <f>COUNTIF(AD55:AQ55,"E")</f>
        <v>0</v>
      </c>
      <c r="BW55" s="37">
        <f>COUNTIF(AR55:BE55,"E")</f>
        <v>0</v>
      </c>
      <c r="BX55" s="37">
        <f>COUNTIF(BF55:BT55,"E")</f>
        <v>0</v>
      </c>
      <c r="BY55" s="37">
        <f t="shared" si="23"/>
        <v>0</v>
      </c>
      <c r="BZ55" s="43">
        <f>IF(ISERROR(BT400/BT399),"",BT400/BT399)</f>
      </c>
      <c r="CA55" s="43">
        <f>IF(ISERROR(#REF!/BV55),"",#REF!/BV55)</f>
      </c>
      <c r="CB55" s="43">
        <f>IF(ISERROR(#REF!/BW55),"",#REF!/BW55)</f>
      </c>
      <c r="CC55" s="43">
        <f>IF(ISERROR(#REF!/BX55),"",#REF!/BX55)</f>
      </c>
      <c r="CD55" s="169" t="e">
        <f>#REF!/100</f>
        <v>#REF!</v>
      </c>
      <c r="CE55" s="6"/>
      <c r="CF55" s="6"/>
      <c r="CG55" s="6"/>
      <c r="CH55" s="6"/>
      <c r="CI55" s="6"/>
      <c r="CJ55" s="6"/>
      <c r="CK55" s="6"/>
      <c r="CL55" s="6"/>
    </row>
    <row r="56" spans="1:90" s="7" customFormat="1" ht="18.75" customHeight="1" collapsed="1" thickBot="1">
      <c r="A56" s="19"/>
      <c r="B56" s="255"/>
      <c r="C56" s="303" t="s">
        <v>88</v>
      </c>
      <c r="D56" s="304" t="s">
        <v>89</v>
      </c>
      <c r="E56" s="304"/>
      <c r="F56" s="162" t="s">
        <v>386</v>
      </c>
      <c r="G56" s="20" t="s">
        <v>58</v>
      </c>
      <c r="H56" s="170" t="s">
        <v>229</v>
      </c>
      <c r="I56" s="170"/>
      <c r="J56" s="170"/>
      <c r="K56" s="170"/>
      <c r="L56" s="170" t="s">
        <v>229</v>
      </c>
      <c r="M56" s="172" t="s">
        <v>230</v>
      </c>
      <c r="N56" s="172" t="s">
        <v>381</v>
      </c>
      <c r="O56" s="21">
        <f aca="true" t="shared" si="24" ref="O56:AF56">COUNTIF(O58:O59,"P")</f>
        <v>0</v>
      </c>
      <c r="P56" s="21">
        <f t="shared" si="24"/>
        <v>0</v>
      </c>
      <c r="Q56" s="21">
        <f t="shared" si="24"/>
        <v>0</v>
      </c>
      <c r="R56" s="21">
        <f t="shared" si="24"/>
        <v>0</v>
      </c>
      <c r="S56" s="21">
        <f t="shared" si="24"/>
        <v>0</v>
      </c>
      <c r="T56" s="21">
        <f t="shared" si="24"/>
        <v>0</v>
      </c>
      <c r="U56" s="21">
        <f t="shared" si="24"/>
        <v>0</v>
      </c>
      <c r="V56" s="21">
        <f t="shared" si="24"/>
        <v>0</v>
      </c>
      <c r="W56" s="21">
        <f t="shared" si="24"/>
        <v>0</v>
      </c>
      <c r="X56" s="21">
        <f t="shared" si="24"/>
        <v>0</v>
      </c>
      <c r="Y56" s="21">
        <f t="shared" si="24"/>
        <v>1</v>
      </c>
      <c r="Z56" s="21">
        <f t="shared" si="24"/>
        <v>0</v>
      </c>
      <c r="AA56" s="21">
        <f t="shared" si="24"/>
        <v>0</v>
      </c>
      <c r="AB56" s="21">
        <f t="shared" si="24"/>
        <v>0</v>
      </c>
      <c r="AC56" s="21">
        <f t="shared" si="24"/>
        <v>0</v>
      </c>
      <c r="AD56" s="21">
        <f t="shared" si="24"/>
        <v>1</v>
      </c>
      <c r="AE56" s="21">
        <f t="shared" si="24"/>
        <v>0</v>
      </c>
      <c r="AF56" s="21">
        <f t="shared" si="24"/>
        <v>0</v>
      </c>
      <c r="AG56" s="21"/>
      <c r="AH56" s="21">
        <f aca="true" t="shared" si="25" ref="AH56:BQ56">COUNTIF(AH58:AH59,"P")</f>
        <v>0</v>
      </c>
      <c r="AI56" s="21">
        <f t="shared" si="25"/>
        <v>1</v>
      </c>
      <c r="AJ56" s="21">
        <f t="shared" si="25"/>
        <v>0</v>
      </c>
      <c r="AK56" s="21">
        <f t="shared" si="25"/>
        <v>0</v>
      </c>
      <c r="AL56" s="21">
        <f t="shared" si="25"/>
        <v>0</v>
      </c>
      <c r="AM56" s="21">
        <f t="shared" si="25"/>
        <v>0</v>
      </c>
      <c r="AN56" s="21">
        <f t="shared" si="25"/>
        <v>1</v>
      </c>
      <c r="AO56" s="21">
        <f t="shared" si="25"/>
        <v>0</v>
      </c>
      <c r="AP56" s="21">
        <f t="shared" si="25"/>
        <v>0</v>
      </c>
      <c r="AQ56" s="21">
        <f t="shared" si="25"/>
        <v>0</v>
      </c>
      <c r="AR56" s="21">
        <f t="shared" si="25"/>
        <v>1</v>
      </c>
      <c r="AS56" s="21">
        <f t="shared" si="25"/>
        <v>0</v>
      </c>
      <c r="AT56" s="21">
        <f t="shared" si="25"/>
        <v>0</v>
      </c>
      <c r="AU56" s="21">
        <f t="shared" si="25"/>
        <v>0</v>
      </c>
      <c r="AV56" s="21">
        <f t="shared" si="25"/>
        <v>0</v>
      </c>
      <c r="AW56" s="21">
        <f t="shared" si="25"/>
        <v>1</v>
      </c>
      <c r="AX56" s="21">
        <f t="shared" si="25"/>
        <v>0</v>
      </c>
      <c r="AY56" s="21">
        <f t="shared" si="25"/>
        <v>0</v>
      </c>
      <c r="AZ56" s="21">
        <f t="shared" si="25"/>
        <v>0</v>
      </c>
      <c r="BA56" s="21">
        <f t="shared" si="25"/>
        <v>0</v>
      </c>
      <c r="BB56" s="21">
        <f t="shared" si="25"/>
        <v>1</v>
      </c>
      <c r="BC56" s="21">
        <f t="shared" si="25"/>
        <v>0</v>
      </c>
      <c r="BD56" s="21">
        <f t="shared" si="25"/>
        <v>0</v>
      </c>
      <c r="BE56" s="21">
        <f t="shared" si="25"/>
        <v>0</v>
      </c>
      <c r="BF56" s="21">
        <f t="shared" si="25"/>
        <v>1</v>
      </c>
      <c r="BG56" s="21">
        <f t="shared" si="25"/>
        <v>0</v>
      </c>
      <c r="BH56" s="21">
        <f t="shared" si="25"/>
        <v>0</v>
      </c>
      <c r="BI56" s="21">
        <f t="shared" si="25"/>
        <v>0</v>
      </c>
      <c r="BJ56" s="21">
        <f t="shared" si="25"/>
        <v>0</v>
      </c>
      <c r="BK56" s="21">
        <f t="shared" si="25"/>
        <v>1</v>
      </c>
      <c r="BL56" s="21">
        <f t="shared" si="25"/>
        <v>0</v>
      </c>
      <c r="BM56" s="21">
        <f t="shared" si="25"/>
        <v>0</v>
      </c>
      <c r="BN56" s="21">
        <f t="shared" si="25"/>
        <v>0</v>
      </c>
      <c r="BO56" s="21">
        <f t="shared" si="25"/>
        <v>0</v>
      </c>
      <c r="BP56" s="21">
        <f t="shared" si="25"/>
        <v>1</v>
      </c>
      <c r="BQ56" s="21">
        <f t="shared" si="25"/>
        <v>0</v>
      </c>
      <c r="BR56" s="21"/>
      <c r="BS56" s="21">
        <f>COUNTIF(BS58:BS59,"P")</f>
        <v>0</v>
      </c>
      <c r="BT56" s="21">
        <f>COUNTIF(BT58:BT59,"P")</f>
        <v>0</v>
      </c>
      <c r="BU56" s="44"/>
      <c r="BV56" s="40"/>
      <c r="BW56" s="40"/>
      <c r="BX56" s="40"/>
      <c r="BY56" s="40"/>
      <c r="BZ56" s="43"/>
      <c r="CA56" s="43"/>
      <c r="CB56" s="43"/>
      <c r="CC56" s="43"/>
      <c r="CD56" s="169"/>
      <c r="CE56" s="6"/>
      <c r="CF56" s="6"/>
      <c r="CG56" s="6"/>
      <c r="CH56" s="6"/>
      <c r="CI56" s="6"/>
      <c r="CJ56" s="6"/>
      <c r="CK56" s="6"/>
      <c r="CL56" s="6"/>
    </row>
    <row r="57" spans="1:90" s="7" customFormat="1" ht="18.75" customHeight="1" thickBot="1">
      <c r="A57" s="19"/>
      <c r="B57" s="255"/>
      <c r="C57" s="303" t="s">
        <v>88</v>
      </c>
      <c r="D57" s="333" t="s">
        <v>89</v>
      </c>
      <c r="E57" s="333"/>
      <c r="F57" s="163"/>
      <c r="G57" s="20" t="s">
        <v>59</v>
      </c>
      <c r="H57" s="170"/>
      <c r="I57" s="170"/>
      <c r="J57" s="170"/>
      <c r="K57" s="170"/>
      <c r="L57" s="170"/>
      <c r="M57" s="172"/>
      <c r="N57" s="172"/>
      <c r="O57" s="93">
        <f aca="true" t="shared" si="26" ref="O57:AF57">COUNTIF(O58:O59,"E")</f>
        <v>0</v>
      </c>
      <c r="P57" s="93">
        <f t="shared" si="26"/>
        <v>0</v>
      </c>
      <c r="Q57" s="93">
        <f t="shared" si="26"/>
        <v>0</v>
      </c>
      <c r="R57" s="93">
        <f t="shared" si="26"/>
        <v>0</v>
      </c>
      <c r="S57" s="93">
        <f t="shared" si="26"/>
        <v>0</v>
      </c>
      <c r="T57" s="93">
        <f t="shared" si="26"/>
        <v>0</v>
      </c>
      <c r="U57" s="93">
        <f t="shared" si="26"/>
        <v>0</v>
      </c>
      <c r="V57" s="93">
        <f t="shared" si="26"/>
        <v>0</v>
      </c>
      <c r="W57" s="93">
        <f t="shared" si="26"/>
        <v>0</v>
      </c>
      <c r="X57" s="93">
        <f t="shared" si="26"/>
        <v>0</v>
      </c>
      <c r="Y57" s="93">
        <f t="shared" si="26"/>
        <v>0</v>
      </c>
      <c r="Z57" s="93">
        <f t="shared" si="26"/>
        <v>0</v>
      </c>
      <c r="AA57" s="93">
        <f t="shared" si="26"/>
        <v>0</v>
      </c>
      <c r="AB57" s="93">
        <f t="shared" si="26"/>
        <v>0</v>
      </c>
      <c r="AC57" s="93">
        <f t="shared" si="26"/>
        <v>0</v>
      </c>
      <c r="AD57" s="93">
        <f t="shared" si="26"/>
        <v>0</v>
      </c>
      <c r="AE57" s="93">
        <f t="shared" si="26"/>
        <v>0</v>
      </c>
      <c r="AF57" s="93">
        <f t="shared" si="26"/>
        <v>0</v>
      </c>
      <c r="AG57" s="93"/>
      <c r="AH57" s="93">
        <f aca="true" t="shared" si="27" ref="AH57:BQ57">COUNTIF(AH58:AH59,"E")</f>
        <v>0</v>
      </c>
      <c r="AI57" s="93">
        <f t="shared" si="27"/>
        <v>0</v>
      </c>
      <c r="AJ57" s="93">
        <f t="shared" si="27"/>
        <v>0</v>
      </c>
      <c r="AK57" s="93">
        <f t="shared" si="27"/>
        <v>0</v>
      </c>
      <c r="AL57" s="93">
        <f t="shared" si="27"/>
        <v>0</v>
      </c>
      <c r="AM57" s="93">
        <f t="shared" si="27"/>
        <v>0</v>
      </c>
      <c r="AN57" s="93">
        <f t="shared" si="27"/>
        <v>0</v>
      </c>
      <c r="AO57" s="93">
        <f t="shared" si="27"/>
        <v>0</v>
      </c>
      <c r="AP57" s="93">
        <f t="shared" si="27"/>
        <v>0</v>
      </c>
      <c r="AQ57" s="93">
        <f t="shared" si="27"/>
        <v>0</v>
      </c>
      <c r="AR57" s="93">
        <f t="shared" si="27"/>
        <v>0</v>
      </c>
      <c r="AS57" s="93">
        <f t="shared" si="27"/>
        <v>0</v>
      </c>
      <c r="AT57" s="93">
        <f t="shared" si="27"/>
        <v>0</v>
      </c>
      <c r="AU57" s="93">
        <f t="shared" si="27"/>
        <v>0</v>
      </c>
      <c r="AV57" s="93">
        <f t="shared" si="27"/>
        <v>0</v>
      </c>
      <c r="AW57" s="93">
        <f t="shared" si="27"/>
        <v>0</v>
      </c>
      <c r="AX57" s="93">
        <f t="shared" si="27"/>
        <v>0</v>
      </c>
      <c r="AY57" s="93">
        <f t="shared" si="27"/>
        <v>0</v>
      </c>
      <c r="AZ57" s="93">
        <f t="shared" si="27"/>
        <v>0</v>
      </c>
      <c r="BA57" s="93">
        <f t="shared" si="27"/>
        <v>0</v>
      </c>
      <c r="BB57" s="93">
        <f t="shared" si="27"/>
        <v>0</v>
      </c>
      <c r="BC57" s="93">
        <f t="shared" si="27"/>
        <v>0</v>
      </c>
      <c r="BD57" s="93">
        <f t="shared" si="27"/>
        <v>0</v>
      </c>
      <c r="BE57" s="93">
        <f t="shared" si="27"/>
        <v>0</v>
      </c>
      <c r="BF57" s="93">
        <f t="shared" si="27"/>
        <v>0</v>
      </c>
      <c r="BG57" s="93">
        <f t="shared" si="27"/>
        <v>0</v>
      </c>
      <c r="BH57" s="93">
        <f t="shared" si="27"/>
        <v>0</v>
      </c>
      <c r="BI57" s="93">
        <f t="shared" si="27"/>
        <v>0</v>
      </c>
      <c r="BJ57" s="93">
        <f t="shared" si="27"/>
        <v>0</v>
      </c>
      <c r="BK57" s="93">
        <f t="shared" si="27"/>
        <v>0</v>
      </c>
      <c r="BL57" s="93">
        <f t="shared" si="27"/>
        <v>0</v>
      </c>
      <c r="BM57" s="93">
        <f t="shared" si="27"/>
        <v>0</v>
      </c>
      <c r="BN57" s="93">
        <f t="shared" si="27"/>
        <v>0</v>
      </c>
      <c r="BO57" s="93">
        <f t="shared" si="27"/>
        <v>0</v>
      </c>
      <c r="BP57" s="93">
        <f t="shared" si="27"/>
        <v>0</v>
      </c>
      <c r="BQ57" s="93">
        <f t="shared" si="27"/>
        <v>0</v>
      </c>
      <c r="BR57" s="93"/>
      <c r="BS57" s="93">
        <f>COUNTIF(BS58:BS59,"E")</f>
        <v>0</v>
      </c>
      <c r="BT57" s="93">
        <f>COUNTIF(BT58:BT59,"E")</f>
        <v>0</v>
      </c>
      <c r="BU57" s="44"/>
      <c r="BV57" s="40"/>
      <c r="BW57" s="40"/>
      <c r="BX57" s="40"/>
      <c r="BY57" s="40"/>
      <c r="BZ57" s="43"/>
      <c r="CA57" s="43"/>
      <c r="CB57" s="43"/>
      <c r="CC57" s="43"/>
      <c r="CD57" s="169"/>
      <c r="CE57" s="6"/>
      <c r="CF57" s="6"/>
      <c r="CG57" s="6"/>
      <c r="CH57" s="6"/>
      <c r="CI57" s="6"/>
      <c r="CJ57" s="6"/>
      <c r="CK57" s="6"/>
      <c r="CL57" s="6"/>
    </row>
    <row r="58" spans="1:90" s="7" customFormat="1" ht="18.75" customHeight="1" hidden="1" outlineLevel="1">
      <c r="A58" s="173">
        <v>22</v>
      </c>
      <c r="B58" s="174"/>
      <c r="C58" s="256"/>
      <c r="D58" s="332" t="s">
        <v>90</v>
      </c>
      <c r="E58" s="160" t="s">
        <v>91</v>
      </c>
      <c r="F58" s="330" t="s">
        <v>92</v>
      </c>
      <c r="G58" s="20" t="s">
        <v>58</v>
      </c>
      <c r="H58" s="170" t="s">
        <v>229</v>
      </c>
      <c r="I58" s="170"/>
      <c r="J58" s="170"/>
      <c r="K58" s="170"/>
      <c r="L58" s="170" t="s">
        <v>229</v>
      </c>
      <c r="M58" s="172" t="s">
        <v>230</v>
      </c>
      <c r="N58" s="172" t="s">
        <v>381</v>
      </c>
      <c r="O58" s="28"/>
      <c r="P58" s="28"/>
      <c r="Q58" s="28"/>
      <c r="R58" s="28"/>
      <c r="S58" s="28"/>
      <c r="T58" s="28"/>
      <c r="U58" s="29"/>
      <c r="V58" s="29"/>
      <c r="W58" s="29"/>
      <c r="X58" s="29"/>
      <c r="Y58" s="28" t="s">
        <v>58</v>
      </c>
      <c r="Z58" s="29"/>
      <c r="AA58" s="29"/>
      <c r="AB58" s="29"/>
      <c r="AC58" s="29"/>
      <c r="AD58" s="29" t="s">
        <v>58</v>
      </c>
      <c r="AE58" s="29"/>
      <c r="AF58" s="29"/>
      <c r="AG58" s="29"/>
      <c r="AH58" s="29"/>
      <c r="AI58" s="29" t="s">
        <v>58</v>
      </c>
      <c r="AJ58" s="29"/>
      <c r="AK58" s="29"/>
      <c r="AL58" s="29"/>
      <c r="AM58" s="29"/>
      <c r="AN58" s="29" t="s">
        <v>58</v>
      </c>
      <c r="AO58" s="29"/>
      <c r="AP58" s="29"/>
      <c r="AQ58" s="29"/>
      <c r="AR58" s="29" t="s">
        <v>58</v>
      </c>
      <c r="AS58" s="29"/>
      <c r="AT58" s="29"/>
      <c r="AU58" s="29"/>
      <c r="AV58" s="29"/>
      <c r="AW58" s="29" t="s">
        <v>58</v>
      </c>
      <c r="AX58" s="29"/>
      <c r="AY58" s="29"/>
      <c r="AZ58" s="29"/>
      <c r="BA58" s="29"/>
      <c r="BB58" s="35" t="s">
        <v>58</v>
      </c>
      <c r="BC58" s="29"/>
      <c r="BD58" s="29"/>
      <c r="BE58" s="29"/>
      <c r="BF58" s="35" t="s">
        <v>58</v>
      </c>
      <c r="BG58" s="29"/>
      <c r="BH58" s="29"/>
      <c r="BI58" s="29"/>
      <c r="BJ58" s="29"/>
      <c r="BK58" s="35" t="s">
        <v>58</v>
      </c>
      <c r="BL58" s="29"/>
      <c r="BM58" s="29"/>
      <c r="BN58" s="29"/>
      <c r="BO58" s="29"/>
      <c r="BP58" s="35" t="s">
        <v>58</v>
      </c>
      <c r="BQ58" s="29"/>
      <c r="BR58" s="29"/>
      <c r="BS58" s="29"/>
      <c r="BT58" s="30"/>
      <c r="BU58" s="31">
        <f>COUNTIF(O58:AC58,"P")</f>
        <v>1</v>
      </c>
      <c r="BV58" s="31">
        <f>COUNTIF(AD58:AQ58,"P")</f>
        <v>3</v>
      </c>
      <c r="BW58" s="31">
        <f>COUNTIF(AR58:BE58,"P")</f>
        <v>3</v>
      </c>
      <c r="BX58" s="31">
        <f>COUNTIF(BF58:BT58,"P")</f>
        <v>3</v>
      </c>
      <c r="BY58" s="31">
        <f>SUM(BT58:BX58)</f>
        <v>10</v>
      </c>
      <c r="BZ58" s="43"/>
      <c r="CA58" s="43"/>
      <c r="CB58" s="43"/>
      <c r="CC58" s="43"/>
      <c r="CD58" s="121"/>
      <c r="CE58" s="6"/>
      <c r="CF58" s="6"/>
      <c r="CG58" s="6"/>
      <c r="CH58" s="6"/>
      <c r="CI58" s="6"/>
      <c r="CJ58" s="6"/>
      <c r="CK58" s="6"/>
      <c r="CL58" s="6"/>
    </row>
    <row r="59" spans="1:90" s="7" customFormat="1" ht="18.75" customHeight="1" hidden="1" outlineLevel="1" thickBot="1">
      <c r="A59" s="173"/>
      <c r="B59" s="174"/>
      <c r="C59" s="256"/>
      <c r="D59" s="332"/>
      <c r="E59" s="160"/>
      <c r="F59" s="331"/>
      <c r="G59" s="20" t="s">
        <v>59</v>
      </c>
      <c r="H59" s="170"/>
      <c r="I59" s="170"/>
      <c r="J59" s="170"/>
      <c r="K59" s="170"/>
      <c r="L59" s="170"/>
      <c r="M59" s="172"/>
      <c r="N59" s="172"/>
      <c r="O59" s="101"/>
      <c r="P59" s="101"/>
      <c r="Q59" s="101"/>
      <c r="R59" s="101"/>
      <c r="S59" s="101"/>
      <c r="T59" s="101"/>
      <c r="U59" s="102"/>
      <c r="V59" s="102"/>
      <c r="W59" s="102"/>
      <c r="X59" s="102"/>
      <c r="Y59" s="112"/>
      <c r="Z59" s="102"/>
      <c r="AA59" s="102"/>
      <c r="AB59" s="102"/>
      <c r="AC59" s="102"/>
      <c r="AD59" s="113"/>
      <c r="AE59" s="102"/>
      <c r="AF59" s="102"/>
      <c r="AG59" s="102"/>
      <c r="AH59" s="102"/>
      <c r="AI59" s="113"/>
      <c r="AJ59" s="102"/>
      <c r="AK59" s="102"/>
      <c r="AL59" s="102"/>
      <c r="AM59" s="102"/>
      <c r="AN59" s="113"/>
      <c r="AO59" s="102"/>
      <c r="AP59" s="102"/>
      <c r="AQ59" s="102"/>
      <c r="AR59" s="113"/>
      <c r="AS59" s="102"/>
      <c r="AT59" s="102"/>
      <c r="AU59" s="102"/>
      <c r="AV59" s="102"/>
      <c r="AW59" s="113"/>
      <c r="AX59" s="102"/>
      <c r="AY59" s="102"/>
      <c r="AZ59" s="102"/>
      <c r="BA59" s="102"/>
      <c r="BB59" s="113"/>
      <c r="BC59" s="102"/>
      <c r="BD59" s="102"/>
      <c r="BE59" s="102"/>
      <c r="BF59" s="113"/>
      <c r="BG59" s="102"/>
      <c r="BH59" s="102"/>
      <c r="BI59" s="102"/>
      <c r="BJ59" s="102"/>
      <c r="BK59" s="113"/>
      <c r="BL59" s="102"/>
      <c r="BM59" s="102"/>
      <c r="BN59" s="102"/>
      <c r="BO59" s="102"/>
      <c r="BP59" s="113"/>
      <c r="BQ59" s="102"/>
      <c r="BR59" s="102"/>
      <c r="BS59" s="102"/>
      <c r="BT59" s="103"/>
      <c r="BU59" s="37">
        <f>COUNTIF(O59:AC59,"E")</f>
        <v>0</v>
      </c>
      <c r="BV59" s="37">
        <f>COUNTIF(AD59:AQ59,"E")</f>
        <v>0</v>
      </c>
      <c r="BW59" s="37">
        <f>COUNTIF(AR59:BE59,"E")</f>
        <v>0</v>
      </c>
      <c r="BX59" s="37">
        <f>COUNTIF(BF59:BT59,"E")</f>
        <v>0</v>
      </c>
      <c r="BY59" s="37">
        <f>SUM(BT59:BX59)</f>
        <v>0</v>
      </c>
      <c r="BZ59" s="32">
        <f>IF(ISERROR(#REF!/#REF!),"",#REF!/#REF!)</f>
      </c>
      <c r="CA59" s="32">
        <f>IF(ISERROR(#REF!/BV59),"",#REF!/BV59)</f>
      </c>
      <c r="CB59" s="32">
        <f>IF(ISERROR(#REF!/BW59),"",#REF!/BW59)</f>
      </c>
      <c r="CC59" s="32">
        <f>IF(ISERROR(#REF!/BX59),"",#REF!/BX59)</f>
      </c>
      <c r="CD59" s="33" t="e">
        <f>#REF!/100</f>
        <v>#REF!</v>
      </c>
      <c r="CE59" s="6"/>
      <c r="CF59" s="6"/>
      <c r="CG59" s="6"/>
      <c r="CH59" s="6"/>
      <c r="CI59" s="6"/>
      <c r="CJ59" s="6"/>
      <c r="CK59" s="6"/>
      <c r="CL59" s="6"/>
    </row>
    <row r="60" spans="1:90" s="7" customFormat="1" ht="18.75" customHeight="1" collapsed="1" thickBot="1">
      <c r="A60" s="19"/>
      <c r="B60" s="327"/>
      <c r="C60" s="328"/>
      <c r="D60" s="329" t="s">
        <v>70</v>
      </c>
      <c r="E60" s="329"/>
      <c r="F60" s="162" t="s">
        <v>441</v>
      </c>
      <c r="G60" s="20" t="s">
        <v>58</v>
      </c>
      <c r="H60" s="170" t="s">
        <v>229</v>
      </c>
      <c r="I60" s="170" t="s">
        <v>229</v>
      </c>
      <c r="J60" s="170" t="s">
        <v>229</v>
      </c>
      <c r="K60" s="170" t="s">
        <v>229</v>
      </c>
      <c r="L60" s="170" t="s">
        <v>229</v>
      </c>
      <c r="M60" s="172" t="s">
        <v>230</v>
      </c>
      <c r="N60" s="172" t="s">
        <v>381</v>
      </c>
      <c r="O60" s="21">
        <f aca="true" t="shared" si="28" ref="O60:AF60">+(O62+O76+O88+O130+O148)</f>
        <v>0</v>
      </c>
      <c r="P60" s="21">
        <f t="shared" si="28"/>
        <v>0</v>
      </c>
      <c r="Q60" s="21">
        <f t="shared" si="28"/>
        <v>0</v>
      </c>
      <c r="R60" s="21">
        <f t="shared" si="28"/>
        <v>0</v>
      </c>
      <c r="S60" s="21">
        <f t="shared" si="28"/>
        <v>0</v>
      </c>
      <c r="T60" s="21">
        <f t="shared" si="28"/>
        <v>0</v>
      </c>
      <c r="U60" s="21">
        <f t="shared" si="28"/>
        <v>0</v>
      </c>
      <c r="V60" s="21">
        <f t="shared" si="28"/>
        <v>0</v>
      </c>
      <c r="W60" s="21">
        <f t="shared" si="28"/>
        <v>0</v>
      </c>
      <c r="X60" s="21">
        <f t="shared" si="28"/>
        <v>1</v>
      </c>
      <c r="Y60" s="21">
        <f t="shared" si="28"/>
        <v>0</v>
      </c>
      <c r="Z60" s="21">
        <f t="shared" si="28"/>
        <v>0</v>
      </c>
      <c r="AA60" s="21">
        <f t="shared" si="28"/>
        <v>0</v>
      </c>
      <c r="AB60" s="21">
        <f t="shared" si="28"/>
        <v>0</v>
      </c>
      <c r="AC60" s="21">
        <f t="shared" si="28"/>
        <v>1</v>
      </c>
      <c r="AD60" s="21">
        <f t="shared" si="28"/>
        <v>0</v>
      </c>
      <c r="AE60" s="21">
        <f t="shared" si="28"/>
        <v>0</v>
      </c>
      <c r="AF60" s="21">
        <f t="shared" si="28"/>
        <v>0</v>
      </c>
      <c r="AG60" s="21"/>
      <c r="AH60" s="21">
        <f aca="true" t="shared" si="29" ref="AH60:BQ60">+(AH62+AH76+AH88+AH130+AH148)</f>
        <v>0</v>
      </c>
      <c r="AI60" s="21">
        <f t="shared" si="29"/>
        <v>0</v>
      </c>
      <c r="AJ60" s="21">
        <f t="shared" si="29"/>
        <v>0</v>
      </c>
      <c r="AK60" s="21">
        <f t="shared" si="29"/>
        <v>0</v>
      </c>
      <c r="AL60" s="21">
        <f t="shared" si="29"/>
        <v>0</v>
      </c>
      <c r="AM60" s="21">
        <f t="shared" si="29"/>
        <v>1</v>
      </c>
      <c r="AN60" s="21">
        <f t="shared" si="29"/>
        <v>0</v>
      </c>
      <c r="AO60" s="21">
        <f t="shared" si="29"/>
        <v>0</v>
      </c>
      <c r="AP60" s="21">
        <f t="shared" si="29"/>
        <v>0</v>
      </c>
      <c r="AQ60" s="21">
        <f t="shared" si="29"/>
        <v>0</v>
      </c>
      <c r="AR60" s="21">
        <f t="shared" si="29"/>
        <v>0</v>
      </c>
      <c r="AS60" s="21">
        <f t="shared" si="29"/>
        <v>1</v>
      </c>
      <c r="AT60" s="21">
        <f t="shared" si="29"/>
        <v>1</v>
      </c>
      <c r="AU60" s="21">
        <f t="shared" si="29"/>
        <v>1</v>
      </c>
      <c r="AV60" s="21">
        <f t="shared" si="29"/>
        <v>2</v>
      </c>
      <c r="AW60" s="21">
        <f t="shared" si="29"/>
        <v>0</v>
      </c>
      <c r="AX60" s="21">
        <f t="shared" si="29"/>
        <v>2</v>
      </c>
      <c r="AY60" s="21">
        <f t="shared" si="29"/>
        <v>2</v>
      </c>
      <c r="AZ60" s="21">
        <f t="shared" si="29"/>
        <v>3</v>
      </c>
      <c r="BA60" s="21">
        <f t="shared" si="29"/>
        <v>3</v>
      </c>
      <c r="BB60" s="21">
        <f t="shared" si="29"/>
        <v>3</v>
      </c>
      <c r="BC60" s="21">
        <f t="shared" si="29"/>
        <v>2</v>
      </c>
      <c r="BD60" s="21">
        <f t="shared" si="29"/>
        <v>2</v>
      </c>
      <c r="BE60" s="21">
        <f t="shared" si="29"/>
        <v>3</v>
      </c>
      <c r="BF60" s="21">
        <f t="shared" si="29"/>
        <v>2</v>
      </c>
      <c r="BG60" s="21">
        <f t="shared" si="29"/>
        <v>1</v>
      </c>
      <c r="BH60" s="21">
        <f t="shared" si="29"/>
        <v>1</v>
      </c>
      <c r="BI60" s="21">
        <f t="shared" si="29"/>
        <v>1</v>
      </c>
      <c r="BJ60" s="21">
        <f t="shared" si="29"/>
        <v>1</v>
      </c>
      <c r="BK60" s="21">
        <f t="shared" si="29"/>
        <v>1</v>
      </c>
      <c r="BL60" s="21">
        <f t="shared" si="29"/>
        <v>1</v>
      </c>
      <c r="BM60" s="21">
        <f t="shared" si="29"/>
        <v>1</v>
      </c>
      <c r="BN60" s="21">
        <f t="shared" si="29"/>
        <v>1</v>
      </c>
      <c r="BO60" s="21">
        <f t="shared" si="29"/>
        <v>2</v>
      </c>
      <c r="BP60" s="21">
        <f t="shared" si="29"/>
        <v>0</v>
      </c>
      <c r="BQ60" s="21">
        <f t="shared" si="29"/>
        <v>0</v>
      </c>
      <c r="BR60" s="21"/>
      <c r="BS60" s="21">
        <f>+(BS62+BS76+BS88+BS130+BS148)</f>
        <v>1</v>
      </c>
      <c r="BT60" s="21">
        <f>+(BT62+BT76+BT88+BT130+BT148)</f>
        <v>0</v>
      </c>
      <c r="BU60" s="37"/>
      <c r="BV60" s="37"/>
      <c r="BW60" s="37"/>
      <c r="BX60" s="37"/>
      <c r="BY60" s="37"/>
      <c r="BZ60" s="43"/>
      <c r="CA60" s="43"/>
      <c r="CB60" s="43"/>
      <c r="CC60" s="43"/>
      <c r="CD60" s="169"/>
      <c r="CE60" s="6"/>
      <c r="CF60" s="6"/>
      <c r="CG60" s="6"/>
      <c r="CH60" s="6"/>
      <c r="CI60" s="6"/>
      <c r="CJ60" s="6"/>
      <c r="CK60" s="6"/>
      <c r="CL60" s="6"/>
    </row>
    <row r="61" spans="1:90" s="7" customFormat="1" ht="18.75" customHeight="1" thickBot="1">
      <c r="A61" s="19"/>
      <c r="B61" s="327"/>
      <c r="C61" s="328"/>
      <c r="D61" s="329" t="s">
        <v>70</v>
      </c>
      <c r="E61" s="329"/>
      <c r="F61" s="163"/>
      <c r="G61" s="20" t="s">
        <v>59</v>
      </c>
      <c r="H61" s="170"/>
      <c r="I61" s="170"/>
      <c r="J61" s="170"/>
      <c r="K61" s="170"/>
      <c r="L61" s="170"/>
      <c r="M61" s="172"/>
      <c r="N61" s="172"/>
      <c r="O61" s="93">
        <f aca="true" t="shared" si="30" ref="O61:AF61">+(O63+O77+O89+O131+O149)</f>
        <v>0</v>
      </c>
      <c r="P61" s="93">
        <f t="shared" si="30"/>
        <v>0</v>
      </c>
      <c r="Q61" s="93">
        <f t="shared" si="30"/>
        <v>0</v>
      </c>
      <c r="R61" s="93">
        <f t="shared" si="30"/>
        <v>0</v>
      </c>
      <c r="S61" s="93">
        <f t="shared" si="30"/>
        <v>0</v>
      </c>
      <c r="T61" s="93">
        <f t="shared" si="30"/>
        <v>0</v>
      </c>
      <c r="U61" s="93">
        <f t="shared" si="30"/>
        <v>0</v>
      </c>
      <c r="V61" s="93">
        <f t="shared" si="30"/>
        <v>0</v>
      </c>
      <c r="W61" s="93">
        <f t="shared" si="30"/>
        <v>0</v>
      </c>
      <c r="X61" s="93">
        <f t="shared" si="30"/>
        <v>0</v>
      </c>
      <c r="Y61" s="93">
        <f t="shared" si="30"/>
        <v>0</v>
      </c>
      <c r="Z61" s="93">
        <f t="shared" si="30"/>
        <v>0</v>
      </c>
      <c r="AA61" s="93">
        <f t="shared" si="30"/>
        <v>0</v>
      </c>
      <c r="AB61" s="93">
        <f t="shared" si="30"/>
        <v>0</v>
      </c>
      <c r="AC61" s="93">
        <f t="shared" si="30"/>
        <v>0</v>
      </c>
      <c r="AD61" s="93">
        <f t="shared" si="30"/>
        <v>0</v>
      </c>
      <c r="AE61" s="93">
        <f t="shared" si="30"/>
        <v>0</v>
      </c>
      <c r="AF61" s="93">
        <f t="shared" si="30"/>
        <v>0</v>
      </c>
      <c r="AG61" s="93"/>
      <c r="AH61" s="93">
        <f aca="true" t="shared" si="31" ref="AH61:BQ61">+(AH63+AH77+AH89+AH131+AH149)</f>
        <v>0</v>
      </c>
      <c r="AI61" s="93">
        <f t="shared" si="31"/>
        <v>0</v>
      </c>
      <c r="AJ61" s="93">
        <f t="shared" si="31"/>
        <v>0</v>
      </c>
      <c r="AK61" s="93">
        <f t="shared" si="31"/>
        <v>0</v>
      </c>
      <c r="AL61" s="93">
        <f t="shared" si="31"/>
        <v>0</v>
      </c>
      <c r="AM61" s="93">
        <f t="shared" si="31"/>
        <v>0</v>
      </c>
      <c r="AN61" s="93">
        <f t="shared" si="31"/>
        <v>0</v>
      </c>
      <c r="AO61" s="93">
        <f t="shared" si="31"/>
        <v>0</v>
      </c>
      <c r="AP61" s="93">
        <f t="shared" si="31"/>
        <v>0</v>
      </c>
      <c r="AQ61" s="93">
        <f t="shared" si="31"/>
        <v>0</v>
      </c>
      <c r="AR61" s="93">
        <f t="shared" si="31"/>
        <v>0</v>
      </c>
      <c r="AS61" s="93">
        <f t="shared" si="31"/>
        <v>0</v>
      </c>
      <c r="AT61" s="93">
        <f t="shared" si="31"/>
        <v>0</v>
      </c>
      <c r="AU61" s="93">
        <f t="shared" si="31"/>
        <v>0</v>
      </c>
      <c r="AV61" s="93">
        <f t="shared" si="31"/>
        <v>0</v>
      </c>
      <c r="AW61" s="93">
        <f t="shared" si="31"/>
        <v>0</v>
      </c>
      <c r="AX61" s="93">
        <f t="shared" si="31"/>
        <v>0</v>
      </c>
      <c r="AY61" s="93">
        <f t="shared" si="31"/>
        <v>0</v>
      </c>
      <c r="AZ61" s="93">
        <f t="shared" si="31"/>
        <v>0</v>
      </c>
      <c r="BA61" s="93">
        <f t="shared" si="31"/>
        <v>0</v>
      </c>
      <c r="BB61" s="93">
        <f t="shared" si="31"/>
        <v>0</v>
      </c>
      <c r="BC61" s="93">
        <f t="shared" si="31"/>
        <v>0</v>
      </c>
      <c r="BD61" s="93">
        <f t="shared" si="31"/>
        <v>0</v>
      </c>
      <c r="BE61" s="93">
        <f t="shared" si="31"/>
        <v>0</v>
      </c>
      <c r="BF61" s="93">
        <f t="shared" si="31"/>
        <v>0</v>
      </c>
      <c r="BG61" s="93">
        <f t="shared" si="31"/>
        <v>0</v>
      </c>
      <c r="BH61" s="93">
        <f t="shared" si="31"/>
        <v>0</v>
      </c>
      <c r="BI61" s="93">
        <f t="shared" si="31"/>
        <v>0</v>
      </c>
      <c r="BJ61" s="93">
        <f t="shared" si="31"/>
        <v>0</v>
      </c>
      <c r="BK61" s="93">
        <f t="shared" si="31"/>
        <v>0</v>
      </c>
      <c r="BL61" s="93">
        <f t="shared" si="31"/>
        <v>0</v>
      </c>
      <c r="BM61" s="93">
        <f t="shared" si="31"/>
        <v>0</v>
      </c>
      <c r="BN61" s="93">
        <f t="shared" si="31"/>
        <v>0</v>
      </c>
      <c r="BO61" s="93">
        <f t="shared" si="31"/>
        <v>0</v>
      </c>
      <c r="BP61" s="93">
        <f t="shared" si="31"/>
        <v>0</v>
      </c>
      <c r="BQ61" s="93">
        <f t="shared" si="31"/>
        <v>0</v>
      </c>
      <c r="BR61" s="93"/>
      <c r="BS61" s="93">
        <f>+(BS63+BS77+BS89+BS131+BS149)</f>
        <v>0</v>
      </c>
      <c r="BT61" s="93">
        <f>+(BT63+BT77+BT89+BT131+BT149)</f>
        <v>0</v>
      </c>
      <c r="BU61" s="37"/>
      <c r="BV61" s="37"/>
      <c r="BW61" s="37"/>
      <c r="BX61" s="37"/>
      <c r="BY61" s="37"/>
      <c r="BZ61" s="43"/>
      <c r="CA61" s="43"/>
      <c r="CB61" s="43"/>
      <c r="CC61" s="43"/>
      <c r="CD61" s="169"/>
      <c r="CE61" s="6"/>
      <c r="CF61" s="6"/>
      <c r="CG61" s="6"/>
      <c r="CH61" s="6"/>
      <c r="CI61" s="6"/>
      <c r="CJ61" s="6"/>
      <c r="CK61" s="6"/>
      <c r="CL61" s="6"/>
    </row>
    <row r="62" spans="1:90" s="7" customFormat="1" ht="18.75" customHeight="1" thickBot="1">
      <c r="A62" s="19"/>
      <c r="B62" s="255"/>
      <c r="C62" s="303" t="s">
        <v>93</v>
      </c>
      <c r="D62" s="326" t="s">
        <v>94</v>
      </c>
      <c r="E62" s="326"/>
      <c r="F62" s="162" t="s">
        <v>391</v>
      </c>
      <c r="G62" s="20" t="s">
        <v>58</v>
      </c>
      <c r="H62" s="170" t="s">
        <v>272</v>
      </c>
      <c r="I62" s="170"/>
      <c r="J62" s="170"/>
      <c r="K62" s="170"/>
      <c r="L62" s="170" t="s">
        <v>272</v>
      </c>
      <c r="M62" s="172" t="s">
        <v>230</v>
      </c>
      <c r="N62" s="172" t="s">
        <v>381</v>
      </c>
      <c r="O62" s="21">
        <f>COUNTIF(O64:O75,"P")</f>
        <v>0</v>
      </c>
      <c r="P62" s="21">
        <f aca="true" t="shared" si="32" ref="P62:AN62">COUNTIF(P64:P75,"P")</f>
        <v>0</v>
      </c>
      <c r="Q62" s="21">
        <f t="shared" si="32"/>
        <v>0</v>
      </c>
      <c r="R62" s="21">
        <f t="shared" si="32"/>
        <v>0</v>
      </c>
      <c r="S62" s="21">
        <f t="shared" si="32"/>
        <v>0</v>
      </c>
      <c r="T62" s="21">
        <f t="shared" si="32"/>
        <v>0</v>
      </c>
      <c r="U62" s="21">
        <f t="shared" si="32"/>
        <v>0</v>
      </c>
      <c r="V62" s="21">
        <f t="shared" si="32"/>
        <v>0</v>
      </c>
      <c r="W62" s="21">
        <f t="shared" si="32"/>
        <v>0</v>
      </c>
      <c r="X62" s="21">
        <f t="shared" si="32"/>
        <v>0</v>
      </c>
      <c r="Y62" s="21">
        <f t="shared" si="32"/>
        <v>0</v>
      </c>
      <c r="Z62" s="21">
        <f t="shared" si="32"/>
        <v>0</v>
      </c>
      <c r="AA62" s="21">
        <f t="shared" si="32"/>
        <v>0</v>
      </c>
      <c r="AB62" s="21">
        <f t="shared" si="32"/>
        <v>0</v>
      </c>
      <c r="AC62" s="21">
        <f t="shared" si="32"/>
        <v>0</v>
      </c>
      <c r="AD62" s="21">
        <f t="shared" si="32"/>
        <v>0</v>
      </c>
      <c r="AE62" s="21">
        <f t="shared" si="32"/>
        <v>0</v>
      </c>
      <c r="AF62" s="21">
        <f t="shared" si="32"/>
        <v>0</v>
      </c>
      <c r="AG62" s="21"/>
      <c r="AH62" s="21">
        <f t="shared" si="32"/>
        <v>0</v>
      </c>
      <c r="AI62" s="21">
        <f t="shared" si="32"/>
        <v>0</v>
      </c>
      <c r="AJ62" s="21">
        <f t="shared" si="32"/>
        <v>0</v>
      </c>
      <c r="AK62" s="21">
        <f t="shared" si="32"/>
        <v>0</v>
      </c>
      <c r="AL62" s="21">
        <f t="shared" si="32"/>
        <v>0</v>
      </c>
      <c r="AM62" s="21">
        <f t="shared" si="32"/>
        <v>0</v>
      </c>
      <c r="AN62" s="21">
        <f t="shared" si="32"/>
        <v>0</v>
      </c>
      <c r="AO62" s="21">
        <f aca="true" t="shared" si="33" ref="AO62:BG62">COUNTIF(AO64:AO75,"P")</f>
        <v>0</v>
      </c>
      <c r="AP62" s="21">
        <f t="shared" si="33"/>
        <v>0</v>
      </c>
      <c r="AQ62" s="21">
        <f t="shared" si="33"/>
        <v>0</v>
      </c>
      <c r="AR62" s="21">
        <f t="shared" si="33"/>
        <v>0</v>
      </c>
      <c r="AS62" s="21">
        <f t="shared" si="33"/>
        <v>1</v>
      </c>
      <c r="AT62" s="21">
        <f t="shared" si="33"/>
        <v>1</v>
      </c>
      <c r="AU62" s="21">
        <f t="shared" si="33"/>
        <v>1</v>
      </c>
      <c r="AV62" s="21">
        <f t="shared" si="33"/>
        <v>1</v>
      </c>
      <c r="AW62" s="21">
        <f t="shared" si="33"/>
        <v>0</v>
      </c>
      <c r="AX62" s="21">
        <f t="shared" si="33"/>
        <v>2</v>
      </c>
      <c r="AY62" s="21">
        <f t="shared" si="33"/>
        <v>2</v>
      </c>
      <c r="AZ62" s="21">
        <f t="shared" si="33"/>
        <v>3</v>
      </c>
      <c r="BA62" s="21">
        <f t="shared" si="33"/>
        <v>3</v>
      </c>
      <c r="BB62" s="21">
        <f t="shared" si="33"/>
        <v>2</v>
      </c>
      <c r="BC62" s="21">
        <f t="shared" si="33"/>
        <v>2</v>
      </c>
      <c r="BD62" s="21">
        <f>COUNTIF(BD64:BD75,"P")</f>
        <v>2</v>
      </c>
      <c r="BE62" s="21">
        <f>COUNTIF(BE64:BE75,"P")</f>
        <v>2</v>
      </c>
      <c r="BF62" s="21">
        <f t="shared" si="33"/>
        <v>2</v>
      </c>
      <c r="BG62" s="21">
        <f t="shared" si="33"/>
        <v>1</v>
      </c>
      <c r="BH62" s="21">
        <f aca="true" t="shared" si="34" ref="BH62:BT62">COUNTIF(BH64:BH75,"P")</f>
        <v>1</v>
      </c>
      <c r="BI62" s="21">
        <f t="shared" si="34"/>
        <v>1</v>
      </c>
      <c r="BJ62" s="21">
        <f t="shared" si="34"/>
        <v>1</v>
      </c>
      <c r="BK62" s="21">
        <f t="shared" si="34"/>
        <v>1</v>
      </c>
      <c r="BL62" s="21">
        <f t="shared" si="34"/>
        <v>1</v>
      </c>
      <c r="BM62" s="21">
        <f t="shared" si="34"/>
        <v>1</v>
      </c>
      <c r="BN62" s="21">
        <f t="shared" si="34"/>
        <v>1</v>
      </c>
      <c r="BO62" s="21">
        <f t="shared" si="34"/>
        <v>1</v>
      </c>
      <c r="BP62" s="21">
        <f t="shared" si="34"/>
        <v>0</v>
      </c>
      <c r="BQ62" s="21">
        <f t="shared" si="34"/>
        <v>0</v>
      </c>
      <c r="BR62" s="21"/>
      <c r="BS62" s="21">
        <f t="shared" si="34"/>
        <v>0</v>
      </c>
      <c r="BT62" s="21">
        <f t="shared" si="34"/>
        <v>0</v>
      </c>
      <c r="BU62" s="31"/>
      <c r="BV62" s="31"/>
      <c r="BW62" s="31"/>
      <c r="BX62" s="31"/>
      <c r="BY62" s="31"/>
      <c r="BZ62" s="43"/>
      <c r="CA62" s="43"/>
      <c r="CB62" s="43"/>
      <c r="CC62" s="43"/>
      <c r="CD62" s="169"/>
      <c r="CE62" s="6"/>
      <c r="CF62" s="6"/>
      <c r="CG62" s="6"/>
      <c r="CH62" s="6"/>
      <c r="CI62" s="6"/>
      <c r="CJ62" s="6"/>
      <c r="CK62" s="6"/>
      <c r="CL62" s="6"/>
    </row>
    <row r="63" spans="1:90" s="7" customFormat="1" ht="31.5" customHeight="1" thickBot="1">
      <c r="A63" s="19"/>
      <c r="B63" s="255"/>
      <c r="C63" s="303" t="s">
        <v>93</v>
      </c>
      <c r="D63" s="304" t="s">
        <v>94</v>
      </c>
      <c r="E63" s="304"/>
      <c r="F63" s="163"/>
      <c r="G63" s="20" t="s">
        <v>59</v>
      </c>
      <c r="H63" s="170"/>
      <c r="I63" s="170"/>
      <c r="J63" s="170"/>
      <c r="K63" s="170"/>
      <c r="L63" s="170"/>
      <c r="M63" s="172"/>
      <c r="N63" s="172"/>
      <c r="O63" s="93">
        <f>COUNTIF(O64:O75,"E")</f>
        <v>0</v>
      </c>
      <c r="P63" s="93">
        <f aca="true" t="shared" si="35" ref="P63:AN63">COUNTIF(P64:P75,"E")</f>
        <v>0</v>
      </c>
      <c r="Q63" s="93">
        <f t="shared" si="35"/>
        <v>0</v>
      </c>
      <c r="R63" s="93">
        <f t="shared" si="35"/>
        <v>0</v>
      </c>
      <c r="S63" s="93">
        <f t="shared" si="35"/>
        <v>0</v>
      </c>
      <c r="T63" s="93">
        <f t="shared" si="35"/>
        <v>0</v>
      </c>
      <c r="U63" s="93">
        <f t="shared" si="35"/>
        <v>0</v>
      </c>
      <c r="V63" s="93">
        <f t="shared" si="35"/>
        <v>0</v>
      </c>
      <c r="W63" s="93">
        <f t="shared" si="35"/>
        <v>0</v>
      </c>
      <c r="X63" s="93">
        <f t="shared" si="35"/>
        <v>0</v>
      </c>
      <c r="Y63" s="93">
        <f t="shared" si="35"/>
        <v>0</v>
      </c>
      <c r="Z63" s="93">
        <f t="shared" si="35"/>
        <v>0</v>
      </c>
      <c r="AA63" s="93">
        <f t="shared" si="35"/>
        <v>0</v>
      </c>
      <c r="AB63" s="93">
        <f t="shared" si="35"/>
        <v>0</v>
      </c>
      <c r="AC63" s="93">
        <f t="shared" si="35"/>
        <v>0</v>
      </c>
      <c r="AD63" s="93">
        <f t="shared" si="35"/>
        <v>0</v>
      </c>
      <c r="AE63" s="93">
        <f t="shared" si="35"/>
        <v>0</v>
      </c>
      <c r="AF63" s="93">
        <f t="shared" si="35"/>
        <v>0</v>
      </c>
      <c r="AG63" s="93"/>
      <c r="AH63" s="93">
        <f t="shared" si="35"/>
        <v>0</v>
      </c>
      <c r="AI63" s="93">
        <f t="shared" si="35"/>
        <v>0</v>
      </c>
      <c r="AJ63" s="93">
        <f t="shared" si="35"/>
        <v>0</v>
      </c>
      <c r="AK63" s="93">
        <f t="shared" si="35"/>
        <v>0</v>
      </c>
      <c r="AL63" s="93">
        <f t="shared" si="35"/>
        <v>0</v>
      </c>
      <c r="AM63" s="93">
        <f t="shared" si="35"/>
        <v>0</v>
      </c>
      <c r="AN63" s="93">
        <f t="shared" si="35"/>
        <v>0</v>
      </c>
      <c r="AO63" s="93">
        <f aca="true" t="shared" si="36" ref="AO63:BT63">COUNTIF(AO64:AO75,"E")</f>
        <v>0</v>
      </c>
      <c r="AP63" s="93">
        <f t="shared" si="36"/>
        <v>0</v>
      </c>
      <c r="AQ63" s="93">
        <f t="shared" si="36"/>
        <v>0</v>
      </c>
      <c r="AR63" s="93">
        <f t="shared" si="36"/>
        <v>0</v>
      </c>
      <c r="AS63" s="93">
        <f t="shared" si="36"/>
        <v>0</v>
      </c>
      <c r="AT63" s="93">
        <f t="shared" si="36"/>
        <v>0</v>
      </c>
      <c r="AU63" s="93">
        <f t="shared" si="36"/>
        <v>0</v>
      </c>
      <c r="AV63" s="93">
        <f t="shared" si="36"/>
        <v>0</v>
      </c>
      <c r="AW63" s="93">
        <f t="shared" si="36"/>
        <v>0</v>
      </c>
      <c r="AX63" s="93">
        <f t="shared" si="36"/>
        <v>0</v>
      </c>
      <c r="AY63" s="93">
        <f t="shared" si="36"/>
        <v>0</v>
      </c>
      <c r="AZ63" s="93">
        <f t="shared" si="36"/>
        <v>0</v>
      </c>
      <c r="BA63" s="93">
        <f t="shared" si="36"/>
        <v>0</v>
      </c>
      <c r="BB63" s="93">
        <f t="shared" si="36"/>
        <v>0</v>
      </c>
      <c r="BC63" s="93">
        <f t="shared" si="36"/>
        <v>0</v>
      </c>
      <c r="BD63" s="93">
        <f>COUNTIF(BD64:BD75,"E")</f>
        <v>0</v>
      </c>
      <c r="BE63" s="93">
        <f>COUNTIF(BE64:BE75,"E")</f>
        <v>0</v>
      </c>
      <c r="BF63" s="93">
        <f t="shared" si="36"/>
        <v>0</v>
      </c>
      <c r="BG63" s="93">
        <f t="shared" si="36"/>
        <v>0</v>
      </c>
      <c r="BH63" s="93">
        <f t="shared" si="36"/>
        <v>0</v>
      </c>
      <c r="BI63" s="93">
        <f t="shared" si="36"/>
        <v>0</v>
      </c>
      <c r="BJ63" s="93">
        <f t="shared" si="36"/>
        <v>0</v>
      </c>
      <c r="BK63" s="93">
        <f t="shared" si="36"/>
        <v>0</v>
      </c>
      <c r="BL63" s="93">
        <f t="shared" si="36"/>
        <v>0</v>
      </c>
      <c r="BM63" s="93">
        <f t="shared" si="36"/>
        <v>0</v>
      </c>
      <c r="BN63" s="93">
        <f t="shared" si="36"/>
        <v>0</v>
      </c>
      <c r="BO63" s="93">
        <f t="shared" si="36"/>
        <v>0</v>
      </c>
      <c r="BP63" s="93">
        <f t="shared" si="36"/>
        <v>0</v>
      </c>
      <c r="BQ63" s="93">
        <f t="shared" si="36"/>
        <v>0</v>
      </c>
      <c r="BR63" s="93"/>
      <c r="BS63" s="93">
        <f t="shared" si="36"/>
        <v>0</v>
      </c>
      <c r="BT63" s="93">
        <f t="shared" si="36"/>
        <v>0</v>
      </c>
      <c r="BU63" s="31"/>
      <c r="BV63" s="31"/>
      <c r="BW63" s="31"/>
      <c r="BX63" s="31"/>
      <c r="BY63" s="31"/>
      <c r="BZ63" s="43"/>
      <c r="CA63" s="43"/>
      <c r="CB63" s="43"/>
      <c r="CC63" s="43"/>
      <c r="CD63" s="169"/>
      <c r="CE63" s="6"/>
      <c r="CF63" s="6"/>
      <c r="CG63" s="6"/>
      <c r="CH63" s="6"/>
      <c r="CI63" s="6"/>
      <c r="CJ63" s="6"/>
      <c r="CK63" s="6"/>
      <c r="CL63" s="6"/>
    </row>
    <row r="64" spans="1:90" s="7" customFormat="1" ht="18.75" customHeight="1" hidden="1" outlineLevel="1">
      <c r="A64" s="173">
        <v>24</v>
      </c>
      <c r="B64" s="174"/>
      <c r="C64" s="241" t="s">
        <v>95</v>
      </c>
      <c r="D64" s="216" t="s">
        <v>96</v>
      </c>
      <c r="E64" s="185" t="s">
        <v>97</v>
      </c>
      <c r="F64" s="184" t="s">
        <v>387</v>
      </c>
      <c r="G64" s="20" t="s">
        <v>58</v>
      </c>
      <c r="H64" s="170" t="s">
        <v>272</v>
      </c>
      <c r="I64" s="170"/>
      <c r="J64" s="170"/>
      <c r="K64" s="170"/>
      <c r="L64" s="170" t="s">
        <v>272</v>
      </c>
      <c r="M64" s="172" t="s">
        <v>230</v>
      </c>
      <c r="N64" s="172" t="s">
        <v>381</v>
      </c>
      <c r="O64" s="28"/>
      <c r="P64" s="28"/>
      <c r="Q64" s="28"/>
      <c r="R64" s="28"/>
      <c r="S64" s="28"/>
      <c r="T64" s="28"/>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t="s">
        <v>58</v>
      </c>
      <c r="AY64" s="29" t="s">
        <v>58</v>
      </c>
      <c r="AZ64" s="29" t="s">
        <v>58</v>
      </c>
      <c r="BA64" s="29" t="s">
        <v>58</v>
      </c>
      <c r="BB64" s="29"/>
      <c r="BC64" s="29"/>
      <c r="BD64" s="29"/>
      <c r="BE64" s="29"/>
      <c r="BF64" s="29"/>
      <c r="BG64" s="29"/>
      <c r="BH64" s="29"/>
      <c r="BI64" s="29"/>
      <c r="BJ64" s="29"/>
      <c r="BK64" s="29"/>
      <c r="BL64" s="29"/>
      <c r="BM64" s="29"/>
      <c r="BN64" s="29"/>
      <c r="BO64" s="29"/>
      <c r="BP64" s="29"/>
      <c r="BQ64" s="29"/>
      <c r="BR64" s="29"/>
      <c r="BS64" s="29"/>
      <c r="BT64" s="30"/>
      <c r="BU64" s="31">
        <f>COUNTIF(O64:AC64,"P")</f>
        <v>0</v>
      </c>
      <c r="BV64" s="31">
        <f>COUNTIF(AD64:AQ64,"P")</f>
        <v>0</v>
      </c>
      <c r="BW64" s="31">
        <f>COUNTIF(AR64:BE64,"P")</f>
        <v>4</v>
      </c>
      <c r="BX64" s="31">
        <f>COUNTIF(BF64:BT64,"P")</f>
        <v>0</v>
      </c>
      <c r="BY64" s="31">
        <f>SUM(BU64:BX64)</f>
        <v>4</v>
      </c>
      <c r="BZ64" s="43"/>
      <c r="CA64" s="43"/>
      <c r="CB64" s="43"/>
      <c r="CC64" s="43"/>
      <c r="CD64" s="169"/>
      <c r="CE64" s="6"/>
      <c r="CF64" s="6"/>
      <c r="CG64" s="6"/>
      <c r="CH64" s="6"/>
      <c r="CI64" s="6"/>
      <c r="CJ64" s="6"/>
      <c r="CK64" s="6"/>
      <c r="CL64" s="6"/>
    </row>
    <row r="65" spans="1:90" s="7" customFormat="1" ht="18.75" customHeight="1" hidden="1" outlineLevel="1">
      <c r="A65" s="173"/>
      <c r="B65" s="174"/>
      <c r="C65" s="241"/>
      <c r="D65" s="216"/>
      <c r="E65" s="185"/>
      <c r="F65" s="184"/>
      <c r="G65" s="20" t="s">
        <v>59</v>
      </c>
      <c r="H65" s="170"/>
      <c r="I65" s="170"/>
      <c r="J65" s="170"/>
      <c r="K65" s="170"/>
      <c r="L65" s="170"/>
      <c r="M65" s="172"/>
      <c r="N65" s="172"/>
      <c r="O65" s="101"/>
      <c r="P65" s="101"/>
      <c r="Q65" s="101"/>
      <c r="R65" s="101"/>
      <c r="S65" s="101"/>
      <c r="T65" s="101"/>
      <c r="U65" s="102"/>
      <c r="V65" s="102"/>
      <c r="W65" s="102"/>
      <c r="X65" s="102"/>
      <c r="Y65" s="101"/>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2"/>
      <c r="BR65" s="102"/>
      <c r="BS65" s="102"/>
      <c r="BT65" s="103"/>
      <c r="BU65" s="37">
        <f>COUNTIF(O65:AC65,"E")</f>
        <v>0</v>
      </c>
      <c r="BV65" s="37">
        <f>COUNTIF(AD65:AQ65,"E")</f>
        <v>0</v>
      </c>
      <c r="BW65" s="37">
        <f>COUNTIF(AR65:BE65,"E")</f>
        <v>0</v>
      </c>
      <c r="BX65" s="37">
        <f>COUNTIF(BF65:BT65,"E")</f>
        <v>0</v>
      </c>
      <c r="BY65" s="37">
        <f>SUM(BU65:BX65)</f>
        <v>0</v>
      </c>
      <c r="BZ65" s="43">
        <f>IF(ISERROR(#REF!/#REF!),"",#REF!/#REF!)</f>
      </c>
      <c r="CA65" s="43">
        <f>IF(ISERROR(BV69/BV66),"",BV69/BV66)</f>
      </c>
      <c r="CB65" s="43">
        <f>IF(ISERROR(BW69/BW66),"",BW69/BW66)</f>
        <v>0</v>
      </c>
      <c r="CC65" s="43">
        <f>IF(ISERROR(BX69/BX66),"",BX69/BX66)</f>
        <v>0</v>
      </c>
      <c r="CD65" s="169">
        <f>BY69/100</f>
        <v>0</v>
      </c>
      <c r="CE65" s="6"/>
      <c r="CF65" s="6"/>
      <c r="CG65" s="6"/>
      <c r="CH65" s="6"/>
      <c r="CI65" s="6"/>
      <c r="CJ65" s="6"/>
      <c r="CK65" s="6"/>
      <c r="CL65" s="6"/>
    </row>
    <row r="66" spans="1:90" s="7" customFormat="1" ht="18.75" customHeight="1" hidden="1" outlineLevel="1">
      <c r="A66" s="173">
        <v>24</v>
      </c>
      <c r="B66" s="174"/>
      <c r="C66" s="241"/>
      <c r="D66" s="216"/>
      <c r="E66" s="185" t="s">
        <v>98</v>
      </c>
      <c r="F66" s="184" t="s">
        <v>388</v>
      </c>
      <c r="G66" s="20" t="s">
        <v>58</v>
      </c>
      <c r="H66" s="170" t="s">
        <v>272</v>
      </c>
      <c r="I66" s="170"/>
      <c r="J66" s="170"/>
      <c r="K66" s="170"/>
      <c r="L66" s="170" t="s">
        <v>272</v>
      </c>
      <c r="M66" s="172" t="s">
        <v>230</v>
      </c>
      <c r="N66" s="172" t="s">
        <v>381</v>
      </c>
      <c r="O66" s="28"/>
      <c r="P66" s="28"/>
      <c r="Q66" s="28"/>
      <c r="R66" s="28"/>
      <c r="S66" s="28"/>
      <c r="T66" s="29"/>
      <c r="U66" s="29"/>
      <c r="V66" s="29"/>
      <c r="W66" s="29"/>
      <c r="X66" s="29"/>
      <c r="Y66" s="28"/>
      <c r="Z66" s="28"/>
      <c r="AA66" s="28"/>
      <c r="AB66" s="28"/>
      <c r="AC66" s="29"/>
      <c r="AD66" s="29"/>
      <c r="AE66" s="29"/>
      <c r="AF66" s="29"/>
      <c r="AG66" s="29"/>
      <c r="AH66" s="29"/>
      <c r="AI66" s="29"/>
      <c r="AJ66" s="29"/>
      <c r="AK66" s="29"/>
      <c r="AL66" s="29"/>
      <c r="AM66" s="29"/>
      <c r="AN66" s="29"/>
      <c r="AO66" s="29"/>
      <c r="AP66" s="29"/>
      <c r="AQ66" s="29"/>
      <c r="AR66" s="29"/>
      <c r="AS66" s="29" t="s">
        <v>58</v>
      </c>
      <c r="AT66" s="29" t="s">
        <v>58</v>
      </c>
      <c r="AU66" s="29" t="s">
        <v>58</v>
      </c>
      <c r="AV66" s="29" t="s">
        <v>58</v>
      </c>
      <c r="AW66" s="29"/>
      <c r="AX66" s="29" t="s">
        <v>58</v>
      </c>
      <c r="AY66" s="29" t="s">
        <v>58</v>
      </c>
      <c r="AZ66" s="29" t="s">
        <v>58</v>
      </c>
      <c r="BA66" s="29" t="s">
        <v>58</v>
      </c>
      <c r="BB66" s="29" t="s">
        <v>58</v>
      </c>
      <c r="BC66" s="29" t="s">
        <v>58</v>
      </c>
      <c r="BD66" s="29" t="s">
        <v>58</v>
      </c>
      <c r="BE66" s="29" t="s">
        <v>58</v>
      </c>
      <c r="BF66" s="29" t="s">
        <v>58</v>
      </c>
      <c r="BG66" s="29" t="s">
        <v>58</v>
      </c>
      <c r="BH66" s="29" t="s">
        <v>58</v>
      </c>
      <c r="BI66" s="29" t="s">
        <v>58</v>
      </c>
      <c r="BJ66" s="29" t="s">
        <v>58</v>
      </c>
      <c r="BK66" s="29" t="s">
        <v>58</v>
      </c>
      <c r="BL66" s="29" t="s">
        <v>58</v>
      </c>
      <c r="BM66" s="29" t="s">
        <v>58</v>
      </c>
      <c r="BN66" s="29" t="s">
        <v>58</v>
      </c>
      <c r="BO66" s="29" t="s">
        <v>58</v>
      </c>
      <c r="BP66" s="29"/>
      <c r="BQ66" s="29"/>
      <c r="BR66" s="29"/>
      <c r="BS66" s="29"/>
      <c r="BT66" s="30"/>
      <c r="BU66" s="31">
        <f>COUNTIF(O66:AC66,"P")</f>
        <v>0</v>
      </c>
      <c r="BV66" s="31">
        <f>COUNTIF(AD66:AQ66,"P")</f>
        <v>0</v>
      </c>
      <c r="BW66" s="31">
        <f>COUNTIF(AR66:BE66,"P")</f>
        <v>12</v>
      </c>
      <c r="BX66" s="31">
        <f>COUNTIF(BF66:BT66,"P")</f>
        <v>10</v>
      </c>
      <c r="BY66" s="31">
        <f aca="true" t="shared" si="37" ref="BY66:BY75">SUM(BU66:BX66)</f>
        <v>22</v>
      </c>
      <c r="BZ66" s="43"/>
      <c r="CA66" s="43"/>
      <c r="CB66" s="43"/>
      <c r="CC66" s="43"/>
      <c r="CD66" s="169"/>
      <c r="CE66" s="6"/>
      <c r="CF66" s="6"/>
      <c r="CG66" s="6"/>
      <c r="CH66" s="6"/>
      <c r="CI66" s="6"/>
      <c r="CJ66" s="6"/>
      <c r="CK66" s="6"/>
      <c r="CL66" s="6"/>
    </row>
    <row r="67" spans="1:90" s="7" customFormat="1" ht="18.75" customHeight="1" hidden="1" outlineLevel="1">
      <c r="A67" s="173"/>
      <c r="B67" s="174"/>
      <c r="C67" s="241"/>
      <c r="D67" s="216"/>
      <c r="E67" s="185"/>
      <c r="F67" s="184"/>
      <c r="G67" s="20" t="s">
        <v>59</v>
      </c>
      <c r="H67" s="170"/>
      <c r="I67" s="170"/>
      <c r="J67" s="170"/>
      <c r="K67" s="170"/>
      <c r="L67" s="170"/>
      <c r="M67" s="172"/>
      <c r="N67" s="172"/>
      <c r="O67" s="101"/>
      <c r="P67" s="101"/>
      <c r="Q67" s="101"/>
      <c r="R67" s="101"/>
      <c r="S67" s="101"/>
      <c r="T67" s="101"/>
      <c r="U67" s="102"/>
      <c r="V67" s="102"/>
      <c r="W67" s="102"/>
      <c r="X67" s="102"/>
      <c r="Y67" s="101"/>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102"/>
      <c r="BP67" s="102"/>
      <c r="BQ67" s="102"/>
      <c r="BR67" s="102"/>
      <c r="BS67" s="102"/>
      <c r="BT67" s="103"/>
      <c r="BU67" s="37">
        <f>COUNTIF(O67:AC67,"E")</f>
        <v>0</v>
      </c>
      <c r="BV67" s="37">
        <f>COUNTIF(AD67:AQ67,"E")</f>
        <v>0</v>
      </c>
      <c r="BW67" s="37">
        <f>COUNTIF(AR67:BE67,"E")</f>
        <v>0</v>
      </c>
      <c r="BX67" s="37">
        <f>COUNTIF(BF67:BT67,"E")</f>
        <v>0</v>
      </c>
      <c r="BY67" s="37">
        <f t="shared" si="37"/>
        <v>0</v>
      </c>
      <c r="BZ67" s="43"/>
      <c r="CA67" s="43"/>
      <c r="CB67" s="43"/>
      <c r="CC67" s="43"/>
      <c r="CD67" s="169"/>
      <c r="CE67" s="6"/>
      <c r="CF67" s="6"/>
      <c r="CG67" s="6"/>
      <c r="CH67" s="6"/>
      <c r="CI67" s="6"/>
      <c r="CJ67" s="6"/>
      <c r="CK67" s="6"/>
      <c r="CL67" s="6"/>
    </row>
    <row r="68" spans="1:90" s="7" customFormat="1" ht="18.75" customHeight="1" hidden="1" outlineLevel="1">
      <c r="A68" s="19"/>
      <c r="B68" s="174"/>
      <c r="C68" s="241"/>
      <c r="D68" s="216"/>
      <c r="E68" s="185" t="s">
        <v>99</v>
      </c>
      <c r="F68" s="184" t="s">
        <v>389</v>
      </c>
      <c r="G68" s="20" t="s">
        <v>58</v>
      </c>
      <c r="H68" s="170" t="s">
        <v>272</v>
      </c>
      <c r="I68" s="170"/>
      <c r="J68" s="170"/>
      <c r="K68" s="170"/>
      <c r="L68" s="170" t="s">
        <v>272</v>
      </c>
      <c r="M68" s="172" t="s">
        <v>230</v>
      </c>
      <c r="N68" s="172" t="s">
        <v>381</v>
      </c>
      <c r="O68" s="28"/>
      <c r="P68" s="28"/>
      <c r="Q68" s="28"/>
      <c r="R68" s="28"/>
      <c r="S68" s="28"/>
      <c r="T68" s="28"/>
      <c r="U68" s="29"/>
      <c r="V68" s="29"/>
      <c r="W68" s="29"/>
      <c r="X68" s="29"/>
      <c r="Y68" s="28"/>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30"/>
      <c r="BU68" s="31">
        <f>COUNTIF(O68:AC68,"P")</f>
        <v>0</v>
      </c>
      <c r="BV68" s="31">
        <f>COUNTIF(AD68:AQ68,"P")</f>
        <v>0</v>
      </c>
      <c r="BW68" s="31">
        <f>COUNTIF(AR68:BE68,"P")</f>
        <v>0</v>
      </c>
      <c r="BX68" s="31">
        <f>COUNTIF(BF68:BT68,"P")</f>
        <v>0</v>
      </c>
      <c r="BY68" s="31">
        <f t="shared" si="37"/>
        <v>0</v>
      </c>
      <c r="BZ68" s="43"/>
      <c r="CA68" s="43"/>
      <c r="CB68" s="43"/>
      <c r="CC68" s="43"/>
      <c r="CD68" s="169"/>
      <c r="CE68" s="6"/>
      <c r="CF68" s="6"/>
      <c r="CG68" s="6"/>
      <c r="CH68" s="6"/>
      <c r="CI68" s="6"/>
      <c r="CJ68" s="6"/>
      <c r="CK68" s="6"/>
      <c r="CL68" s="6"/>
    </row>
    <row r="69" spans="1:90" s="7" customFormat="1" ht="18.75" customHeight="1" hidden="1" outlineLevel="1">
      <c r="A69" s="19"/>
      <c r="B69" s="174"/>
      <c r="C69" s="215"/>
      <c r="D69" s="216"/>
      <c r="E69" s="185"/>
      <c r="F69" s="184"/>
      <c r="G69" s="20" t="s">
        <v>59</v>
      </c>
      <c r="H69" s="170"/>
      <c r="I69" s="170"/>
      <c r="J69" s="170"/>
      <c r="K69" s="170"/>
      <c r="L69" s="170"/>
      <c r="M69" s="172"/>
      <c r="N69" s="172"/>
      <c r="O69" s="101"/>
      <c r="P69" s="101"/>
      <c r="Q69" s="101"/>
      <c r="R69" s="101"/>
      <c r="S69" s="101"/>
      <c r="T69" s="101"/>
      <c r="U69" s="102"/>
      <c r="V69" s="102"/>
      <c r="W69" s="102"/>
      <c r="X69" s="101"/>
      <c r="Y69" s="101"/>
      <c r="Z69" s="101"/>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2"/>
      <c r="BR69" s="102"/>
      <c r="BS69" s="102"/>
      <c r="BT69" s="103"/>
      <c r="BU69" s="37">
        <f>COUNTIF(O69:AC69,"E")</f>
        <v>0</v>
      </c>
      <c r="BV69" s="37">
        <f>COUNTIF(AD69:AQ69,"E")</f>
        <v>0</v>
      </c>
      <c r="BW69" s="37">
        <f>COUNTIF(AR69:BE69,"E")</f>
        <v>0</v>
      </c>
      <c r="BX69" s="37">
        <f>COUNTIF(BF69:BT69,"E")</f>
        <v>0</v>
      </c>
      <c r="BY69" s="37">
        <f t="shared" si="37"/>
        <v>0</v>
      </c>
      <c r="BZ69" s="32"/>
      <c r="CA69" s="32"/>
      <c r="CB69" s="32"/>
      <c r="CC69" s="32"/>
      <c r="CD69" s="33"/>
      <c r="CE69" s="6"/>
      <c r="CF69" s="6"/>
      <c r="CG69" s="6"/>
      <c r="CH69" s="6"/>
      <c r="CI69" s="6"/>
      <c r="CJ69" s="6"/>
      <c r="CK69" s="6"/>
      <c r="CL69" s="6"/>
    </row>
    <row r="70" spans="1:90" s="7" customFormat="1" ht="18.75" customHeight="1" hidden="1" outlineLevel="1">
      <c r="A70" s="19"/>
      <c r="B70" s="174"/>
      <c r="C70" s="241"/>
      <c r="D70" s="216"/>
      <c r="E70" s="185" t="s">
        <v>100</v>
      </c>
      <c r="F70" s="184" t="s">
        <v>390</v>
      </c>
      <c r="G70" s="20" t="s">
        <v>58</v>
      </c>
      <c r="H70" s="170" t="s">
        <v>272</v>
      </c>
      <c r="I70" s="170"/>
      <c r="J70" s="170"/>
      <c r="K70" s="170"/>
      <c r="L70" s="170" t="s">
        <v>272</v>
      </c>
      <c r="M70" s="172" t="s">
        <v>230</v>
      </c>
      <c r="N70" s="172" t="s">
        <v>381</v>
      </c>
      <c r="O70" s="28"/>
      <c r="P70" s="28"/>
      <c r="Q70" s="28"/>
      <c r="R70" s="28"/>
      <c r="S70" s="28"/>
      <c r="T70" s="28"/>
      <c r="U70" s="29"/>
      <c r="V70" s="29"/>
      <c r="W70" s="29"/>
      <c r="X70" s="29"/>
      <c r="Y70" s="28"/>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t="s">
        <v>58</v>
      </c>
      <c r="BA70" s="29" t="s">
        <v>58</v>
      </c>
      <c r="BB70" s="29" t="s">
        <v>58</v>
      </c>
      <c r="BC70" s="29" t="s">
        <v>58</v>
      </c>
      <c r="BD70" s="29" t="s">
        <v>58</v>
      </c>
      <c r="BE70" s="29" t="s">
        <v>58</v>
      </c>
      <c r="BF70" s="29" t="s">
        <v>58</v>
      </c>
      <c r="BG70" s="29"/>
      <c r="BH70" s="29"/>
      <c r="BI70" s="29"/>
      <c r="BJ70" s="29"/>
      <c r="BK70" s="29"/>
      <c r="BL70" s="29"/>
      <c r="BM70" s="29"/>
      <c r="BN70" s="29"/>
      <c r="BO70" s="29"/>
      <c r="BP70" s="29"/>
      <c r="BQ70" s="29"/>
      <c r="BR70" s="29"/>
      <c r="BS70" s="29"/>
      <c r="BT70" s="30"/>
      <c r="BU70" s="31">
        <f>COUNTIF(O70:AC70,"P")</f>
        <v>0</v>
      </c>
      <c r="BV70" s="31">
        <f>COUNTIF(AD70:AQ70,"P")</f>
        <v>0</v>
      </c>
      <c r="BW70" s="31">
        <f>COUNTIF(AR70:BE70,"P")</f>
        <v>6</v>
      </c>
      <c r="BX70" s="31">
        <f>COUNTIF(BF70:BT70,"P")</f>
        <v>1</v>
      </c>
      <c r="BY70" s="31">
        <f>SUM(BU70:BX70)</f>
        <v>7</v>
      </c>
      <c r="BZ70" s="32"/>
      <c r="CA70" s="32"/>
      <c r="CB70" s="32"/>
      <c r="CC70" s="32"/>
      <c r="CD70" s="33"/>
      <c r="CE70" s="6"/>
      <c r="CF70" s="6"/>
      <c r="CG70" s="6"/>
      <c r="CH70" s="6"/>
      <c r="CI70" s="6"/>
      <c r="CJ70" s="6"/>
      <c r="CK70" s="6"/>
      <c r="CL70" s="6"/>
    </row>
    <row r="71" spans="1:90" s="7" customFormat="1" ht="18.75" customHeight="1" hidden="1" outlineLevel="1">
      <c r="A71" s="19"/>
      <c r="B71" s="174"/>
      <c r="C71" s="241"/>
      <c r="D71" s="216"/>
      <c r="E71" s="185"/>
      <c r="F71" s="184"/>
      <c r="G71" s="20" t="s">
        <v>59</v>
      </c>
      <c r="H71" s="170"/>
      <c r="I71" s="170"/>
      <c r="J71" s="170"/>
      <c r="K71" s="170"/>
      <c r="L71" s="170"/>
      <c r="M71" s="172"/>
      <c r="N71" s="172"/>
      <c r="O71" s="101"/>
      <c r="P71" s="101"/>
      <c r="Q71" s="101"/>
      <c r="R71" s="101"/>
      <c r="S71" s="101"/>
      <c r="T71" s="101"/>
      <c r="U71" s="102"/>
      <c r="V71" s="102"/>
      <c r="W71" s="102"/>
      <c r="X71" s="102"/>
      <c r="Y71" s="101"/>
      <c r="Z71" s="102"/>
      <c r="AA71" s="102"/>
      <c r="AB71" s="102"/>
      <c r="AC71" s="102"/>
      <c r="AD71" s="102"/>
      <c r="AE71" s="102"/>
      <c r="AF71" s="102"/>
      <c r="AG71" s="102"/>
      <c r="AH71" s="102"/>
      <c r="AI71" s="102"/>
      <c r="AJ71" s="102"/>
      <c r="AK71" s="102"/>
      <c r="AL71" s="102"/>
      <c r="AM71" s="102"/>
      <c r="AN71" s="102"/>
      <c r="AO71" s="101"/>
      <c r="AP71" s="101"/>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2"/>
      <c r="BR71" s="102"/>
      <c r="BS71" s="102"/>
      <c r="BT71" s="103"/>
      <c r="BU71" s="37">
        <f>COUNTIF(O71:AC71,"E")</f>
        <v>0</v>
      </c>
      <c r="BV71" s="37">
        <f>COUNTIF(AD71:AQ71,"E")</f>
        <v>0</v>
      </c>
      <c r="BW71" s="37">
        <f>COUNTIF(AR71:BE71,"E")</f>
        <v>0</v>
      </c>
      <c r="BX71" s="37">
        <f>COUNTIF(BF71:BT71,"E")</f>
        <v>0</v>
      </c>
      <c r="BY71" s="37">
        <f>SUM(BU71:BX71)</f>
        <v>0</v>
      </c>
      <c r="BZ71" s="32"/>
      <c r="CA71" s="32"/>
      <c r="CB71" s="32"/>
      <c r="CC71" s="32"/>
      <c r="CD71" s="33"/>
      <c r="CE71" s="6"/>
      <c r="CF71" s="6"/>
      <c r="CG71" s="6"/>
      <c r="CH71" s="6"/>
      <c r="CI71" s="6"/>
      <c r="CJ71" s="6"/>
      <c r="CK71" s="6"/>
      <c r="CL71" s="6"/>
    </row>
    <row r="72" spans="1:90" s="7" customFormat="1" ht="18.75" customHeight="1" hidden="1" outlineLevel="1">
      <c r="A72" s="19"/>
      <c r="B72" s="199"/>
      <c r="C72" s="241"/>
      <c r="D72" s="216"/>
      <c r="E72" s="302"/>
      <c r="F72" s="247"/>
      <c r="G72" s="20" t="s">
        <v>58</v>
      </c>
      <c r="H72" s="205"/>
      <c r="I72" s="205"/>
      <c r="J72" s="205"/>
      <c r="K72" s="205"/>
      <c r="L72" s="205"/>
      <c r="M72" s="203"/>
      <c r="N72" s="203"/>
      <c r="O72" s="28"/>
      <c r="P72" s="28"/>
      <c r="Q72" s="28"/>
      <c r="R72" s="28"/>
      <c r="S72" s="28"/>
      <c r="T72" s="28"/>
      <c r="U72" s="29"/>
      <c r="V72" s="29"/>
      <c r="W72" s="29"/>
      <c r="X72" s="29"/>
      <c r="Y72" s="28"/>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30"/>
      <c r="BU72" s="31">
        <f>COUNTIF(O72:AC72,"P")</f>
        <v>0</v>
      </c>
      <c r="BV72" s="31">
        <f>COUNTIF(AD72:AQ72,"P")</f>
        <v>0</v>
      </c>
      <c r="BW72" s="31">
        <f>COUNTIF(AR72:BE72,"P")</f>
        <v>0</v>
      </c>
      <c r="BX72" s="31">
        <f>COUNTIF(BF72:BT72,"P")</f>
        <v>0</v>
      </c>
      <c r="BY72" s="31">
        <f t="shared" si="37"/>
        <v>0</v>
      </c>
      <c r="BZ72" s="32"/>
      <c r="CA72" s="32"/>
      <c r="CB72" s="32"/>
      <c r="CC72" s="32"/>
      <c r="CD72" s="33"/>
      <c r="CE72" s="6"/>
      <c r="CF72" s="6"/>
      <c r="CG72" s="6"/>
      <c r="CH72" s="6"/>
      <c r="CI72" s="6"/>
      <c r="CJ72" s="6"/>
      <c r="CK72" s="6"/>
      <c r="CL72" s="6"/>
    </row>
    <row r="73" spans="1:90" s="7" customFormat="1" ht="18.75" customHeight="1" hidden="1" outlineLevel="1">
      <c r="A73" s="19"/>
      <c r="B73" s="200"/>
      <c r="C73" s="241"/>
      <c r="D73" s="216"/>
      <c r="E73" s="325"/>
      <c r="F73" s="248"/>
      <c r="G73" s="20" t="s">
        <v>59</v>
      </c>
      <c r="H73" s="206"/>
      <c r="I73" s="206"/>
      <c r="J73" s="206"/>
      <c r="K73" s="206"/>
      <c r="L73" s="206"/>
      <c r="M73" s="204"/>
      <c r="N73" s="204"/>
      <c r="O73" s="101"/>
      <c r="P73" s="101"/>
      <c r="Q73" s="101"/>
      <c r="R73" s="101"/>
      <c r="S73" s="101"/>
      <c r="T73" s="101"/>
      <c r="U73" s="102"/>
      <c r="V73" s="102"/>
      <c r="W73" s="102"/>
      <c r="X73" s="102"/>
      <c r="Y73" s="101"/>
      <c r="Z73" s="102"/>
      <c r="AA73" s="102"/>
      <c r="AB73" s="102"/>
      <c r="AC73" s="102"/>
      <c r="AD73" s="102"/>
      <c r="AE73" s="102"/>
      <c r="AF73" s="102"/>
      <c r="AG73" s="102"/>
      <c r="AH73" s="102"/>
      <c r="AI73" s="102"/>
      <c r="AJ73" s="102"/>
      <c r="AK73" s="101"/>
      <c r="AL73" s="101"/>
      <c r="AM73" s="102"/>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2"/>
      <c r="BR73" s="102"/>
      <c r="BS73" s="102"/>
      <c r="BT73" s="103"/>
      <c r="BU73" s="37">
        <f>COUNTIF(O73:AC73,"E")</f>
        <v>0</v>
      </c>
      <c r="BV73" s="37">
        <f>COUNTIF(AD73:AQ73,"E")</f>
        <v>0</v>
      </c>
      <c r="BW73" s="37">
        <f>COUNTIF(AR73:BE73,"E")</f>
        <v>0</v>
      </c>
      <c r="BX73" s="37">
        <f>COUNTIF(BF73:BT73,"E")</f>
        <v>0</v>
      </c>
      <c r="BY73" s="37">
        <f t="shared" si="37"/>
        <v>0</v>
      </c>
      <c r="BZ73" s="32"/>
      <c r="CA73" s="32"/>
      <c r="CB73" s="32"/>
      <c r="CC73" s="32"/>
      <c r="CD73" s="33"/>
      <c r="CE73" s="6"/>
      <c r="CF73" s="6"/>
      <c r="CG73" s="6"/>
      <c r="CH73" s="6"/>
      <c r="CI73" s="6"/>
      <c r="CJ73" s="6"/>
      <c r="CK73" s="6"/>
      <c r="CL73" s="6"/>
    </row>
    <row r="74" spans="1:90" s="7" customFormat="1" ht="18.75" customHeight="1" hidden="1" outlineLevel="1">
      <c r="A74" s="19"/>
      <c r="B74" s="174"/>
      <c r="C74" s="241"/>
      <c r="D74" s="216"/>
      <c r="E74" s="185"/>
      <c r="F74" s="184"/>
      <c r="G74" s="20" t="s">
        <v>58</v>
      </c>
      <c r="H74" s="170"/>
      <c r="I74" s="170"/>
      <c r="J74" s="170"/>
      <c r="K74" s="170"/>
      <c r="L74" s="170"/>
      <c r="M74" s="172"/>
      <c r="N74" s="172"/>
      <c r="O74" s="28"/>
      <c r="P74" s="28"/>
      <c r="Q74" s="28"/>
      <c r="R74" s="28"/>
      <c r="S74" s="28"/>
      <c r="T74" s="28"/>
      <c r="U74" s="29"/>
      <c r="V74" s="29"/>
      <c r="W74" s="29"/>
      <c r="X74" s="29"/>
      <c r="Y74" s="28"/>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30"/>
      <c r="BU74" s="31">
        <f>COUNTIF(O74:AC74,"P")</f>
        <v>0</v>
      </c>
      <c r="BV74" s="31">
        <f>COUNTIF(AD74:AQ74,"P")</f>
        <v>0</v>
      </c>
      <c r="BW74" s="31">
        <f>COUNTIF(AR74:BE74,"P")</f>
        <v>0</v>
      </c>
      <c r="BX74" s="31">
        <f>COUNTIF(BF74:BT74,"P")</f>
        <v>0</v>
      </c>
      <c r="BY74" s="31">
        <f t="shared" si="37"/>
        <v>0</v>
      </c>
      <c r="BZ74" s="32"/>
      <c r="CA74" s="32"/>
      <c r="CB74" s="32"/>
      <c r="CC74" s="32"/>
      <c r="CD74" s="33"/>
      <c r="CE74" s="6"/>
      <c r="CF74" s="6"/>
      <c r="CG74" s="6"/>
      <c r="CH74" s="6"/>
      <c r="CI74" s="6"/>
      <c r="CJ74" s="6"/>
      <c r="CK74" s="6"/>
      <c r="CL74" s="6"/>
    </row>
    <row r="75" spans="1:90" s="7" customFormat="1" ht="18.75" customHeight="1" hidden="1" outlineLevel="1" thickBot="1">
      <c r="A75" s="19"/>
      <c r="B75" s="174"/>
      <c r="C75" s="241"/>
      <c r="D75" s="216"/>
      <c r="E75" s="185"/>
      <c r="F75" s="184"/>
      <c r="G75" s="20" t="s">
        <v>59</v>
      </c>
      <c r="H75" s="170"/>
      <c r="I75" s="170"/>
      <c r="J75" s="170"/>
      <c r="K75" s="170"/>
      <c r="L75" s="170"/>
      <c r="M75" s="172"/>
      <c r="N75" s="172"/>
      <c r="O75" s="101"/>
      <c r="P75" s="101"/>
      <c r="Q75" s="101"/>
      <c r="R75" s="101"/>
      <c r="S75" s="101"/>
      <c r="T75" s="101"/>
      <c r="U75" s="102"/>
      <c r="V75" s="102"/>
      <c r="W75" s="102"/>
      <c r="X75" s="102"/>
      <c r="Y75" s="101"/>
      <c r="Z75" s="102"/>
      <c r="AA75" s="102"/>
      <c r="AB75" s="102"/>
      <c r="AC75" s="102"/>
      <c r="AD75" s="102"/>
      <c r="AE75" s="102"/>
      <c r="AF75" s="102"/>
      <c r="AG75" s="102"/>
      <c r="AH75" s="102"/>
      <c r="AI75" s="102"/>
      <c r="AJ75" s="102"/>
      <c r="AK75" s="102"/>
      <c r="AL75" s="102"/>
      <c r="AM75" s="102"/>
      <c r="AN75" s="102"/>
      <c r="AO75" s="101"/>
      <c r="AP75" s="101"/>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2"/>
      <c r="BQ75" s="102"/>
      <c r="BR75" s="102"/>
      <c r="BS75" s="102"/>
      <c r="BT75" s="103"/>
      <c r="BU75" s="37">
        <f>COUNTIF(O75:AC75,"E")</f>
        <v>0</v>
      </c>
      <c r="BV75" s="37">
        <f>COUNTIF(AD75:AQ75,"E")</f>
        <v>0</v>
      </c>
      <c r="BW75" s="37">
        <f>COUNTIF(AR75:BE75,"E")</f>
        <v>0</v>
      </c>
      <c r="BX75" s="37">
        <f>COUNTIF(BF75:BT75,"E")</f>
        <v>0</v>
      </c>
      <c r="BY75" s="37">
        <f t="shared" si="37"/>
        <v>0</v>
      </c>
      <c r="BZ75" s="32"/>
      <c r="CA75" s="32"/>
      <c r="CB75" s="32"/>
      <c r="CC75" s="32"/>
      <c r="CD75" s="33"/>
      <c r="CE75" s="6"/>
      <c r="CF75" s="6"/>
      <c r="CG75" s="6"/>
      <c r="CH75" s="6"/>
      <c r="CI75" s="6"/>
      <c r="CJ75" s="6"/>
      <c r="CK75" s="6"/>
      <c r="CL75" s="6"/>
    </row>
    <row r="76" spans="1:90" s="7" customFormat="1" ht="18.75" customHeight="1" collapsed="1" thickBot="1">
      <c r="A76" s="19"/>
      <c r="B76" s="199"/>
      <c r="C76" s="303" t="s">
        <v>101</v>
      </c>
      <c r="D76" s="304" t="s">
        <v>102</v>
      </c>
      <c r="E76" s="304"/>
      <c r="F76" s="162" t="s">
        <v>395</v>
      </c>
      <c r="G76" s="20" t="s">
        <v>58</v>
      </c>
      <c r="H76" s="170"/>
      <c r="I76" s="170"/>
      <c r="J76" s="170"/>
      <c r="K76" s="170"/>
      <c r="L76" s="170"/>
      <c r="M76" s="172" t="s">
        <v>230</v>
      </c>
      <c r="N76" s="172" t="s">
        <v>381</v>
      </c>
      <c r="O76" s="21">
        <f>COUNTIF(O78:O87,"P")</f>
        <v>0</v>
      </c>
      <c r="P76" s="21">
        <f aca="true" t="shared" si="38" ref="P76:AP76">COUNTIF(P78:P87,"P")</f>
        <v>0</v>
      </c>
      <c r="Q76" s="21">
        <f t="shared" si="38"/>
        <v>0</v>
      </c>
      <c r="R76" s="21">
        <f t="shared" si="38"/>
        <v>0</v>
      </c>
      <c r="S76" s="21">
        <f t="shared" si="38"/>
        <v>0</v>
      </c>
      <c r="T76" s="21">
        <f t="shared" si="38"/>
        <v>0</v>
      </c>
      <c r="U76" s="21">
        <f t="shared" si="38"/>
        <v>0</v>
      </c>
      <c r="V76" s="21">
        <f t="shared" si="38"/>
        <v>0</v>
      </c>
      <c r="W76" s="21">
        <f t="shared" si="38"/>
        <v>0</v>
      </c>
      <c r="X76" s="21">
        <f t="shared" si="38"/>
        <v>1</v>
      </c>
      <c r="Y76" s="21">
        <f t="shared" si="38"/>
        <v>0</v>
      </c>
      <c r="Z76" s="21">
        <f t="shared" si="38"/>
        <v>0</v>
      </c>
      <c r="AA76" s="21">
        <f t="shared" si="38"/>
        <v>0</v>
      </c>
      <c r="AB76" s="21">
        <f t="shared" si="38"/>
        <v>0</v>
      </c>
      <c r="AC76" s="21">
        <f t="shared" si="38"/>
        <v>1</v>
      </c>
      <c r="AD76" s="21">
        <f t="shared" si="38"/>
        <v>0</v>
      </c>
      <c r="AE76" s="21">
        <f t="shared" si="38"/>
        <v>0</v>
      </c>
      <c r="AF76" s="21">
        <f t="shared" si="38"/>
        <v>0</v>
      </c>
      <c r="AG76" s="21"/>
      <c r="AH76" s="21">
        <f t="shared" si="38"/>
        <v>0</v>
      </c>
      <c r="AI76" s="21">
        <f t="shared" si="38"/>
        <v>0</v>
      </c>
      <c r="AJ76" s="21">
        <f t="shared" si="38"/>
        <v>0</v>
      </c>
      <c r="AK76" s="21">
        <f t="shared" si="38"/>
        <v>0</v>
      </c>
      <c r="AL76" s="21">
        <f t="shared" si="38"/>
        <v>0</v>
      </c>
      <c r="AM76" s="21">
        <f t="shared" si="38"/>
        <v>1</v>
      </c>
      <c r="AN76" s="21">
        <f t="shared" si="38"/>
        <v>0</v>
      </c>
      <c r="AO76" s="21">
        <f t="shared" si="38"/>
        <v>0</v>
      </c>
      <c r="AP76" s="21">
        <f t="shared" si="38"/>
        <v>0</v>
      </c>
      <c r="AQ76" s="21">
        <f aca="true" t="shared" si="39" ref="AQ76:BT76">COUNTIF(AQ78:AQ87,"P")</f>
        <v>0</v>
      </c>
      <c r="AR76" s="21">
        <f t="shared" si="39"/>
        <v>0</v>
      </c>
      <c r="AS76" s="21">
        <f t="shared" si="39"/>
        <v>0</v>
      </c>
      <c r="AT76" s="21">
        <f t="shared" si="39"/>
        <v>0</v>
      </c>
      <c r="AU76" s="21">
        <f t="shared" si="39"/>
        <v>0</v>
      </c>
      <c r="AV76" s="21">
        <f t="shared" si="39"/>
        <v>1</v>
      </c>
      <c r="AW76" s="21">
        <f t="shared" si="39"/>
        <v>0</v>
      </c>
      <c r="AX76" s="21">
        <f t="shared" si="39"/>
        <v>0</v>
      </c>
      <c r="AY76" s="21">
        <f t="shared" si="39"/>
        <v>0</v>
      </c>
      <c r="AZ76" s="21">
        <f t="shared" si="39"/>
        <v>0</v>
      </c>
      <c r="BA76" s="21">
        <f t="shared" si="39"/>
        <v>0</v>
      </c>
      <c r="BB76" s="21">
        <f t="shared" si="39"/>
        <v>1</v>
      </c>
      <c r="BC76" s="21">
        <f t="shared" si="39"/>
        <v>0</v>
      </c>
      <c r="BD76" s="21">
        <f t="shared" si="39"/>
        <v>0</v>
      </c>
      <c r="BE76" s="21">
        <f t="shared" si="39"/>
        <v>1</v>
      </c>
      <c r="BF76" s="21">
        <f t="shared" si="39"/>
        <v>0</v>
      </c>
      <c r="BG76" s="21">
        <f t="shared" si="39"/>
        <v>0</v>
      </c>
      <c r="BH76" s="21">
        <f t="shared" si="39"/>
        <v>0</v>
      </c>
      <c r="BI76" s="21">
        <f t="shared" si="39"/>
        <v>0</v>
      </c>
      <c r="BJ76" s="21">
        <f t="shared" si="39"/>
        <v>0</v>
      </c>
      <c r="BK76" s="21">
        <f t="shared" si="39"/>
        <v>0</v>
      </c>
      <c r="BL76" s="21">
        <f t="shared" si="39"/>
        <v>0</v>
      </c>
      <c r="BM76" s="21">
        <f t="shared" si="39"/>
        <v>0</v>
      </c>
      <c r="BN76" s="21">
        <f t="shared" si="39"/>
        <v>0</v>
      </c>
      <c r="BO76" s="21">
        <f t="shared" si="39"/>
        <v>1</v>
      </c>
      <c r="BP76" s="21">
        <f t="shared" si="39"/>
        <v>0</v>
      </c>
      <c r="BQ76" s="21">
        <f t="shared" si="39"/>
        <v>0</v>
      </c>
      <c r="BR76" s="21"/>
      <c r="BS76" s="21">
        <f t="shared" si="39"/>
        <v>1</v>
      </c>
      <c r="BT76" s="21">
        <f t="shared" si="39"/>
        <v>0</v>
      </c>
      <c r="BU76" s="37"/>
      <c r="BV76" s="37"/>
      <c r="BW76" s="37"/>
      <c r="BX76" s="37"/>
      <c r="BY76" s="37"/>
      <c r="BZ76" s="32"/>
      <c r="CA76" s="32"/>
      <c r="CB76" s="32"/>
      <c r="CC76" s="32"/>
      <c r="CD76" s="33"/>
      <c r="CE76" s="6"/>
      <c r="CF76" s="6"/>
      <c r="CG76" s="6"/>
      <c r="CH76" s="6"/>
      <c r="CI76" s="6"/>
      <c r="CJ76" s="6"/>
      <c r="CK76" s="6"/>
      <c r="CL76" s="6"/>
    </row>
    <row r="77" spans="1:90" s="7" customFormat="1" ht="30.75" customHeight="1" thickBot="1">
      <c r="A77" s="19"/>
      <c r="B77" s="200"/>
      <c r="C77" s="303" t="s">
        <v>101</v>
      </c>
      <c r="D77" s="304" t="s">
        <v>102</v>
      </c>
      <c r="E77" s="304"/>
      <c r="F77" s="163"/>
      <c r="G77" s="20" t="s">
        <v>59</v>
      </c>
      <c r="H77" s="170"/>
      <c r="I77" s="170"/>
      <c r="J77" s="170"/>
      <c r="K77" s="170"/>
      <c r="L77" s="170"/>
      <c r="M77" s="172"/>
      <c r="N77" s="172"/>
      <c r="O77" s="93">
        <f>COUNTIF(O78:O87,"E")</f>
        <v>0</v>
      </c>
      <c r="P77" s="93">
        <f aca="true" t="shared" si="40" ref="P77:AP77">COUNTIF(P78:P87,"E")</f>
        <v>0</v>
      </c>
      <c r="Q77" s="93">
        <f t="shared" si="40"/>
        <v>0</v>
      </c>
      <c r="R77" s="93">
        <f t="shared" si="40"/>
        <v>0</v>
      </c>
      <c r="S77" s="93">
        <f t="shared" si="40"/>
        <v>0</v>
      </c>
      <c r="T77" s="93">
        <f t="shared" si="40"/>
        <v>0</v>
      </c>
      <c r="U77" s="93">
        <f t="shared" si="40"/>
        <v>0</v>
      </c>
      <c r="V77" s="93">
        <f t="shared" si="40"/>
        <v>0</v>
      </c>
      <c r="W77" s="93">
        <f t="shared" si="40"/>
        <v>0</v>
      </c>
      <c r="X77" s="93">
        <f t="shared" si="40"/>
        <v>0</v>
      </c>
      <c r="Y77" s="93">
        <f t="shared" si="40"/>
        <v>0</v>
      </c>
      <c r="Z77" s="93">
        <f t="shared" si="40"/>
        <v>0</v>
      </c>
      <c r="AA77" s="93">
        <f t="shared" si="40"/>
        <v>0</v>
      </c>
      <c r="AB77" s="93">
        <f t="shared" si="40"/>
        <v>0</v>
      </c>
      <c r="AC77" s="93">
        <f t="shared" si="40"/>
        <v>0</v>
      </c>
      <c r="AD77" s="93">
        <f t="shared" si="40"/>
        <v>0</v>
      </c>
      <c r="AE77" s="93">
        <f t="shared" si="40"/>
        <v>0</v>
      </c>
      <c r="AF77" s="93">
        <f t="shared" si="40"/>
        <v>0</v>
      </c>
      <c r="AG77" s="93"/>
      <c r="AH77" s="93">
        <f t="shared" si="40"/>
        <v>0</v>
      </c>
      <c r="AI77" s="93">
        <f t="shared" si="40"/>
        <v>0</v>
      </c>
      <c r="AJ77" s="93">
        <f t="shared" si="40"/>
        <v>0</v>
      </c>
      <c r="AK77" s="93">
        <f t="shared" si="40"/>
        <v>0</v>
      </c>
      <c r="AL77" s="93">
        <f t="shared" si="40"/>
        <v>0</v>
      </c>
      <c r="AM77" s="93">
        <f t="shared" si="40"/>
        <v>0</v>
      </c>
      <c r="AN77" s="93">
        <f t="shared" si="40"/>
        <v>0</v>
      </c>
      <c r="AO77" s="93">
        <f t="shared" si="40"/>
        <v>0</v>
      </c>
      <c r="AP77" s="93">
        <f t="shared" si="40"/>
        <v>0</v>
      </c>
      <c r="AQ77" s="93">
        <f aca="true" t="shared" si="41" ref="AQ77:BT77">COUNTIF(AQ78:AQ87,"E")</f>
        <v>0</v>
      </c>
      <c r="AR77" s="93">
        <f t="shared" si="41"/>
        <v>0</v>
      </c>
      <c r="AS77" s="93">
        <f t="shared" si="41"/>
        <v>0</v>
      </c>
      <c r="AT77" s="93">
        <f t="shared" si="41"/>
        <v>0</v>
      </c>
      <c r="AU77" s="93">
        <f t="shared" si="41"/>
        <v>0</v>
      </c>
      <c r="AV77" s="93">
        <f t="shared" si="41"/>
        <v>0</v>
      </c>
      <c r="AW77" s="93">
        <f t="shared" si="41"/>
        <v>0</v>
      </c>
      <c r="AX77" s="93">
        <f t="shared" si="41"/>
        <v>0</v>
      </c>
      <c r="AY77" s="93">
        <f t="shared" si="41"/>
        <v>0</v>
      </c>
      <c r="AZ77" s="93">
        <f t="shared" si="41"/>
        <v>0</v>
      </c>
      <c r="BA77" s="93">
        <f t="shared" si="41"/>
        <v>0</v>
      </c>
      <c r="BB77" s="93">
        <f t="shared" si="41"/>
        <v>0</v>
      </c>
      <c r="BC77" s="93">
        <f t="shared" si="41"/>
        <v>0</v>
      </c>
      <c r="BD77" s="93">
        <f t="shared" si="41"/>
        <v>0</v>
      </c>
      <c r="BE77" s="93">
        <f t="shared" si="41"/>
        <v>0</v>
      </c>
      <c r="BF77" s="93">
        <f t="shared" si="41"/>
        <v>0</v>
      </c>
      <c r="BG77" s="93">
        <f t="shared" si="41"/>
        <v>0</v>
      </c>
      <c r="BH77" s="93">
        <f t="shared" si="41"/>
        <v>0</v>
      </c>
      <c r="BI77" s="93">
        <f t="shared" si="41"/>
        <v>0</v>
      </c>
      <c r="BJ77" s="93">
        <f t="shared" si="41"/>
        <v>0</v>
      </c>
      <c r="BK77" s="93">
        <f t="shared" si="41"/>
        <v>0</v>
      </c>
      <c r="BL77" s="93">
        <f t="shared" si="41"/>
        <v>0</v>
      </c>
      <c r="BM77" s="93">
        <f t="shared" si="41"/>
        <v>0</v>
      </c>
      <c r="BN77" s="93">
        <f t="shared" si="41"/>
        <v>0</v>
      </c>
      <c r="BO77" s="93">
        <f t="shared" si="41"/>
        <v>0</v>
      </c>
      <c r="BP77" s="93">
        <f t="shared" si="41"/>
        <v>0</v>
      </c>
      <c r="BQ77" s="93">
        <f t="shared" si="41"/>
        <v>0</v>
      </c>
      <c r="BR77" s="93"/>
      <c r="BS77" s="93">
        <f t="shared" si="41"/>
        <v>0</v>
      </c>
      <c r="BT77" s="93">
        <f t="shared" si="41"/>
        <v>0</v>
      </c>
      <c r="BU77" s="37"/>
      <c r="BV77" s="37"/>
      <c r="BW77" s="37"/>
      <c r="BX77" s="37"/>
      <c r="BY77" s="37"/>
      <c r="BZ77" s="32"/>
      <c r="CA77" s="32"/>
      <c r="CB77" s="32"/>
      <c r="CC77" s="32"/>
      <c r="CD77" s="33"/>
      <c r="CE77" s="6"/>
      <c r="CF77" s="6"/>
      <c r="CG77" s="6"/>
      <c r="CH77" s="6"/>
      <c r="CI77" s="6"/>
      <c r="CJ77" s="6"/>
      <c r="CK77" s="6"/>
      <c r="CL77" s="6"/>
    </row>
    <row r="78" spans="1:90" s="7" customFormat="1" ht="18.75" customHeight="1" hidden="1" outlineLevel="1">
      <c r="A78" s="19"/>
      <c r="B78" s="174"/>
      <c r="C78" s="241"/>
      <c r="D78" s="324" t="s">
        <v>103</v>
      </c>
      <c r="E78" s="185" t="s">
        <v>104</v>
      </c>
      <c r="F78" s="184" t="s">
        <v>395</v>
      </c>
      <c r="G78" s="20" t="s">
        <v>58</v>
      </c>
      <c r="H78" s="170" t="s">
        <v>229</v>
      </c>
      <c r="I78" s="170"/>
      <c r="J78" s="170"/>
      <c r="K78" s="170" t="s">
        <v>229</v>
      </c>
      <c r="L78" s="170" t="s">
        <v>229</v>
      </c>
      <c r="M78" s="172" t="s">
        <v>230</v>
      </c>
      <c r="N78" s="172" t="s">
        <v>394</v>
      </c>
      <c r="O78" s="28"/>
      <c r="P78" s="28"/>
      <c r="Q78" s="28"/>
      <c r="R78" s="28"/>
      <c r="S78" s="28"/>
      <c r="T78" s="28"/>
      <c r="U78" s="29"/>
      <c r="V78" s="29"/>
      <c r="W78" s="29"/>
      <c r="X78" s="29" t="s">
        <v>58</v>
      </c>
      <c r="Y78" s="29"/>
      <c r="Z78" s="29"/>
      <c r="AA78" s="29"/>
      <c r="AB78" s="29"/>
      <c r="AC78" s="29"/>
      <c r="AD78" s="29"/>
      <c r="AE78" s="29"/>
      <c r="AF78" s="29"/>
      <c r="AG78" s="29"/>
      <c r="AH78" s="29"/>
      <c r="AI78" s="29"/>
      <c r="AJ78" s="29"/>
      <c r="AK78" s="29"/>
      <c r="AL78" s="29"/>
      <c r="AM78" s="29" t="s">
        <v>58</v>
      </c>
      <c r="AN78" s="29"/>
      <c r="AO78" s="29"/>
      <c r="AP78" s="29"/>
      <c r="AQ78" s="29"/>
      <c r="AR78" s="29"/>
      <c r="AS78" s="29"/>
      <c r="AT78" s="29"/>
      <c r="AU78" s="29"/>
      <c r="AV78" s="29" t="s">
        <v>58</v>
      </c>
      <c r="AW78" s="29"/>
      <c r="AX78" s="29"/>
      <c r="AY78" s="29"/>
      <c r="AZ78" s="29"/>
      <c r="BA78" s="29"/>
      <c r="BB78" s="29"/>
      <c r="BC78" s="29"/>
      <c r="BD78" s="29"/>
      <c r="BE78" s="29" t="s">
        <v>58</v>
      </c>
      <c r="BF78" s="29"/>
      <c r="BG78" s="29"/>
      <c r="BH78" s="29"/>
      <c r="BI78" s="29"/>
      <c r="BJ78" s="29"/>
      <c r="BK78" s="29"/>
      <c r="BL78" s="29"/>
      <c r="BM78" s="29"/>
      <c r="BN78" s="29"/>
      <c r="BO78" s="29" t="s">
        <v>58</v>
      </c>
      <c r="BP78" s="29"/>
      <c r="BQ78" s="29"/>
      <c r="BR78" s="29"/>
      <c r="BS78" s="29"/>
      <c r="BT78" s="30"/>
      <c r="BU78" s="31">
        <f>COUNTIF(O78:AC78,"P")</f>
        <v>1</v>
      </c>
      <c r="BV78" s="31">
        <f>COUNTIF(AD78:AQ78,"P")</f>
        <v>1</v>
      </c>
      <c r="BW78" s="31">
        <f>COUNTIF(AR78:BE78,"P")</f>
        <v>2</v>
      </c>
      <c r="BX78" s="31">
        <f>COUNTIF(BF78:BT78,"P")</f>
        <v>1</v>
      </c>
      <c r="BY78" s="31">
        <f>SUM(BU78:BX78)</f>
        <v>5</v>
      </c>
      <c r="BZ78" s="32"/>
      <c r="CA78" s="32"/>
      <c r="CB78" s="32"/>
      <c r="CC78" s="32"/>
      <c r="CD78" s="33"/>
      <c r="CE78" s="6"/>
      <c r="CF78" s="6"/>
      <c r="CG78" s="6"/>
      <c r="CH78" s="6"/>
      <c r="CI78" s="6"/>
      <c r="CJ78" s="6"/>
      <c r="CK78" s="6"/>
      <c r="CL78" s="6"/>
    </row>
    <row r="79" spans="1:90" s="7" customFormat="1" ht="18.75" customHeight="1" hidden="1" outlineLevel="1">
      <c r="A79" s="19"/>
      <c r="B79" s="174"/>
      <c r="C79" s="241"/>
      <c r="D79" s="324"/>
      <c r="E79" s="185"/>
      <c r="F79" s="184"/>
      <c r="G79" s="20" t="s">
        <v>59</v>
      </c>
      <c r="H79" s="170"/>
      <c r="I79" s="170"/>
      <c r="J79" s="170"/>
      <c r="K79" s="170"/>
      <c r="L79" s="170"/>
      <c r="M79" s="172"/>
      <c r="N79" s="172"/>
      <c r="O79" s="101"/>
      <c r="P79" s="101"/>
      <c r="Q79" s="101"/>
      <c r="R79" s="101"/>
      <c r="S79" s="101"/>
      <c r="T79" s="101"/>
      <c r="U79" s="102"/>
      <c r="V79" s="102"/>
      <c r="W79" s="102"/>
      <c r="X79" s="102"/>
      <c r="Y79" s="101"/>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c r="BT79" s="103"/>
      <c r="BU79" s="37">
        <f>COUNTIF(O79:AC79,"E")</f>
        <v>0</v>
      </c>
      <c r="BV79" s="37">
        <f>COUNTIF(AD79:AQ79,"E")</f>
        <v>0</v>
      </c>
      <c r="BW79" s="37">
        <f>COUNTIF(AR79:BE79,"E")</f>
        <v>0</v>
      </c>
      <c r="BX79" s="37">
        <f>COUNTIF(BF79:BT79,"E")</f>
        <v>0</v>
      </c>
      <c r="BY79" s="37">
        <f>SUM(BU79:BX79)</f>
        <v>0</v>
      </c>
      <c r="BZ79" s="32"/>
      <c r="CA79" s="32"/>
      <c r="CB79" s="32"/>
      <c r="CC79" s="32"/>
      <c r="CD79" s="33"/>
      <c r="CE79" s="6"/>
      <c r="CF79" s="6"/>
      <c r="CG79" s="6"/>
      <c r="CH79" s="6"/>
      <c r="CI79" s="6"/>
      <c r="CJ79" s="6"/>
      <c r="CK79" s="6"/>
      <c r="CL79" s="6"/>
    </row>
    <row r="80" spans="1:90" s="7" customFormat="1" ht="26.25" customHeight="1" hidden="1" outlineLevel="1">
      <c r="A80" s="19"/>
      <c r="B80" s="174"/>
      <c r="C80" s="241"/>
      <c r="D80" s="324"/>
      <c r="E80" s="323" t="s">
        <v>105</v>
      </c>
      <c r="F80" s="184" t="s">
        <v>395</v>
      </c>
      <c r="G80" s="20" t="s">
        <v>58</v>
      </c>
      <c r="H80" s="170" t="s">
        <v>229</v>
      </c>
      <c r="I80" s="170"/>
      <c r="J80" s="170"/>
      <c r="K80" s="170" t="s">
        <v>229</v>
      </c>
      <c r="L80" s="170" t="s">
        <v>229</v>
      </c>
      <c r="M80" s="172" t="s">
        <v>230</v>
      </c>
      <c r="N80" s="172" t="s">
        <v>394</v>
      </c>
      <c r="O80" s="28"/>
      <c r="P80" s="28"/>
      <c r="Q80" s="28"/>
      <c r="R80" s="28"/>
      <c r="S80" s="28"/>
      <c r="T80" s="29"/>
      <c r="U80" s="29"/>
      <c r="V80" s="29"/>
      <c r="W80" s="29"/>
      <c r="X80" s="29"/>
      <c r="Y80" s="28"/>
      <c r="Z80" s="28"/>
      <c r="AA80" s="28"/>
      <c r="AB80" s="28"/>
      <c r="AC80" s="29" t="s">
        <v>58</v>
      </c>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t="s">
        <v>58</v>
      </c>
      <c r="BC80" s="29"/>
      <c r="BD80" s="29"/>
      <c r="BE80" s="29"/>
      <c r="BF80" s="29"/>
      <c r="BG80" s="29"/>
      <c r="BH80" s="29"/>
      <c r="BI80" s="29"/>
      <c r="BJ80" s="29"/>
      <c r="BK80" s="29"/>
      <c r="BL80" s="29"/>
      <c r="BM80" s="29"/>
      <c r="BN80" s="29"/>
      <c r="BO80" s="29"/>
      <c r="BP80" s="29"/>
      <c r="BQ80" s="29"/>
      <c r="BR80" s="29"/>
      <c r="BS80" s="29" t="s">
        <v>58</v>
      </c>
      <c r="BT80" s="30"/>
      <c r="BU80" s="31">
        <f>COUNTIF(O80:AC80,"P")</f>
        <v>1</v>
      </c>
      <c r="BV80" s="31">
        <f>COUNTIF(AD80:AQ80,"P")</f>
        <v>0</v>
      </c>
      <c r="BW80" s="31">
        <f>COUNTIF(AR80:BE80,"P")</f>
        <v>1</v>
      </c>
      <c r="BX80" s="31">
        <f>COUNTIF(BF80:BT80,"P")</f>
        <v>1</v>
      </c>
      <c r="BY80" s="31">
        <f>SUM(BU80:BX80)</f>
        <v>3</v>
      </c>
      <c r="BZ80" s="32"/>
      <c r="CA80" s="32"/>
      <c r="CB80" s="32"/>
      <c r="CC80" s="32"/>
      <c r="CD80" s="33"/>
      <c r="CE80" s="6"/>
      <c r="CF80" s="6"/>
      <c r="CG80" s="6"/>
      <c r="CH80" s="6"/>
      <c r="CI80" s="6"/>
      <c r="CJ80" s="6"/>
      <c r="CK80" s="6"/>
      <c r="CL80" s="6"/>
    </row>
    <row r="81" spans="1:90" s="7" customFormat="1" ht="26.25" customHeight="1" hidden="1" outlineLevel="1">
      <c r="A81" s="19"/>
      <c r="B81" s="174"/>
      <c r="C81" s="241"/>
      <c r="D81" s="324"/>
      <c r="E81" s="323"/>
      <c r="F81" s="184"/>
      <c r="G81" s="20" t="s">
        <v>59</v>
      </c>
      <c r="H81" s="170"/>
      <c r="I81" s="170"/>
      <c r="J81" s="170"/>
      <c r="K81" s="170"/>
      <c r="L81" s="170"/>
      <c r="M81" s="172"/>
      <c r="N81" s="172"/>
      <c r="O81" s="101"/>
      <c r="P81" s="101"/>
      <c r="Q81" s="101"/>
      <c r="R81" s="101"/>
      <c r="S81" s="101"/>
      <c r="T81" s="101"/>
      <c r="U81" s="102"/>
      <c r="V81" s="102"/>
      <c r="W81" s="102"/>
      <c r="X81" s="102"/>
      <c r="Y81" s="101"/>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2"/>
      <c r="BR81" s="102"/>
      <c r="BS81" s="102"/>
      <c r="BT81" s="103"/>
      <c r="BU81" s="37">
        <f>COUNTIF(O81:AC81,"E")</f>
        <v>0</v>
      </c>
      <c r="BV81" s="37">
        <f>COUNTIF(AD81:AQ81,"E")</f>
        <v>0</v>
      </c>
      <c r="BW81" s="37">
        <f>COUNTIF(AR81:BE81,"E")</f>
        <v>0</v>
      </c>
      <c r="BX81" s="37">
        <f>COUNTIF(BF81:BT81,"E")</f>
        <v>0</v>
      </c>
      <c r="BY81" s="37">
        <f>SUM(BU81:BX81)</f>
        <v>0</v>
      </c>
      <c r="BZ81" s="32"/>
      <c r="CA81" s="32"/>
      <c r="CB81" s="32"/>
      <c r="CC81" s="32"/>
      <c r="CD81" s="33"/>
      <c r="CE81" s="6"/>
      <c r="CF81" s="6"/>
      <c r="CG81" s="6"/>
      <c r="CH81" s="6"/>
      <c r="CI81" s="6"/>
      <c r="CJ81" s="6"/>
      <c r="CK81" s="6"/>
      <c r="CL81" s="6"/>
    </row>
    <row r="82" spans="1:90" s="7" customFormat="1" ht="18.75" customHeight="1" hidden="1" outlineLevel="1">
      <c r="A82" s="19"/>
      <c r="B82" s="174"/>
      <c r="C82" s="241"/>
      <c r="D82" s="324"/>
      <c r="E82" s="185" t="s">
        <v>106</v>
      </c>
      <c r="F82" s="184" t="s">
        <v>395</v>
      </c>
      <c r="G82" s="20" t="s">
        <v>58</v>
      </c>
      <c r="H82" s="170" t="s">
        <v>229</v>
      </c>
      <c r="I82" s="170"/>
      <c r="J82" s="170"/>
      <c r="K82" s="170" t="s">
        <v>229</v>
      </c>
      <c r="L82" s="170" t="s">
        <v>229</v>
      </c>
      <c r="M82" s="172" t="s">
        <v>392</v>
      </c>
      <c r="N82" s="172" t="s">
        <v>393</v>
      </c>
      <c r="O82" s="28"/>
      <c r="P82" s="28"/>
      <c r="Q82" s="28"/>
      <c r="R82" s="28"/>
      <c r="S82" s="28"/>
      <c r="T82" s="28"/>
      <c r="U82" s="29"/>
      <c r="V82" s="29"/>
      <c r="W82" s="29"/>
      <c r="X82" s="29"/>
      <c r="Y82" s="28"/>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30"/>
      <c r="BU82" s="31">
        <f>COUNTIF(O82:AC82,"P")</f>
        <v>0</v>
      </c>
      <c r="BV82" s="31">
        <f>COUNTIF(AD82:AQ82,"P")</f>
        <v>0</v>
      </c>
      <c r="BW82" s="31">
        <f>COUNTIF(AR82:BE82,"P")</f>
        <v>0</v>
      </c>
      <c r="BX82" s="31">
        <f>COUNTIF(BF82:BT82,"P")</f>
        <v>0</v>
      </c>
      <c r="BY82" s="31">
        <f aca="true" t="shared" si="42" ref="BY82:BY87">SUM(BU82:BX82)</f>
        <v>0</v>
      </c>
      <c r="BZ82" s="32"/>
      <c r="CA82" s="32"/>
      <c r="CB82" s="32"/>
      <c r="CC82" s="32"/>
      <c r="CD82" s="33"/>
      <c r="CE82" s="6"/>
      <c r="CF82" s="6"/>
      <c r="CG82" s="6"/>
      <c r="CH82" s="6"/>
      <c r="CI82" s="6"/>
      <c r="CJ82" s="6"/>
      <c r="CK82" s="6"/>
      <c r="CL82" s="6"/>
    </row>
    <row r="83" spans="1:90" s="7" customFormat="1" ht="18.75" customHeight="1" hidden="1" outlineLevel="1">
      <c r="A83" s="19"/>
      <c r="B83" s="174"/>
      <c r="C83" s="241"/>
      <c r="D83" s="324"/>
      <c r="E83" s="185"/>
      <c r="F83" s="184"/>
      <c r="G83" s="20" t="s">
        <v>59</v>
      </c>
      <c r="H83" s="170"/>
      <c r="I83" s="170"/>
      <c r="J83" s="170"/>
      <c r="K83" s="170"/>
      <c r="L83" s="170"/>
      <c r="M83" s="172"/>
      <c r="N83" s="172"/>
      <c r="O83" s="101"/>
      <c r="P83" s="101"/>
      <c r="Q83" s="101"/>
      <c r="R83" s="101"/>
      <c r="S83" s="101"/>
      <c r="T83" s="101"/>
      <c r="U83" s="102"/>
      <c r="V83" s="102"/>
      <c r="W83" s="102"/>
      <c r="X83" s="101"/>
      <c r="Y83" s="101"/>
      <c r="Z83" s="101"/>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c r="BE83" s="102"/>
      <c r="BF83" s="102"/>
      <c r="BG83" s="102"/>
      <c r="BH83" s="102"/>
      <c r="BI83" s="102"/>
      <c r="BJ83" s="102"/>
      <c r="BK83" s="102"/>
      <c r="BL83" s="102"/>
      <c r="BM83" s="102"/>
      <c r="BN83" s="102"/>
      <c r="BO83" s="102"/>
      <c r="BP83" s="102"/>
      <c r="BQ83" s="102"/>
      <c r="BR83" s="102"/>
      <c r="BS83" s="102"/>
      <c r="BT83" s="103"/>
      <c r="BU83" s="37">
        <f>COUNTIF(O83:AC83,"E")</f>
        <v>0</v>
      </c>
      <c r="BV83" s="37">
        <f>COUNTIF(AD83:AQ83,"E")</f>
        <v>0</v>
      </c>
      <c r="BW83" s="37">
        <f>COUNTIF(AR83:BE83,"E")</f>
        <v>0</v>
      </c>
      <c r="BX83" s="37">
        <f>COUNTIF(BF83:BT83,"E")</f>
        <v>0</v>
      </c>
      <c r="BY83" s="37">
        <f t="shared" si="42"/>
        <v>0</v>
      </c>
      <c r="BZ83" s="32"/>
      <c r="CA83" s="32"/>
      <c r="CB83" s="32"/>
      <c r="CC83" s="32"/>
      <c r="CD83" s="33"/>
      <c r="CE83" s="6"/>
      <c r="CF83" s="6"/>
      <c r="CG83" s="6"/>
      <c r="CH83" s="6"/>
      <c r="CI83" s="6"/>
      <c r="CJ83" s="6"/>
      <c r="CK83" s="6"/>
      <c r="CL83" s="6"/>
    </row>
    <row r="84" spans="1:90" s="7" customFormat="1" ht="18.75" customHeight="1" hidden="1" outlineLevel="1">
      <c r="A84" s="19"/>
      <c r="B84" s="174"/>
      <c r="C84" s="241"/>
      <c r="D84" s="324"/>
      <c r="E84" s="185"/>
      <c r="F84" s="184"/>
      <c r="G84" s="20" t="s">
        <v>58</v>
      </c>
      <c r="H84" s="170"/>
      <c r="I84" s="170"/>
      <c r="J84" s="170"/>
      <c r="K84" s="170"/>
      <c r="L84" s="170"/>
      <c r="M84" s="172"/>
      <c r="N84" s="172"/>
      <c r="O84" s="28"/>
      <c r="P84" s="28"/>
      <c r="Q84" s="28"/>
      <c r="R84" s="28"/>
      <c r="S84" s="28"/>
      <c r="T84" s="28"/>
      <c r="U84" s="29"/>
      <c r="V84" s="29"/>
      <c r="W84" s="29"/>
      <c r="X84" s="29"/>
      <c r="Y84" s="28"/>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30"/>
      <c r="BU84" s="31">
        <f>COUNTIF(O84:AC84,"P")</f>
        <v>0</v>
      </c>
      <c r="BV84" s="31">
        <f>COUNTIF(AD84:AQ84,"P")</f>
        <v>0</v>
      </c>
      <c r="BW84" s="31">
        <f>COUNTIF(AR84:BE84,"P")</f>
        <v>0</v>
      </c>
      <c r="BX84" s="31">
        <f>COUNTIF(BF84:BT84,"P")</f>
        <v>0</v>
      </c>
      <c r="BY84" s="31">
        <f t="shared" si="42"/>
        <v>0</v>
      </c>
      <c r="BZ84" s="32"/>
      <c r="CA84" s="32"/>
      <c r="CB84" s="32"/>
      <c r="CC84" s="32"/>
      <c r="CD84" s="33"/>
      <c r="CE84" s="6"/>
      <c r="CF84" s="6"/>
      <c r="CG84" s="6"/>
      <c r="CH84" s="6"/>
      <c r="CI84" s="6"/>
      <c r="CJ84" s="6"/>
      <c r="CK84" s="6"/>
      <c r="CL84" s="6"/>
    </row>
    <row r="85" spans="1:90" s="7" customFormat="1" ht="18.75" customHeight="1" hidden="1" outlineLevel="1">
      <c r="A85" s="19"/>
      <c r="B85" s="174"/>
      <c r="C85" s="241"/>
      <c r="D85" s="324"/>
      <c r="E85" s="185"/>
      <c r="F85" s="184"/>
      <c r="G85" s="20" t="s">
        <v>59</v>
      </c>
      <c r="H85" s="170"/>
      <c r="I85" s="170"/>
      <c r="J85" s="170"/>
      <c r="K85" s="170"/>
      <c r="L85" s="170"/>
      <c r="M85" s="172"/>
      <c r="N85" s="172"/>
      <c r="O85" s="101"/>
      <c r="P85" s="101"/>
      <c r="Q85" s="101"/>
      <c r="R85" s="101"/>
      <c r="S85" s="101"/>
      <c r="T85" s="101"/>
      <c r="U85" s="102"/>
      <c r="V85" s="102"/>
      <c r="W85" s="102"/>
      <c r="X85" s="102"/>
      <c r="Y85" s="101"/>
      <c r="Z85" s="102"/>
      <c r="AA85" s="102"/>
      <c r="AB85" s="102"/>
      <c r="AC85" s="102"/>
      <c r="AD85" s="102"/>
      <c r="AE85" s="102"/>
      <c r="AF85" s="102"/>
      <c r="AG85" s="102"/>
      <c r="AH85" s="102"/>
      <c r="AI85" s="102"/>
      <c r="AJ85" s="102"/>
      <c r="AK85" s="102"/>
      <c r="AL85" s="102"/>
      <c r="AM85" s="102"/>
      <c r="AN85" s="102"/>
      <c r="AO85" s="101"/>
      <c r="AP85" s="101"/>
      <c r="AQ85" s="102"/>
      <c r="AR85" s="102"/>
      <c r="AS85" s="102"/>
      <c r="AT85" s="102"/>
      <c r="AU85" s="102"/>
      <c r="AV85" s="102"/>
      <c r="AW85" s="102"/>
      <c r="AX85" s="102"/>
      <c r="AY85" s="102"/>
      <c r="AZ85" s="102"/>
      <c r="BA85" s="102"/>
      <c r="BB85" s="102"/>
      <c r="BC85" s="102"/>
      <c r="BD85" s="102"/>
      <c r="BE85" s="102"/>
      <c r="BF85" s="102"/>
      <c r="BG85" s="102"/>
      <c r="BH85" s="102"/>
      <c r="BI85" s="102"/>
      <c r="BJ85" s="102"/>
      <c r="BK85" s="102"/>
      <c r="BL85" s="102"/>
      <c r="BM85" s="102"/>
      <c r="BN85" s="102"/>
      <c r="BO85" s="102"/>
      <c r="BP85" s="102"/>
      <c r="BQ85" s="102"/>
      <c r="BR85" s="102"/>
      <c r="BS85" s="102"/>
      <c r="BT85" s="103"/>
      <c r="BU85" s="37">
        <f>COUNTIF(O85:AC85,"E")</f>
        <v>0</v>
      </c>
      <c r="BV85" s="37">
        <f>COUNTIF(AD85:AQ85,"E")</f>
        <v>0</v>
      </c>
      <c r="BW85" s="37">
        <f>COUNTIF(AR85:BE85,"E")</f>
        <v>0</v>
      </c>
      <c r="BX85" s="37">
        <f>COUNTIF(BF85:BT85,"E")</f>
        <v>0</v>
      </c>
      <c r="BY85" s="37">
        <f t="shared" si="42"/>
        <v>0</v>
      </c>
      <c r="BZ85" s="32"/>
      <c r="CA85" s="32"/>
      <c r="CB85" s="32"/>
      <c r="CC85" s="32"/>
      <c r="CD85" s="33"/>
      <c r="CE85" s="6"/>
      <c r="CF85" s="6"/>
      <c r="CG85" s="6"/>
      <c r="CH85" s="6"/>
      <c r="CI85" s="6"/>
      <c r="CJ85" s="6"/>
      <c r="CK85" s="6"/>
      <c r="CL85" s="6"/>
    </row>
    <row r="86" spans="1:90" s="7" customFormat="1" ht="18.75" customHeight="1" hidden="1" outlineLevel="1">
      <c r="A86" s="19"/>
      <c r="B86" s="174"/>
      <c r="C86" s="241"/>
      <c r="D86" s="324"/>
      <c r="E86" s="185"/>
      <c r="F86" s="184"/>
      <c r="G86" s="20" t="s">
        <v>58</v>
      </c>
      <c r="H86" s="170"/>
      <c r="I86" s="170"/>
      <c r="J86" s="170"/>
      <c r="K86" s="170"/>
      <c r="L86" s="170"/>
      <c r="M86" s="172"/>
      <c r="N86" s="172"/>
      <c r="O86" s="28"/>
      <c r="P86" s="28"/>
      <c r="Q86" s="28"/>
      <c r="R86" s="28"/>
      <c r="S86" s="28"/>
      <c r="T86" s="28"/>
      <c r="U86" s="29"/>
      <c r="V86" s="29"/>
      <c r="W86" s="29"/>
      <c r="X86" s="29"/>
      <c r="Y86" s="28"/>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30"/>
      <c r="BU86" s="31">
        <f>COUNTIF(O86:AC86,"P")</f>
        <v>0</v>
      </c>
      <c r="BV86" s="31">
        <f>COUNTIF(AD86:AQ86,"P")</f>
        <v>0</v>
      </c>
      <c r="BW86" s="31">
        <f>COUNTIF(AR86:BE86,"P")</f>
        <v>0</v>
      </c>
      <c r="BX86" s="31">
        <f>COUNTIF(BF86:BT86,"P")</f>
        <v>0</v>
      </c>
      <c r="BY86" s="31">
        <f t="shared" si="42"/>
        <v>0</v>
      </c>
      <c r="BZ86" s="32"/>
      <c r="CA86" s="32"/>
      <c r="CB86" s="32"/>
      <c r="CC86" s="32"/>
      <c r="CD86" s="33"/>
      <c r="CE86" s="6"/>
      <c r="CF86" s="6"/>
      <c r="CG86" s="6"/>
      <c r="CH86" s="6"/>
      <c r="CI86" s="6"/>
      <c r="CJ86" s="6"/>
      <c r="CK86" s="6"/>
      <c r="CL86" s="6"/>
    </row>
    <row r="87" spans="1:90" s="7" customFormat="1" ht="18.75" customHeight="1" hidden="1" outlineLevel="1" thickBot="1">
      <c r="A87" s="19"/>
      <c r="B87" s="174"/>
      <c r="C87" s="241"/>
      <c r="D87" s="324"/>
      <c r="E87" s="185"/>
      <c r="F87" s="184"/>
      <c r="G87" s="20" t="s">
        <v>59</v>
      </c>
      <c r="H87" s="170"/>
      <c r="I87" s="170"/>
      <c r="J87" s="170"/>
      <c r="K87" s="170"/>
      <c r="L87" s="170"/>
      <c r="M87" s="172"/>
      <c r="N87" s="172"/>
      <c r="O87" s="101"/>
      <c r="P87" s="101"/>
      <c r="Q87" s="101"/>
      <c r="R87" s="101"/>
      <c r="S87" s="101"/>
      <c r="T87" s="101"/>
      <c r="U87" s="102"/>
      <c r="V87" s="102"/>
      <c r="W87" s="102"/>
      <c r="X87" s="102"/>
      <c r="Y87" s="101"/>
      <c r="Z87" s="102"/>
      <c r="AA87" s="102"/>
      <c r="AB87" s="102"/>
      <c r="AC87" s="102"/>
      <c r="AD87" s="102"/>
      <c r="AE87" s="102"/>
      <c r="AF87" s="102"/>
      <c r="AG87" s="102"/>
      <c r="AH87" s="102"/>
      <c r="AI87" s="102"/>
      <c r="AJ87" s="102"/>
      <c r="AK87" s="101"/>
      <c r="AL87" s="101"/>
      <c r="AM87" s="102"/>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c r="BM87" s="102"/>
      <c r="BN87" s="102"/>
      <c r="BO87" s="102"/>
      <c r="BP87" s="102"/>
      <c r="BQ87" s="102"/>
      <c r="BR87" s="102"/>
      <c r="BS87" s="102"/>
      <c r="BT87" s="103"/>
      <c r="BU87" s="37">
        <f>COUNTIF(O87:AC87,"E")</f>
        <v>0</v>
      </c>
      <c r="BV87" s="37">
        <f>COUNTIF(AD87:AQ87,"E")</f>
        <v>0</v>
      </c>
      <c r="BW87" s="37">
        <f>COUNTIF(AR87:BE87,"E")</f>
        <v>0</v>
      </c>
      <c r="BX87" s="37">
        <f>COUNTIF(BF87:BT87,"E")</f>
        <v>0</v>
      </c>
      <c r="BY87" s="37">
        <f t="shared" si="42"/>
        <v>0</v>
      </c>
      <c r="BZ87" s="32"/>
      <c r="CA87" s="32"/>
      <c r="CB87" s="32"/>
      <c r="CC87" s="32"/>
      <c r="CD87" s="33"/>
      <c r="CE87" s="6"/>
      <c r="CF87" s="6"/>
      <c r="CG87" s="6"/>
      <c r="CH87" s="6"/>
      <c r="CI87" s="6"/>
      <c r="CJ87" s="6"/>
      <c r="CK87" s="6"/>
      <c r="CL87" s="6"/>
    </row>
    <row r="88" spans="1:90" s="7" customFormat="1" ht="18.75" customHeight="1" collapsed="1" thickBot="1">
      <c r="A88" s="19"/>
      <c r="B88" s="255"/>
      <c r="C88" s="303"/>
      <c r="D88" s="304" t="s">
        <v>107</v>
      </c>
      <c r="E88" s="304"/>
      <c r="F88" s="162" t="s">
        <v>440</v>
      </c>
      <c r="G88" s="20" t="s">
        <v>58</v>
      </c>
      <c r="H88" s="170" t="s">
        <v>229</v>
      </c>
      <c r="I88" s="170" t="s">
        <v>229</v>
      </c>
      <c r="J88" s="170" t="s">
        <v>229</v>
      </c>
      <c r="K88" s="170" t="s">
        <v>229</v>
      </c>
      <c r="L88" s="170" t="s">
        <v>229</v>
      </c>
      <c r="M88" s="172" t="s">
        <v>230</v>
      </c>
      <c r="N88" s="172" t="s">
        <v>381</v>
      </c>
      <c r="O88" s="21">
        <f aca="true" t="shared" si="43" ref="O88:AF88">COUNTIF(O90:O93,"P")</f>
        <v>0</v>
      </c>
      <c r="P88" s="21">
        <f t="shared" si="43"/>
        <v>0</v>
      </c>
      <c r="Q88" s="21">
        <f t="shared" si="43"/>
        <v>0</v>
      </c>
      <c r="R88" s="21">
        <f t="shared" si="43"/>
        <v>0</v>
      </c>
      <c r="S88" s="21">
        <f t="shared" si="43"/>
        <v>0</v>
      </c>
      <c r="T88" s="21">
        <f t="shared" si="43"/>
        <v>0</v>
      </c>
      <c r="U88" s="21">
        <f t="shared" si="43"/>
        <v>0</v>
      </c>
      <c r="V88" s="21">
        <f t="shared" si="43"/>
        <v>0</v>
      </c>
      <c r="W88" s="21">
        <f t="shared" si="43"/>
        <v>0</v>
      </c>
      <c r="X88" s="21">
        <f t="shared" si="43"/>
        <v>0</v>
      </c>
      <c r="Y88" s="21">
        <f t="shared" si="43"/>
        <v>0</v>
      </c>
      <c r="Z88" s="21">
        <f t="shared" si="43"/>
        <v>0</v>
      </c>
      <c r="AA88" s="21">
        <f t="shared" si="43"/>
        <v>0</v>
      </c>
      <c r="AB88" s="21">
        <f t="shared" si="43"/>
        <v>0</v>
      </c>
      <c r="AC88" s="21">
        <f t="shared" si="43"/>
        <v>0</v>
      </c>
      <c r="AD88" s="21">
        <f t="shared" si="43"/>
        <v>0</v>
      </c>
      <c r="AE88" s="21">
        <f t="shared" si="43"/>
        <v>0</v>
      </c>
      <c r="AF88" s="21">
        <f t="shared" si="43"/>
        <v>0</v>
      </c>
      <c r="AG88" s="21"/>
      <c r="AH88" s="21">
        <f aca="true" t="shared" si="44" ref="AH88:BQ88">COUNTIF(AH90:AH93,"P")</f>
        <v>0</v>
      </c>
      <c r="AI88" s="21">
        <f t="shared" si="44"/>
        <v>0</v>
      </c>
      <c r="AJ88" s="21">
        <f t="shared" si="44"/>
        <v>0</v>
      </c>
      <c r="AK88" s="21">
        <f t="shared" si="44"/>
        <v>0</v>
      </c>
      <c r="AL88" s="21">
        <f t="shared" si="44"/>
        <v>0</v>
      </c>
      <c r="AM88" s="21">
        <f t="shared" si="44"/>
        <v>0</v>
      </c>
      <c r="AN88" s="21">
        <f t="shared" si="44"/>
        <v>0</v>
      </c>
      <c r="AO88" s="21">
        <f t="shared" si="44"/>
        <v>0</v>
      </c>
      <c r="AP88" s="21">
        <f t="shared" si="44"/>
        <v>0</v>
      </c>
      <c r="AQ88" s="21">
        <f t="shared" si="44"/>
        <v>0</v>
      </c>
      <c r="AR88" s="21">
        <f t="shared" si="44"/>
        <v>0</v>
      </c>
      <c r="AS88" s="21">
        <f t="shared" si="44"/>
        <v>0</v>
      </c>
      <c r="AT88" s="21">
        <f t="shared" si="44"/>
        <v>0</v>
      </c>
      <c r="AU88" s="21">
        <f t="shared" si="44"/>
        <v>0</v>
      </c>
      <c r="AV88" s="21">
        <f t="shared" si="44"/>
        <v>0</v>
      </c>
      <c r="AW88" s="21">
        <f t="shared" si="44"/>
        <v>0</v>
      </c>
      <c r="AX88" s="21">
        <f t="shared" si="44"/>
        <v>0</v>
      </c>
      <c r="AY88" s="21">
        <f t="shared" si="44"/>
        <v>0</v>
      </c>
      <c r="AZ88" s="21">
        <f t="shared" si="44"/>
        <v>0</v>
      </c>
      <c r="BA88" s="21">
        <f t="shared" si="44"/>
        <v>0</v>
      </c>
      <c r="BB88" s="21">
        <f t="shared" si="44"/>
        <v>0</v>
      </c>
      <c r="BC88" s="21">
        <f t="shared" si="44"/>
        <v>0</v>
      </c>
      <c r="BD88" s="21">
        <f t="shared" si="44"/>
        <v>0</v>
      </c>
      <c r="BE88" s="21">
        <f t="shared" si="44"/>
        <v>0</v>
      </c>
      <c r="BF88" s="21">
        <f t="shared" si="44"/>
        <v>0</v>
      </c>
      <c r="BG88" s="21">
        <f t="shared" si="44"/>
        <v>0</v>
      </c>
      <c r="BH88" s="21">
        <f t="shared" si="44"/>
        <v>0</v>
      </c>
      <c r="BI88" s="21">
        <f t="shared" si="44"/>
        <v>0</v>
      </c>
      <c r="BJ88" s="21">
        <f t="shared" si="44"/>
        <v>0</v>
      </c>
      <c r="BK88" s="21">
        <f t="shared" si="44"/>
        <v>0</v>
      </c>
      <c r="BL88" s="21">
        <f t="shared" si="44"/>
        <v>0</v>
      </c>
      <c r="BM88" s="21">
        <f t="shared" si="44"/>
        <v>0</v>
      </c>
      <c r="BN88" s="21">
        <f t="shared" si="44"/>
        <v>0</v>
      </c>
      <c r="BO88" s="21">
        <f t="shared" si="44"/>
        <v>0</v>
      </c>
      <c r="BP88" s="21">
        <f t="shared" si="44"/>
        <v>0</v>
      </c>
      <c r="BQ88" s="21">
        <f t="shared" si="44"/>
        <v>0</v>
      </c>
      <c r="BR88" s="21"/>
      <c r="BS88" s="21">
        <f>COUNTIF(BS90:BS93,"P")</f>
        <v>0</v>
      </c>
      <c r="BT88" s="21">
        <f>COUNTIF(BT90:BT93,"P")</f>
        <v>0</v>
      </c>
      <c r="BU88" s="37"/>
      <c r="BV88" s="37"/>
      <c r="BW88" s="37"/>
      <c r="BX88" s="37"/>
      <c r="BY88" s="37"/>
      <c r="BZ88" s="32"/>
      <c r="CA88" s="32"/>
      <c r="CB88" s="32"/>
      <c r="CC88" s="32"/>
      <c r="CD88" s="33"/>
      <c r="CE88" s="6"/>
      <c r="CF88" s="6"/>
      <c r="CG88" s="6"/>
      <c r="CH88" s="6"/>
      <c r="CI88" s="6"/>
      <c r="CJ88" s="6"/>
      <c r="CK88" s="6"/>
      <c r="CL88" s="6"/>
    </row>
    <row r="89" spans="1:90" s="7" customFormat="1" ht="18.75" customHeight="1" thickBot="1">
      <c r="A89" s="19"/>
      <c r="B89" s="255"/>
      <c r="C89" s="303"/>
      <c r="D89" s="304" t="s">
        <v>107</v>
      </c>
      <c r="E89" s="304"/>
      <c r="F89" s="163"/>
      <c r="G89" s="20" t="s">
        <v>59</v>
      </c>
      <c r="H89" s="170"/>
      <c r="I89" s="170"/>
      <c r="J89" s="170"/>
      <c r="K89" s="170"/>
      <c r="L89" s="170"/>
      <c r="M89" s="172"/>
      <c r="N89" s="172"/>
      <c r="O89" s="93">
        <f aca="true" t="shared" si="45" ref="O89:AF89">COUNTIF(O90:O93,"E")</f>
        <v>0</v>
      </c>
      <c r="P89" s="93">
        <f t="shared" si="45"/>
        <v>0</v>
      </c>
      <c r="Q89" s="93">
        <f t="shared" si="45"/>
        <v>0</v>
      </c>
      <c r="R89" s="93">
        <f t="shared" si="45"/>
        <v>0</v>
      </c>
      <c r="S89" s="93">
        <f t="shared" si="45"/>
        <v>0</v>
      </c>
      <c r="T89" s="93">
        <f t="shared" si="45"/>
        <v>0</v>
      </c>
      <c r="U89" s="93">
        <f t="shared" si="45"/>
        <v>0</v>
      </c>
      <c r="V89" s="93">
        <f t="shared" si="45"/>
        <v>0</v>
      </c>
      <c r="W89" s="93">
        <f t="shared" si="45"/>
        <v>0</v>
      </c>
      <c r="X89" s="93">
        <f t="shared" si="45"/>
        <v>0</v>
      </c>
      <c r="Y89" s="93">
        <f t="shared" si="45"/>
        <v>0</v>
      </c>
      <c r="Z89" s="93">
        <f t="shared" si="45"/>
        <v>0</v>
      </c>
      <c r="AA89" s="93">
        <f t="shared" si="45"/>
        <v>0</v>
      </c>
      <c r="AB89" s="93">
        <f t="shared" si="45"/>
        <v>0</v>
      </c>
      <c r="AC89" s="93">
        <f t="shared" si="45"/>
        <v>0</v>
      </c>
      <c r="AD89" s="93">
        <f t="shared" si="45"/>
        <v>0</v>
      </c>
      <c r="AE89" s="93">
        <f t="shared" si="45"/>
        <v>0</v>
      </c>
      <c r="AF89" s="93">
        <f t="shared" si="45"/>
        <v>0</v>
      </c>
      <c r="AG89" s="93"/>
      <c r="AH89" s="93">
        <f aca="true" t="shared" si="46" ref="AH89:BQ89">COUNTIF(AH90:AH93,"E")</f>
        <v>0</v>
      </c>
      <c r="AI89" s="93">
        <f t="shared" si="46"/>
        <v>0</v>
      </c>
      <c r="AJ89" s="93">
        <f t="shared" si="46"/>
        <v>0</v>
      </c>
      <c r="AK89" s="93">
        <f t="shared" si="46"/>
        <v>0</v>
      </c>
      <c r="AL89" s="93">
        <f t="shared" si="46"/>
        <v>0</v>
      </c>
      <c r="AM89" s="93">
        <f t="shared" si="46"/>
        <v>0</v>
      </c>
      <c r="AN89" s="93">
        <f t="shared" si="46"/>
        <v>0</v>
      </c>
      <c r="AO89" s="93">
        <f t="shared" si="46"/>
        <v>0</v>
      </c>
      <c r="AP89" s="93">
        <f t="shared" si="46"/>
        <v>0</v>
      </c>
      <c r="AQ89" s="93">
        <f t="shared" si="46"/>
        <v>0</v>
      </c>
      <c r="AR89" s="93">
        <f t="shared" si="46"/>
        <v>0</v>
      </c>
      <c r="AS89" s="93">
        <f t="shared" si="46"/>
        <v>0</v>
      </c>
      <c r="AT89" s="93">
        <f t="shared" si="46"/>
        <v>0</v>
      </c>
      <c r="AU89" s="93">
        <f t="shared" si="46"/>
        <v>0</v>
      </c>
      <c r="AV89" s="93">
        <f t="shared" si="46"/>
        <v>0</v>
      </c>
      <c r="AW89" s="93">
        <f t="shared" si="46"/>
        <v>0</v>
      </c>
      <c r="AX89" s="93">
        <f t="shared" si="46"/>
        <v>0</v>
      </c>
      <c r="AY89" s="93">
        <f t="shared" si="46"/>
        <v>0</v>
      </c>
      <c r="AZ89" s="93">
        <f t="shared" si="46"/>
        <v>0</v>
      </c>
      <c r="BA89" s="93">
        <f t="shared" si="46"/>
        <v>0</v>
      </c>
      <c r="BB89" s="93">
        <f t="shared" si="46"/>
        <v>0</v>
      </c>
      <c r="BC89" s="93">
        <f t="shared" si="46"/>
        <v>0</v>
      </c>
      <c r="BD89" s="93">
        <f t="shared" si="46"/>
        <v>0</v>
      </c>
      <c r="BE89" s="93">
        <f t="shared" si="46"/>
        <v>0</v>
      </c>
      <c r="BF89" s="93">
        <f t="shared" si="46"/>
        <v>0</v>
      </c>
      <c r="BG89" s="93">
        <f t="shared" si="46"/>
        <v>0</v>
      </c>
      <c r="BH89" s="93">
        <f t="shared" si="46"/>
        <v>0</v>
      </c>
      <c r="BI89" s="93">
        <f t="shared" si="46"/>
        <v>0</v>
      </c>
      <c r="BJ89" s="93">
        <f t="shared" si="46"/>
        <v>0</v>
      </c>
      <c r="BK89" s="93">
        <f t="shared" si="46"/>
        <v>0</v>
      </c>
      <c r="BL89" s="93">
        <f t="shared" si="46"/>
        <v>0</v>
      </c>
      <c r="BM89" s="93">
        <f t="shared" si="46"/>
        <v>0</v>
      </c>
      <c r="BN89" s="93">
        <f t="shared" si="46"/>
        <v>0</v>
      </c>
      <c r="BO89" s="93">
        <f t="shared" si="46"/>
        <v>0</v>
      </c>
      <c r="BP89" s="93">
        <f t="shared" si="46"/>
        <v>0</v>
      </c>
      <c r="BQ89" s="93">
        <f t="shared" si="46"/>
        <v>0</v>
      </c>
      <c r="BR89" s="93"/>
      <c r="BS89" s="93">
        <f>COUNTIF(BS90:BS93,"E")</f>
        <v>0</v>
      </c>
      <c r="BT89" s="93">
        <f>COUNTIF(BT90:BT93,"E")</f>
        <v>0</v>
      </c>
      <c r="BU89" s="37"/>
      <c r="BV89" s="37"/>
      <c r="BW89" s="37"/>
      <c r="BX89" s="37"/>
      <c r="BY89" s="37"/>
      <c r="BZ89" s="32"/>
      <c r="CA89" s="32"/>
      <c r="CB89" s="32"/>
      <c r="CC89" s="32"/>
      <c r="CD89" s="33"/>
      <c r="CE89" s="6"/>
      <c r="CF89" s="6"/>
      <c r="CG89" s="6"/>
      <c r="CH89" s="6"/>
      <c r="CI89" s="6"/>
      <c r="CJ89" s="6"/>
      <c r="CK89" s="6"/>
      <c r="CL89" s="6"/>
    </row>
    <row r="90" spans="1:90" s="7" customFormat="1" ht="18.75" customHeight="1" hidden="1" outlineLevel="2">
      <c r="A90" s="19"/>
      <c r="B90" s="174"/>
      <c r="C90" s="215"/>
      <c r="D90" s="322"/>
      <c r="E90" s="323" t="s">
        <v>439</v>
      </c>
      <c r="F90" s="184"/>
      <c r="G90" s="20" t="s">
        <v>58</v>
      </c>
      <c r="H90" s="170" t="s">
        <v>229</v>
      </c>
      <c r="I90" s="170"/>
      <c r="J90" s="170" t="s">
        <v>229</v>
      </c>
      <c r="K90" s="170" t="s">
        <v>229</v>
      </c>
      <c r="L90" s="170" t="s">
        <v>229</v>
      </c>
      <c r="M90" s="321" t="s">
        <v>293</v>
      </c>
      <c r="N90" s="321"/>
      <c r="O90" s="28"/>
      <c r="P90" s="28"/>
      <c r="Q90" s="28"/>
      <c r="R90" s="28"/>
      <c r="S90" s="28"/>
      <c r="T90" s="28"/>
      <c r="U90" s="29"/>
      <c r="V90" s="29"/>
      <c r="W90" s="29"/>
      <c r="X90" s="29"/>
      <c r="Y90" s="28"/>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30"/>
      <c r="BU90" s="31"/>
      <c r="BV90" s="31"/>
      <c r="BW90" s="31"/>
      <c r="BX90" s="31"/>
      <c r="BY90" s="31"/>
      <c r="BZ90" s="32"/>
      <c r="CA90" s="32"/>
      <c r="CB90" s="32"/>
      <c r="CC90" s="32"/>
      <c r="CD90" s="33"/>
      <c r="CE90" s="6"/>
      <c r="CF90" s="6"/>
      <c r="CG90" s="6"/>
      <c r="CH90" s="6"/>
      <c r="CI90" s="6"/>
      <c r="CJ90" s="6"/>
      <c r="CK90" s="6"/>
      <c r="CL90" s="6"/>
    </row>
    <row r="91" spans="1:90" s="7" customFormat="1" ht="18.75" customHeight="1" hidden="1" outlineLevel="2">
      <c r="A91" s="19"/>
      <c r="B91" s="174"/>
      <c r="C91" s="254"/>
      <c r="D91" s="322"/>
      <c r="E91" s="323"/>
      <c r="F91" s="184"/>
      <c r="G91" s="20" t="s">
        <v>59</v>
      </c>
      <c r="H91" s="170"/>
      <c r="I91" s="170"/>
      <c r="J91" s="170"/>
      <c r="K91" s="170"/>
      <c r="L91" s="170"/>
      <c r="M91" s="321"/>
      <c r="N91" s="321"/>
      <c r="O91" s="28"/>
      <c r="P91" s="28"/>
      <c r="Q91" s="28"/>
      <c r="R91" s="28"/>
      <c r="S91" s="28"/>
      <c r="T91" s="28"/>
      <c r="U91" s="29"/>
      <c r="V91" s="29"/>
      <c r="W91" s="29"/>
      <c r="X91" s="29"/>
      <c r="Y91" s="28"/>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30"/>
      <c r="BU91" s="37"/>
      <c r="BV91" s="37"/>
      <c r="BW91" s="37"/>
      <c r="BX91" s="37"/>
      <c r="BY91" s="37"/>
      <c r="BZ91" s="32"/>
      <c r="CA91" s="32"/>
      <c r="CB91" s="32"/>
      <c r="CC91" s="32"/>
      <c r="CD91" s="33"/>
      <c r="CE91" s="6"/>
      <c r="CF91" s="6"/>
      <c r="CG91" s="6"/>
      <c r="CH91" s="6"/>
      <c r="CI91" s="6"/>
      <c r="CJ91" s="6"/>
      <c r="CK91" s="6"/>
      <c r="CL91" s="6"/>
    </row>
    <row r="92" spans="1:90" s="7" customFormat="1" ht="18.75" customHeight="1" hidden="1" outlineLevel="2">
      <c r="A92" s="19"/>
      <c r="B92" s="174"/>
      <c r="C92" s="215"/>
      <c r="D92" s="322"/>
      <c r="E92" s="323"/>
      <c r="F92" s="184"/>
      <c r="G92" s="20" t="s">
        <v>58</v>
      </c>
      <c r="H92" s="170"/>
      <c r="I92" s="170"/>
      <c r="J92" s="170"/>
      <c r="K92" s="170"/>
      <c r="L92" s="170"/>
      <c r="M92" s="321"/>
      <c r="N92" s="321"/>
      <c r="O92" s="28"/>
      <c r="P92" s="28"/>
      <c r="Q92" s="28"/>
      <c r="R92" s="28"/>
      <c r="S92" s="28"/>
      <c r="T92" s="28"/>
      <c r="U92" s="29"/>
      <c r="V92" s="29"/>
      <c r="W92" s="29"/>
      <c r="X92" s="29"/>
      <c r="Y92" s="28"/>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30"/>
      <c r="BU92" s="31"/>
      <c r="BV92" s="31"/>
      <c r="BW92" s="31"/>
      <c r="BX92" s="31"/>
      <c r="BY92" s="31"/>
      <c r="BZ92" s="32"/>
      <c r="CA92" s="32"/>
      <c r="CB92" s="32"/>
      <c r="CC92" s="32"/>
      <c r="CD92" s="33"/>
      <c r="CE92" s="6"/>
      <c r="CF92" s="6"/>
      <c r="CG92" s="6"/>
      <c r="CH92" s="6"/>
      <c r="CI92" s="6"/>
      <c r="CJ92" s="6"/>
      <c r="CK92" s="6"/>
      <c r="CL92" s="6"/>
    </row>
    <row r="93" spans="1:90" s="7" customFormat="1" ht="18.75" customHeight="1" hidden="1" outlineLevel="2" thickBot="1">
      <c r="A93" s="19"/>
      <c r="B93" s="174"/>
      <c r="C93" s="254"/>
      <c r="D93" s="322"/>
      <c r="E93" s="323"/>
      <c r="F93" s="184"/>
      <c r="G93" s="20" t="s">
        <v>59</v>
      </c>
      <c r="H93" s="170"/>
      <c r="I93" s="170"/>
      <c r="J93" s="170"/>
      <c r="K93" s="170"/>
      <c r="L93" s="170"/>
      <c r="M93" s="321"/>
      <c r="N93" s="321"/>
      <c r="O93" s="28"/>
      <c r="P93" s="28"/>
      <c r="Q93" s="28"/>
      <c r="R93" s="28"/>
      <c r="S93" s="28"/>
      <c r="T93" s="28"/>
      <c r="U93" s="29"/>
      <c r="V93" s="29"/>
      <c r="W93" s="29"/>
      <c r="X93" s="29"/>
      <c r="Y93" s="28"/>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30"/>
      <c r="BU93" s="37"/>
      <c r="BV93" s="37"/>
      <c r="BW93" s="37"/>
      <c r="BX93" s="37"/>
      <c r="BY93" s="37"/>
      <c r="BZ93" s="32"/>
      <c r="CA93" s="32"/>
      <c r="CB93" s="32"/>
      <c r="CC93" s="32"/>
      <c r="CD93" s="33"/>
      <c r="CE93" s="6"/>
      <c r="CF93" s="6"/>
      <c r="CG93" s="6"/>
      <c r="CH93" s="6"/>
      <c r="CI93" s="6"/>
      <c r="CJ93" s="6"/>
      <c r="CK93" s="6"/>
      <c r="CL93" s="6"/>
    </row>
    <row r="94" spans="1:82" s="50" customFormat="1" ht="21.75" customHeight="1" collapsed="1">
      <c r="A94" s="48"/>
      <c r="B94" s="174"/>
      <c r="C94" s="233"/>
      <c r="D94" s="317" t="s">
        <v>404</v>
      </c>
      <c r="E94" s="317"/>
      <c r="F94" s="162" t="s">
        <v>437</v>
      </c>
      <c r="G94" s="20" t="s">
        <v>58</v>
      </c>
      <c r="H94" s="170" t="s">
        <v>272</v>
      </c>
      <c r="I94" s="170" t="s">
        <v>272</v>
      </c>
      <c r="J94" s="170" t="s">
        <v>272</v>
      </c>
      <c r="K94" s="170" t="s">
        <v>272</v>
      </c>
      <c r="L94" s="170" t="s">
        <v>272</v>
      </c>
      <c r="M94" s="157" t="s">
        <v>406</v>
      </c>
      <c r="N94" s="157" t="s">
        <v>405</v>
      </c>
      <c r="O94" s="21">
        <f aca="true" t="shared" si="47" ref="O94:AF94">COUNTIF(O114:O147,"P")</f>
        <v>1</v>
      </c>
      <c r="P94" s="21">
        <f t="shared" si="47"/>
        <v>1</v>
      </c>
      <c r="Q94" s="21">
        <f t="shared" si="47"/>
        <v>1</v>
      </c>
      <c r="R94" s="21">
        <f t="shared" si="47"/>
        <v>0</v>
      </c>
      <c r="S94" s="21">
        <f t="shared" si="47"/>
        <v>0</v>
      </c>
      <c r="T94" s="21">
        <f t="shared" si="47"/>
        <v>1</v>
      </c>
      <c r="U94" s="21">
        <f t="shared" si="47"/>
        <v>0</v>
      </c>
      <c r="V94" s="21">
        <f t="shared" si="47"/>
        <v>2</v>
      </c>
      <c r="W94" s="21">
        <f t="shared" si="47"/>
        <v>3</v>
      </c>
      <c r="X94" s="21">
        <f t="shared" si="47"/>
        <v>3</v>
      </c>
      <c r="Y94" s="21">
        <f t="shared" si="47"/>
        <v>2</v>
      </c>
      <c r="Z94" s="21">
        <f t="shared" si="47"/>
        <v>1</v>
      </c>
      <c r="AA94" s="21">
        <f t="shared" si="47"/>
        <v>2</v>
      </c>
      <c r="AB94" s="21">
        <f t="shared" si="47"/>
        <v>2</v>
      </c>
      <c r="AC94" s="21">
        <f t="shared" si="47"/>
        <v>2</v>
      </c>
      <c r="AD94" s="21">
        <f t="shared" si="47"/>
        <v>1</v>
      </c>
      <c r="AE94" s="21">
        <f t="shared" si="47"/>
        <v>1</v>
      </c>
      <c r="AF94" s="21">
        <f t="shared" si="47"/>
        <v>1</v>
      </c>
      <c r="AG94" s="21"/>
      <c r="AH94" s="21">
        <f aca="true" t="shared" si="48" ref="AH94:BQ94">COUNTIF(AH114:AH147,"P")</f>
        <v>3</v>
      </c>
      <c r="AI94" s="21">
        <f t="shared" si="48"/>
        <v>3</v>
      </c>
      <c r="AJ94" s="21">
        <f t="shared" si="48"/>
        <v>0</v>
      </c>
      <c r="AK94" s="21">
        <f t="shared" si="48"/>
        <v>1</v>
      </c>
      <c r="AL94" s="21">
        <f t="shared" si="48"/>
        <v>2</v>
      </c>
      <c r="AM94" s="21">
        <f t="shared" si="48"/>
        <v>0</v>
      </c>
      <c r="AN94" s="21">
        <f t="shared" si="48"/>
        <v>1</v>
      </c>
      <c r="AO94" s="21">
        <f t="shared" si="48"/>
        <v>2</v>
      </c>
      <c r="AP94" s="21">
        <f t="shared" si="48"/>
        <v>1</v>
      </c>
      <c r="AQ94" s="21">
        <f t="shared" si="48"/>
        <v>2</v>
      </c>
      <c r="AR94" s="21">
        <f t="shared" si="48"/>
        <v>2</v>
      </c>
      <c r="AS94" s="21">
        <f t="shared" si="48"/>
        <v>0</v>
      </c>
      <c r="AT94" s="21">
        <f t="shared" si="48"/>
        <v>1</v>
      </c>
      <c r="AU94" s="21">
        <f t="shared" si="48"/>
        <v>3</v>
      </c>
      <c r="AV94" s="21">
        <f t="shared" si="48"/>
        <v>0</v>
      </c>
      <c r="AW94" s="21">
        <f t="shared" si="48"/>
        <v>1</v>
      </c>
      <c r="AX94" s="21">
        <f t="shared" si="48"/>
        <v>0</v>
      </c>
      <c r="AY94" s="21">
        <f t="shared" si="48"/>
        <v>1</v>
      </c>
      <c r="AZ94" s="21">
        <f t="shared" si="48"/>
        <v>3</v>
      </c>
      <c r="BA94" s="21">
        <f t="shared" si="48"/>
        <v>3</v>
      </c>
      <c r="BB94" s="21">
        <f t="shared" si="48"/>
        <v>5</v>
      </c>
      <c r="BC94" s="21">
        <f t="shared" si="48"/>
        <v>2</v>
      </c>
      <c r="BD94" s="21">
        <f t="shared" si="48"/>
        <v>4</v>
      </c>
      <c r="BE94" s="21">
        <f t="shared" si="48"/>
        <v>1</v>
      </c>
      <c r="BF94" s="21">
        <f t="shared" si="48"/>
        <v>1</v>
      </c>
      <c r="BG94" s="21">
        <f t="shared" si="48"/>
        <v>0</v>
      </c>
      <c r="BH94" s="21">
        <f t="shared" si="48"/>
        <v>2</v>
      </c>
      <c r="BI94" s="21">
        <f t="shared" si="48"/>
        <v>1</v>
      </c>
      <c r="BJ94" s="21">
        <f t="shared" si="48"/>
        <v>1</v>
      </c>
      <c r="BK94" s="21">
        <f t="shared" si="48"/>
        <v>1</v>
      </c>
      <c r="BL94" s="21">
        <f t="shared" si="48"/>
        <v>0</v>
      </c>
      <c r="BM94" s="21">
        <f t="shared" si="48"/>
        <v>3</v>
      </c>
      <c r="BN94" s="21">
        <f t="shared" si="48"/>
        <v>1</v>
      </c>
      <c r="BO94" s="21">
        <f t="shared" si="48"/>
        <v>1</v>
      </c>
      <c r="BP94" s="21">
        <f t="shared" si="48"/>
        <v>1</v>
      </c>
      <c r="BQ94" s="21">
        <f t="shared" si="48"/>
        <v>2</v>
      </c>
      <c r="BR94" s="21"/>
      <c r="BS94" s="21">
        <f>COUNTIF(BS114:BS147,"P")</f>
        <v>0</v>
      </c>
      <c r="BT94" s="21">
        <f>COUNTIF(BT114:BT147,"P")</f>
        <v>2</v>
      </c>
      <c r="BU94" s="37"/>
      <c r="BV94" s="37"/>
      <c r="BW94" s="37"/>
      <c r="BX94" s="37"/>
      <c r="BY94" s="37"/>
      <c r="BZ94" s="43">
        <f>IF(ISERROR(BT390/BT389),"",BT390/BT389)</f>
      </c>
      <c r="CA94" s="43">
        <f>IF(ISERROR(#REF!/#REF!),"",#REF!/#REF!)</f>
      </c>
      <c r="CB94" s="43">
        <f>IF(ISERROR(#REF!/#REF!),"",#REF!/#REF!)</f>
      </c>
      <c r="CC94" s="43">
        <f>IF(ISERROR(#REF!/#REF!),"",#REF!/#REF!)</f>
      </c>
      <c r="CD94" s="49"/>
    </row>
    <row r="95" spans="1:82" s="50" customFormat="1" ht="19.5" customHeight="1" thickBot="1">
      <c r="A95" s="48"/>
      <c r="B95" s="199"/>
      <c r="C95" s="234"/>
      <c r="D95" s="318"/>
      <c r="E95" s="318"/>
      <c r="F95" s="163"/>
      <c r="G95" s="119" t="s">
        <v>59</v>
      </c>
      <c r="H95" s="205"/>
      <c r="I95" s="205"/>
      <c r="J95" s="205"/>
      <c r="K95" s="205"/>
      <c r="L95" s="205"/>
      <c r="M95" s="157"/>
      <c r="N95" s="157"/>
      <c r="O95" s="106">
        <f aca="true" t="shared" si="49" ref="O95:AF95">COUNTIF(O114:O147,"E")</f>
        <v>0</v>
      </c>
      <c r="P95" s="106">
        <f t="shared" si="49"/>
        <v>0</v>
      </c>
      <c r="Q95" s="106">
        <f t="shared" si="49"/>
        <v>0</v>
      </c>
      <c r="R95" s="106">
        <f t="shared" si="49"/>
        <v>0</v>
      </c>
      <c r="S95" s="106">
        <f t="shared" si="49"/>
        <v>0</v>
      </c>
      <c r="T95" s="106">
        <f t="shared" si="49"/>
        <v>0</v>
      </c>
      <c r="U95" s="106">
        <f t="shared" si="49"/>
        <v>0</v>
      </c>
      <c r="V95" s="106">
        <f t="shared" si="49"/>
        <v>0</v>
      </c>
      <c r="W95" s="106">
        <f t="shared" si="49"/>
        <v>0</v>
      </c>
      <c r="X95" s="106">
        <f t="shared" si="49"/>
        <v>0</v>
      </c>
      <c r="Y95" s="106">
        <f t="shared" si="49"/>
        <v>0</v>
      </c>
      <c r="Z95" s="106">
        <f t="shared" si="49"/>
        <v>0</v>
      </c>
      <c r="AA95" s="106">
        <f t="shared" si="49"/>
        <v>0</v>
      </c>
      <c r="AB95" s="106">
        <f t="shared" si="49"/>
        <v>0</v>
      </c>
      <c r="AC95" s="106">
        <f t="shared" si="49"/>
        <v>0</v>
      </c>
      <c r="AD95" s="106">
        <f t="shared" si="49"/>
        <v>0</v>
      </c>
      <c r="AE95" s="106">
        <f t="shared" si="49"/>
        <v>0</v>
      </c>
      <c r="AF95" s="106">
        <f t="shared" si="49"/>
        <v>0</v>
      </c>
      <c r="AG95" s="106"/>
      <c r="AH95" s="106">
        <f aca="true" t="shared" si="50" ref="AH95:BQ95">COUNTIF(AH114:AH147,"E")</f>
        <v>0</v>
      </c>
      <c r="AI95" s="106">
        <f t="shared" si="50"/>
        <v>0</v>
      </c>
      <c r="AJ95" s="106">
        <f t="shared" si="50"/>
        <v>0</v>
      </c>
      <c r="AK95" s="106">
        <f t="shared" si="50"/>
        <v>0</v>
      </c>
      <c r="AL95" s="106">
        <f t="shared" si="50"/>
        <v>0</v>
      </c>
      <c r="AM95" s="106">
        <f t="shared" si="50"/>
        <v>0</v>
      </c>
      <c r="AN95" s="106">
        <f t="shared" si="50"/>
        <v>0</v>
      </c>
      <c r="AO95" s="106">
        <f t="shared" si="50"/>
        <v>0</v>
      </c>
      <c r="AP95" s="106">
        <f t="shared" si="50"/>
        <v>0</v>
      </c>
      <c r="AQ95" s="106">
        <f t="shared" si="50"/>
        <v>0</v>
      </c>
      <c r="AR95" s="106">
        <f t="shared" si="50"/>
        <v>0</v>
      </c>
      <c r="AS95" s="106">
        <f t="shared" si="50"/>
        <v>0</v>
      </c>
      <c r="AT95" s="106">
        <f t="shared" si="50"/>
        <v>0</v>
      </c>
      <c r="AU95" s="106">
        <f t="shared" si="50"/>
        <v>0</v>
      </c>
      <c r="AV95" s="106">
        <f t="shared" si="50"/>
        <v>0</v>
      </c>
      <c r="AW95" s="106">
        <f t="shared" si="50"/>
        <v>0</v>
      </c>
      <c r="AX95" s="106">
        <f t="shared" si="50"/>
        <v>0</v>
      </c>
      <c r="AY95" s="106">
        <f t="shared" si="50"/>
        <v>0</v>
      </c>
      <c r="AZ95" s="106">
        <f t="shared" si="50"/>
        <v>0</v>
      </c>
      <c r="BA95" s="106">
        <f t="shared" si="50"/>
        <v>0</v>
      </c>
      <c r="BB95" s="106">
        <f t="shared" si="50"/>
        <v>0</v>
      </c>
      <c r="BC95" s="106">
        <f t="shared" si="50"/>
        <v>0</v>
      </c>
      <c r="BD95" s="106">
        <f t="shared" si="50"/>
        <v>0</v>
      </c>
      <c r="BE95" s="106">
        <f t="shared" si="50"/>
        <v>0</v>
      </c>
      <c r="BF95" s="106">
        <f t="shared" si="50"/>
        <v>0</v>
      </c>
      <c r="BG95" s="106">
        <f t="shared" si="50"/>
        <v>0</v>
      </c>
      <c r="BH95" s="106">
        <f t="shared" si="50"/>
        <v>0</v>
      </c>
      <c r="BI95" s="106">
        <f t="shared" si="50"/>
        <v>0</v>
      </c>
      <c r="BJ95" s="106">
        <f t="shared" si="50"/>
        <v>0</v>
      </c>
      <c r="BK95" s="106">
        <f t="shared" si="50"/>
        <v>0</v>
      </c>
      <c r="BL95" s="106">
        <f t="shared" si="50"/>
        <v>0</v>
      </c>
      <c r="BM95" s="106">
        <f t="shared" si="50"/>
        <v>0</v>
      </c>
      <c r="BN95" s="106">
        <f t="shared" si="50"/>
        <v>0</v>
      </c>
      <c r="BO95" s="106">
        <f t="shared" si="50"/>
        <v>0</v>
      </c>
      <c r="BP95" s="106">
        <f t="shared" si="50"/>
        <v>0</v>
      </c>
      <c r="BQ95" s="106">
        <f t="shared" si="50"/>
        <v>0</v>
      </c>
      <c r="BR95" s="106"/>
      <c r="BS95" s="106">
        <f>COUNTIF(BS114:BS147,"E")</f>
        <v>0</v>
      </c>
      <c r="BT95" s="106">
        <f>COUNTIF(BT114:BT147,"E")</f>
        <v>0</v>
      </c>
      <c r="BU95" s="131"/>
      <c r="BV95" s="131"/>
      <c r="BW95" s="131"/>
      <c r="BX95" s="131"/>
      <c r="BY95" s="131"/>
      <c r="BZ95" s="132">
        <f>IF(ISERROR(BT391/BT390),"",BT391/BT390)</f>
      </c>
      <c r="CA95" s="132">
        <f>IF(ISERROR(#REF!/#REF!),"",#REF!/#REF!)</f>
      </c>
      <c r="CB95" s="132">
        <f>IF(ISERROR(#REF!/#REF!),"",#REF!/#REF!)</f>
      </c>
      <c r="CC95" s="132">
        <f>IF(ISERROR(#REF!/#REF!),"",#REF!/#REF!)</f>
      </c>
      <c r="CD95" s="49"/>
    </row>
    <row r="96" spans="1:90" s="7" customFormat="1" ht="33.75" customHeight="1" hidden="1" outlineLevel="1">
      <c r="A96" s="158">
        <v>1</v>
      </c>
      <c r="B96" s="161"/>
      <c r="C96" s="164"/>
      <c r="D96" s="165" t="s">
        <v>323</v>
      </c>
      <c r="E96" s="160" t="s">
        <v>324</v>
      </c>
      <c r="F96" s="160" t="s">
        <v>325</v>
      </c>
      <c r="G96" s="126" t="s">
        <v>58</v>
      </c>
      <c r="H96" s="156" t="s">
        <v>272</v>
      </c>
      <c r="I96" s="156" t="s">
        <v>272</v>
      </c>
      <c r="J96" s="156"/>
      <c r="K96" s="156"/>
      <c r="L96" s="156" t="s">
        <v>272</v>
      </c>
      <c r="M96" s="157" t="s">
        <v>406</v>
      </c>
      <c r="N96" s="157" t="s">
        <v>405</v>
      </c>
      <c r="O96" s="95"/>
      <c r="P96" s="95"/>
      <c r="Q96" s="95" t="s">
        <v>58</v>
      </c>
      <c r="R96" s="95" t="s">
        <v>58</v>
      </c>
      <c r="S96" s="95" t="s">
        <v>58</v>
      </c>
      <c r="T96" s="95"/>
      <c r="U96" s="94"/>
      <c r="V96" s="94"/>
      <c r="W96" s="94"/>
      <c r="X96" s="94"/>
      <c r="Y96" s="95"/>
      <c r="Z96" s="94"/>
      <c r="AA96" s="94"/>
      <c r="AB96" s="94"/>
      <c r="AC96" s="94"/>
      <c r="AD96" s="94"/>
      <c r="AE96" s="94"/>
      <c r="AF96" s="94"/>
      <c r="AG96" s="94" t="s">
        <v>58</v>
      </c>
      <c r="AH96" s="94"/>
      <c r="AI96" s="94"/>
      <c r="AJ96" s="94"/>
      <c r="AK96" s="94"/>
      <c r="AL96" s="94"/>
      <c r="AM96" s="94"/>
      <c r="AN96" s="94"/>
      <c r="AO96" s="94"/>
      <c r="AP96" s="94"/>
      <c r="AQ96" s="94"/>
      <c r="AR96" s="94"/>
      <c r="AS96" s="94"/>
      <c r="AT96" s="94"/>
      <c r="AU96" s="94"/>
      <c r="AV96" s="94"/>
      <c r="AW96" s="94"/>
      <c r="AX96" s="94"/>
      <c r="AY96" s="94"/>
      <c r="AZ96" s="94" t="s">
        <v>58</v>
      </c>
      <c r="BA96" s="94"/>
      <c r="BB96" s="94"/>
      <c r="BC96" s="94"/>
      <c r="BD96" s="94"/>
      <c r="BE96" s="94"/>
      <c r="BF96" s="94"/>
      <c r="BG96" s="94"/>
      <c r="BH96" s="94"/>
      <c r="BI96" s="94"/>
      <c r="BJ96" s="94"/>
      <c r="BK96" s="94"/>
      <c r="BL96" s="94"/>
      <c r="BM96" s="94"/>
      <c r="BN96" s="94"/>
      <c r="BO96" s="94"/>
      <c r="BP96" s="94"/>
      <c r="BQ96" s="94"/>
      <c r="BR96" s="94"/>
      <c r="BS96" s="94" t="s">
        <v>58</v>
      </c>
      <c r="BT96" s="94"/>
      <c r="BU96" s="133"/>
      <c r="BV96" s="133"/>
      <c r="BW96" s="133"/>
      <c r="BX96" s="133"/>
      <c r="BY96" s="133"/>
      <c r="BZ96" s="154"/>
      <c r="CA96" s="154"/>
      <c r="CB96" s="154"/>
      <c r="CC96" s="154"/>
      <c r="CD96" s="155"/>
      <c r="CE96" s="6"/>
      <c r="CF96" s="6"/>
      <c r="CG96" s="6"/>
      <c r="CH96" s="6"/>
      <c r="CI96" s="6"/>
      <c r="CJ96" s="6"/>
      <c r="CK96" s="6"/>
      <c r="CL96" s="6"/>
    </row>
    <row r="97" spans="1:90" s="7" customFormat="1" ht="30" customHeight="1" hidden="1" outlineLevel="1">
      <c r="A97" s="158"/>
      <c r="B97" s="161"/>
      <c r="C97" s="164"/>
      <c r="D97" s="165"/>
      <c r="E97" s="160"/>
      <c r="F97" s="160"/>
      <c r="G97" s="126" t="s">
        <v>59</v>
      </c>
      <c r="H97" s="156"/>
      <c r="I97" s="156"/>
      <c r="J97" s="156"/>
      <c r="K97" s="156"/>
      <c r="L97" s="156"/>
      <c r="M97" s="157"/>
      <c r="N97" s="157"/>
      <c r="O97" s="129"/>
      <c r="P97" s="129"/>
      <c r="Q97" s="129"/>
      <c r="R97" s="129"/>
      <c r="S97" s="129"/>
      <c r="T97" s="129"/>
      <c r="U97" s="130"/>
      <c r="V97" s="130"/>
      <c r="W97" s="130"/>
      <c r="X97" s="130"/>
      <c r="Y97" s="129"/>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0"/>
      <c r="BA97" s="130"/>
      <c r="BB97" s="130"/>
      <c r="BC97" s="130"/>
      <c r="BD97" s="130"/>
      <c r="BE97" s="130"/>
      <c r="BF97" s="130"/>
      <c r="BG97" s="130"/>
      <c r="BH97" s="130"/>
      <c r="BI97" s="130"/>
      <c r="BJ97" s="130"/>
      <c r="BK97" s="130"/>
      <c r="BL97" s="130"/>
      <c r="BM97" s="130"/>
      <c r="BN97" s="130"/>
      <c r="BO97" s="130"/>
      <c r="BP97" s="130"/>
      <c r="BQ97" s="130"/>
      <c r="BR97" s="130"/>
      <c r="BS97" s="130"/>
      <c r="BT97" s="130"/>
      <c r="BU97" s="134"/>
      <c r="BV97" s="134"/>
      <c r="BW97" s="134"/>
      <c r="BX97" s="134"/>
      <c r="BY97" s="134"/>
      <c r="BZ97" s="154"/>
      <c r="CA97" s="154"/>
      <c r="CB97" s="154"/>
      <c r="CC97" s="154"/>
      <c r="CD97" s="155"/>
      <c r="CE97" s="6"/>
      <c r="CF97" s="6"/>
      <c r="CG97" s="6"/>
      <c r="CH97" s="6"/>
      <c r="CI97" s="6"/>
      <c r="CJ97" s="6"/>
      <c r="CK97" s="6"/>
      <c r="CL97" s="6"/>
    </row>
    <row r="98" spans="1:90" s="7" customFormat="1" ht="33" customHeight="1" hidden="1" outlineLevel="1">
      <c r="A98" s="158">
        <v>2</v>
      </c>
      <c r="B98" s="161"/>
      <c r="C98" s="164"/>
      <c r="D98" s="165"/>
      <c r="E98" s="160" t="s">
        <v>326</v>
      </c>
      <c r="F98" s="160" t="s">
        <v>327</v>
      </c>
      <c r="G98" s="126" t="s">
        <v>58</v>
      </c>
      <c r="H98" s="156" t="s">
        <v>272</v>
      </c>
      <c r="I98" s="156" t="s">
        <v>272</v>
      </c>
      <c r="J98" s="156"/>
      <c r="K98" s="156" t="s">
        <v>272</v>
      </c>
      <c r="L98" s="156" t="s">
        <v>272</v>
      </c>
      <c r="M98" s="157" t="s">
        <v>406</v>
      </c>
      <c r="N98" s="157" t="s">
        <v>405</v>
      </c>
      <c r="O98" s="95"/>
      <c r="P98" s="95"/>
      <c r="Q98" s="95"/>
      <c r="R98" s="95"/>
      <c r="S98" s="95" t="s">
        <v>58</v>
      </c>
      <c r="T98" s="95"/>
      <c r="U98" s="95" t="s">
        <v>58</v>
      </c>
      <c r="V98" s="95" t="s">
        <v>58</v>
      </c>
      <c r="W98" s="95"/>
      <c r="X98" s="95"/>
      <c r="Y98" s="95"/>
      <c r="Z98" s="94" t="s">
        <v>58</v>
      </c>
      <c r="AA98" s="94" t="s">
        <v>58</v>
      </c>
      <c r="AB98" s="94"/>
      <c r="AC98" s="94"/>
      <c r="AD98" s="94"/>
      <c r="AE98" s="94" t="s">
        <v>58</v>
      </c>
      <c r="AF98" s="94" t="s">
        <v>58</v>
      </c>
      <c r="AG98" s="94"/>
      <c r="AH98" s="94"/>
      <c r="AI98" s="94"/>
      <c r="AJ98" s="94" t="s">
        <v>58</v>
      </c>
      <c r="AK98" s="94" t="s">
        <v>58</v>
      </c>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133"/>
      <c r="BV98" s="133"/>
      <c r="BW98" s="133"/>
      <c r="BX98" s="133"/>
      <c r="BY98" s="133"/>
      <c r="BZ98" s="154"/>
      <c r="CA98" s="154"/>
      <c r="CB98" s="154"/>
      <c r="CC98" s="154"/>
      <c r="CD98" s="155"/>
      <c r="CE98" s="6"/>
      <c r="CF98" s="6"/>
      <c r="CG98" s="6"/>
      <c r="CH98" s="6"/>
      <c r="CI98" s="6"/>
      <c r="CJ98" s="6"/>
      <c r="CK98" s="6"/>
      <c r="CL98" s="6"/>
    </row>
    <row r="99" spans="1:90" s="7" customFormat="1" ht="33" customHeight="1" hidden="1" outlineLevel="1">
      <c r="A99" s="158"/>
      <c r="B99" s="161"/>
      <c r="C99" s="164"/>
      <c r="D99" s="165"/>
      <c r="E99" s="160"/>
      <c r="F99" s="160"/>
      <c r="G99" s="126" t="s">
        <v>59</v>
      </c>
      <c r="H99" s="156"/>
      <c r="I99" s="156"/>
      <c r="J99" s="156"/>
      <c r="K99" s="156"/>
      <c r="L99" s="156"/>
      <c r="M99" s="157"/>
      <c r="N99" s="157"/>
      <c r="O99" s="129"/>
      <c r="P99" s="129"/>
      <c r="Q99" s="129"/>
      <c r="R99" s="129"/>
      <c r="S99" s="129"/>
      <c r="T99" s="129"/>
      <c r="U99" s="130"/>
      <c r="V99" s="130"/>
      <c r="W99" s="130"/>
      <c r="X99" s="130"/>
      <c r="Y99" s="129"/>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0"/>
      <c r="BA99" s="130"/>
      <c r="BB99" s="130"/>
      <c r="BC99" s="130"/>
      <c r="BD99" s="130"/>
      <c r="BE99" s="130"/>
      <c r="BF99" s="130"/>
      <c r="BG99" s="130"/>
      <c r="BH99" s="130"/>
      <c r="BI99" s="130"/>
      <c r="BJ99" s="130"/>
      <c r="BK99" s="130"/>
      <c r="BL99" s="130"/>
      <c r="BM99" s="130"/>
      <c r="BN99" s="130"/>
      <c r="BO99" s="130"/>
      <c r="BP99" s="130"/>
      <c r="BQ99" s="130"/>
      <c r="BR99" s="130"/>
      <c r="BS99" s="130"/>
      <c r="BT99" s="130"/>
      <c r="BU99" s="135"/>
      <c r="BV99" s="135"/>
      <c r="BW99" s="135"/>
      <c r="BX99" s="135"/>
      <c r="BY99" s="135"/>
      <c r="BZ99" s="154"/>
      <c r="CA99" s="154"/>
      <c r="CB99" s="154"/>
      <c r="CC99" s="154"/>
      <c r="CD99" s="155"/>
      <c r="CE99" s="6"/>
      <c r="CF99" s="6"/>
      <c r="CG99" s="6"/>
      <c r="CH99" s="6"/>
      <c r="CI99" s="6"/>
      <c r="CJ99" s="6"/>
      <c r="CK99" s="6"/>
      <c r="CL99" s="6"/>
    </row>
    <row r="100" spans="1:90" s="7" customFormat="1" ht="33.75" customHeight="1" hidden="1" outlineLevel="1">
      <c r="A100" s="158">
        <v>3</v>
      </c>
      <c r="B100" s="161"/>
      <c r="C100" s="164"/>
      <c r="D100" s="165"/>
      <c r="E100" s="160" t="s">
        <v>328</v>
      </c>
      <c r="F100" s="160" t="s">
        <v>329</v>
      </c>
      <c r="G100" s="126" t="s">
        <v>58</v>
      </c>
      <c r="H100" s="156" t="s">
        <v>272</v>
      </c>
      <c r="I100" s="156" t="s">
        <v>272</v>
      </c>
      <c r="J100" s="156" t="s">
        <v>272</v>
      </c>
      <c r="K100" s="156" t="s">
        <v>272</v>
      </c>
      <c r="L100" s="156" t="s">
        <v>272</v>
      </c>
      <c r="M100" s="157" t="s">
        <v>406</v>
      </c>
      <c r="N100" s="157" t="s">
        <v>405</v>
      </c>
      <c r="O100" s="95"/>
      <c r="P100" s="95"/>
      <c r="Q100" s="95"/>
      <c r="R100" s="95"/>
      <c r="S100" s="95"/>
      <c r="T100" s="95"/>
      <c r="U100" s="94"/>
      <c r="V100" s="94"/>
      <c r="W100" s="94"/>
      <c r="X100" s="94"/>
      <c r="Y100" s="95"/>
      <c r="Z100" s="94"/>
      <c r="AA100" s="94"/>
      <c r="AB100" s="94"/>
      <c r="AC100" s="94"/>
      <c r="AD100" s="94"/>
      <c r="AE100" s="94"/>
      <c r="AF100" s="94"/>
      <c r="AG100" s="94"/>
      <c r="AH100" s="94"/>
      <c r="AI100" s="94"/>
      <c r="AJ100" s="94"/>
      <c r="AK100" s="94"/>
      <c r="AL100" s="94"/>
      <c r="AM100" s="94"/>
      <c r="AN100" s="94"/>
      <c r="AO100" s="94"/>
      <c r="AP100" s="94"/>
      <c r="AQ100" s="94" t="s">
        <v>58</v>
      </c>
      <c r="AR100" s="94"/>
      <c r="AS100" s="94"/>
      <c r="AT100" s="94"/>
      <c r="AU100" s="94"/>
      <c r="AV100" s="94" t="s">
        <v>58</v>
      </c>
      <c r="AW100" s="94"/>
      <c r="AX100" s="94"/>
      <c r="AY100" s="94"/>
      <c r="AZ100" s="94"/>
      <c r="BA100" s="94" t="s">
        <v>58</v>
      </c>
      <c r="BB100" s="94"/>
      <c r="BC100" s="94"/>
      <c r="BD100" s="94"/>
      <c r="BE100" s="94" t="s">
        <v>58</v>
      </c>
      <c r="BF100" s="94"/>
      <c r="BG100" s="94"/>
      <c r="BH100" s="94"/>
      <c r="BI100" s="94"/>
      <c r="BJ100" s="94" t="s">
        <v>58</v>
      </c>
      <c r="BK100" s="94"/>
      <c r="BL100" s="94"/>
      <c r="BM100" s="94"/>
      <c r="BN100" s="94"/>
      <c r="BO100" s="94" t="s">
        <v>58</v>
      </c>
      <c r="BP100" s="94"/>
      <c r="BQ100" s="94"/>
      <c r="BR100" s="94"/>
      <c r="BS100" s="94" t="s">
        <v>58</v>
      </c>
      <c r="BT100" s="94"/>
      <c r="BU100" s="133"/>
      <c r="BV100" s="133"/>
      <c r="BW100" s="133"/>
      <c r="BX100" s="133"/>
      <c r="BY100" s="133"/>
      <c r="BZ100" s="154"/>
      <c r="CA100" s="154"/>
      <c r="CB100" s="154"/>
      <c r="CC100" s="154"/>
      <c r="CD100" s="155"/>
      <c r="CE100" s="6"/>
      <c r="CF100" s="6"/>
      <c r="CG100" s="6"/>
      <c r="CH100" s="6"/>
      <c r="CI100" s="6"/>
      <c r="CJ100" s="6"/>
      <c r="CK100" s="6"/>
      <c r="CL100" s="6"/>
    </row>
    <row r="101" spans="1:90" s="7" customFormat="1" ht="33.75" customHeight="1" hidden="1" outlineLevel="1">
      <c r="A101" s="158"/>
      <c r="B101" s="161"/>
      <c r="C101" s="164"/>
      <c r="D101" s="165"/>
      <c r="E101" s="160"/>
      <c r="F101" s="160"/>
      <c r="G101" s="126" t="s">
        <v>59</v>
      </c>
      <c r="H101" s="156"/>
      <c r="I101" s="156"/>
      <c r="J101" s="156"/>
      <c r="K101" s="156"/>
      <c r="L101" s="156"/>
      <c r="M101" s="157"/>
      <c r="N101" s="157"/>
      <c r="O101" s="129"/>
      <c r="P101" s="129"/>
      <c r="Q101" s="129"/>
      <c r="R101" s="129"/>
      <c r="S101" s="129"/>
      <c r="T101" s="129"/>
      <c r="U101" s="130"/>
      <c r="V101" s="130"/>
      <c r="W101" s="130"/>
      <c r="X101" s="130"/>
      <c r="Y101" s="129"/>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0"/>
      <c r="BA101" s="130"/>
      <c r="BB101" s="130"/>
      <c r="BC101" s="130"/>
      <c r="BD101" s="130"/>
      <c r="BE101" s="130"/>
      <c r="BF101" s="130"/>
      <c r="BG101" s="130"/>
      <c r="BH101" s="130"/>
      <c r="BI101" s="130"/>
      <c r="BJ101" s="130"/>
      <c r="BK101" s="130"/>
      <c r="BL101" s="130"/>
      <c r="BM101" s="130"/>
      <c r="BN101" s="130"/>
      <c r="BO101" s="130"/>
      <c r="BP101" s="130"/>
      <c r="BQ101" s="130"/>
      <c r="BR101" s="130"/>
      <c r="BS101" s="130"/>
      <c r="BT101" s="130"/>
      <c r="BU101" s="135"/>
      <c r="BV101" s="135"/>
      <c r="BW101" s="135"/>
      <c r="BX101" s="135"/>
      <c r="BY101" s="135"/>
      <c r="BZ101" s="154"/>
      <c r="CA101" s="154"/>
      <c r="CB101" s="154"/>
      <c r="CC101" s="154"/>
      <c r="CD101" s="155"/>
      <c r="CE101" s="6"/>
      <c r="CF101" s="6"/>
      <c r="CG101" s="6"/>
      <c r="CH101" s="6"/>
      <c r="CI101" s="6"/>
      <c r="CJ101" s="6"/>
      <c r="CK101" s="6"/>
      <c r="CL101" s="6"/>
    </row>
    <row r="102" spans="1:90" s="7" customFormat="1" ht="45" customHeight="1" hidden="1" outlineLevel="1">
      <c r="A102" s="158">
        <v>4</v>
      </c>
      <c r="B102" s="161"/>
      <c r="C102" s="164"/>
      <c r="D102" s="165"/>
      <c r="E102" s="160" t="s">
        <v>330</v>
      </c>
      <c r="F102" s="160" t="s">
        <v>331</v>
      </c>
      <c r="G102" s="126" t="s">
        <v>58</v>
      </c>
      <c r="H102" s="156" t="s">
        <v>272</v>
      </c>
      <c r="I102" s="156" t="s">
        <v>272</v>
      </c>
      <c r="J102" s="156"/>
      <c r="K102" s="156" t="s">
        <v>272</v>
      </c>
      <c r="L102" s="156" t="s">
        <v>272</v>
      </c>
      <c r="M102" s="157" t="s">
        <v>406</v>
      </c>
      <c r="N102" s="157" t="s">
        <v>405</v>
      </c>
      <c r="O102" s="95"/>
      <c r="P102" s="95"/>
      <c r="Q102" s="95"/>
      <c r="R102" s="95"/>
      <c r="S102" s="95" t="s">
        <v>58</v>
      </c>
      <c r="T102" s="95"/>
      <c r="U102" s="95"/>
      <c r="V102" s="94" t="s">
        <v>58</v>
      </c>
      <c r="W102" s="94" t="s">
        <v>58</v>
      </c>
      <c r="X102" s="94"/>
      <c r="Y102" s="95"/>
      <c r="Z102" s="94"/>
      <c r="AA102" s="94" t="s">
        <v>58</v>
      </c>
      <c r="AB102" s="94" t="s">
        <v>58</v>
      </c>
      <c r="AC102" s="94"/>
      <c r="AD102" s="94"/>
      <c r="AE102" s="94"/>
      <c r="AF102" s="94" t="s">
        <v>58</v>
      </c>
      <c r="AG102" s="94" t="s">
        <v>58</v>
      </c>
      <c r="AH102" s="94"/>
      <c r="AI102" s="94"/>
      <c r="AJ102" s="94"/>
      <c r="AK102" s="94" t="s">
        <v>58</v>
      </c>
      <c r="AL102" s="94" t="s">
        <v>58</v>
      </c>
      <c r="AM102" s="94"/>
      <c r="AN102" s="94"/>
      <c r="AO102" s="94"/>
      <c r="AP102" s="94" t="s">
        <v>58</v>
      </c>
      <c r="AQ102" s="94" t="s">
        <v>58</v>
      </c>
      <c r="AR102" s="94"/>
      <c r="AS102" s="94"/>
      <c r="AT102" s="94" t="s">
        <v>58</v>
      </c>
      <c r="AU102" s="94" t="s">
        <v>58</v>
      </c>
      <c r="AV102" s="94"/>
      <c r="AW102" s="94"/>
      <c r="AX102" s="94"/>
      <c r="AY102" s="94" t="s">
        <v>58</v>
      </c>
      <c r="AZ102" s="94" t="s">
        <v>58</v>
      </c>
      <c r="BA102" s="94"/>
      <c r="BB102" s="94"/>
      <c r="BC102" s="94" t="s">
        <v>58</v>
      </c>
      <c r="BD102" s="94" t="s">
        <v>58</v>
      </c>
      <c r="BE102" s="94"/>
      <c r="BF102" s="94"/>
      <c r="BG102" s="94"/>
      <c r="BH102" s="94" t="s">
        <v>58</v>
      </c>
      <c r="BI102" s="94" t="s">
        <v>58</v>
      </c>
      <c r="BJ102" s="94"/>
      <c r="BK102" s="94"/>
      <c r="BL102" s="94"/>
      <c r="BM102" s="94" t="s">
        <v>58</v>
      </c>
      <c r="BN102" s="94" t="s">
        <v>58</v>
      </c>
      <c r="BO102" s="94"/>
      <c r="BP102" s="94"/>
      <c r="BQ102" s="94" t="s">
        <v>58</v>
      </c>
      <c r="BR102" s="94" t="s">
        <v>58</v>
      </c>
      <c r="BS102" s="94"/>
      <c r="BT102" s="94"/>
      <c r="BU102" s="133"/>
      <c r="BV102" s="133"/>
      <c r="BW102" s="133"/>
      <c r="BX102" s="133"/>
      <c r="BY102" s="133"/>
      <c r="BZ102" s="154"/>
      <c r="CA102" s="154"/>
      <c r="CB102" s="154"/>
      <c r="CC102" s="154"/>
      <c r="CD102" s="155"/>
      <c r="CE102" s="6"/>
      <c r="CF102" s="6"/>
      <c r="CG102" s="6"/>
      <c r="CH102" s="6"/>
      <c r="CI102" s="6"/>
      <c r="CJ102" s="6"/>
      <c r="CK102" s="6"/>
      <c r="CL102" s="6"/>
    </row>
    <row r="103" spans="1:90" s="7" customFormat="1" ht="45" customHeight="1" hidden="1" outlineLevel="1">
      <c r="A103" s="158"/>
      <c r="B103" s="161"/>
      <c r="C103" s="164"/>
      <c r="D103" s="165"/>
      <c r="E103" s="160"/>
      <c r="F103" s="160"/>
      <c r="G103" s="126" t="s">
        <v>59</v>
      </c>
      <c r="H103" s="156"/>
      <c r="I103" s="156"/>
      <c r="J103" s="156"/>
      <c r="K103" s="156"/>
      <c r="L103" s="156"/>
      <c r="M103" s="157"/>
      <c r="N103" s="157"/>
      <c r="O103" s="129"/>
      <c r="P103" s="129"/>
      <c r="Q103" s="129"/>
      <c r="R103" s="129"/>
      <c r="S103" s="129"/>
      <c r="T103" s="129"/>
      <c r="U103" s="130"/>
      <c r="V103" s="130"/>
      <c r="W103" s="130"/>
      <c r="X103" s="130"/>
      <c r="Y103" s="129"/>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0"/>
      <c r="BA103" s="130"/>
      <c r="BB103" s="130"/>
      <c r="BC103" s="130"/>
      <c r="BD103" s="130"/>
      <c r="BE103" s="130"/>
      <c r="BF103" s="130"/>
      <c r="BG103" s="130"/>
      <c r="BH103" s="130"/>
      <c r="BI103" s="130"/>
      <c r="BJ103" s="130"/>
      <c r="BK103" s="130"/>
      <c r="BL103" s="130"/>
      <c r="BM103" s="130"/>
      <c r="BN103" s="130"/>
      <c r="BO103" s="130"/>
      <c r="BP103" s="130"/>
      <c r="BQ103" s="130"/>
      <c r="BR103" s="130"/>
      <c r="BS103" s="130"/>
      <c r="BT103" s="130"/>
      <c r="BU103" s="135"/>
      <c r="BV103" s="135"/>
      <c r="BW103" s="135"/>
      <c r="BX103" s="135"/>
      <c r="BY103" s="135"/>
      <c r="BZ103" s="154"/>
      <c r="CA103" s="154"/>
      <c r="CB103" s="154"/>
      <c r="CC103" s="154"/>
      <c r="CD103" s="155"/>
      <c r="CE103" s="6"/>
      <c r="CF103" s="6"/>
      <c r="CG103" s="6"/>
      <c r="CH103" s="6"/>
      <c r="CI103" s="6"/>
      <c r="CJ103" s="6"/>
      <c r="CK103" s="6"/>
      <c r="CL103" s="6"/>
    </row>
    <row r="104" spans="1:90" s="7" customFormat="1" ht="38.25" customHeight="1" hidden="1" outlineLevel="1">
      <c r="A104" s="158">
        <v>4</v>
      </c>
      <c r="B104" s="161"/>
      <c r="C104" s="164"/>
      <c r="D104" s="165"/>
      <c r="E104" s="160" t="s">
        <v>332</v>
      </c>
      <c r="F104" s="160" t="s">
        <v>333</v>
      </c>
      <c r="G104" s="126" t="s">
        <v>58</v>
      </c>
      <c r="H104" s="156" t="s">
        <v>272</v>
      </c>
      <c r="I104" s="156" t="s">
        <v>272</v>
      </c>
      <c r="J104" s="156"/>
      <c r="K104" s="156" t="s">
        <v>272</v>
      </c>
      <c r="L104" s="156" t="s">
        <v>272</v>
      </c>
      <c r="M104" s="157" t="s">
        <v>406</v>
      </c>
      <c r="N104" s="157" t="s">
        <v>405</v>
      </c>
      <c r="O104" s="95"/>
      <c r="P104" s="95"/>
      <c r="Q104" s="95"/>
      <c r="R104" s="95"/>
      <c r="S104" s="95"/>
      <c r="T104" s="95" t="s">
        <v>58</v>
      </c>
      <c r="U104" s="95"/>
      <c r="V104" s="94"/>
      <c r="W104" s="94"/>
      <c r="X104" s="94"/>
      <c r="Y104" s="95" t="s">
        <v>58</v>
      </c>
      <c r="Z104" s="94"/>
      <c r="AA104" s="94"/>
      <c r="AB104" s="94"/>
      <c r="AC104" s="94"/>
      <c r="AD104" s="94" t="s">
        <v>58</v>
      </c>
      <c r="AE104" s="94"/>
      <c r="AF104" s="94"/>
      <c r="AG104" s="94"/>
      <c r="AH104" s="94"/>
      <c r="AI104" s="94" t="s">
        <v>58</v>
      </c>
      <c r="AJ104" s="94"/>
      <c r="AK104" s="94"/>
      <c r="AL104" s="94"/>
      <c r="AM104" s="94"/>
      <c r="AN104" s="94" t="s">
        <v>58</v>
      </c>
      <c r="AO104" s="94"/>
      <c r="AP104" s="94"/>
      <c r="AQ104" s="94"/>
      <c r="AR104" s="94" t="s">
        <v>58</v>
      </c>
      <c r="AS104" s="94"/>
      <c r="AT104" s="94"/>
      <c r="AU104" s="94"/>
      <c r="AV104" s="94"/>
      <c r="AW104" s="94" t="s">
        <v>58</v>
      </c>
      <c r="AX104" s="94"/>
      <c r="AY104" s="94"/>
      <c r="AZ104" s="94"/>
      <c r="BA104" s="94"/>
      <c r="BB104" s="94" t="s">
        <v>58</v>
      </c>
      <c r="BC104" s="94"/>
      <c r="BD104" s="94"/>
      <c r="BE104" s="94"/>
      <c r="BF104" s="94" t="s">
        <v>58</v>
      </c>
      <c r="BG104" s="94"/>
      <c r="BH104" s="94"/>
      <c r="BI104" s="94"/>
      <c r="BJ104" s="94"/>
      <c r="BK104" s="94" t="s">
        <v>58</v>
      </c>
      <c r="BL104" s="94"/>
      <c r="BM104" s="94"/>
      <c r="BN104" s="94"/>
      <c r="BO104" s="94"/>
      <c r="BP104" s="94" t="s">
        <v>58</v>
      </c>
      <c r="BQ104" s="94"/>
      <c r="BR104" s="94"/>
      <c r="BS104" s="94"/>
      <c r="BT104" s="94"/>
      <c r="BU104" s="133"/>
      <c r="BV104" s="133"/>
      <c r="BW104" s="133"/>
      <c r="BX104" s="133"/>
      <c r="BY104" s="133"/>
      <c r="BZ104" s="154"/>
      <c r="CA104" s="154"/>
      <c r="CB104" s="154"/>
      <c r="CC104" s="154"/>
      <c r="CD104" s="155"/>
      <c r="CE104" s="6"/>
      <c r="CF104" s="6"/>
      <c r="CG104" s="6"/>
      <c r="CH104" s="6"/>
      <c r="CI104" s="6"/>
      <c r="CJ104" s="6"/>
      <c r="CK104" s="6"/>
      <c r="CL104" s="6"/>
    </row>
    <row r="105" spans="1:90" s="7" customFormat="1" ht="38.25" customHeight="1" hidden="1" outlineLevel="1">
      <c r="A105" s="158"/>
      <c r="B105" s="161"/>
      <c r="C105" s="164"/>
      <c r="D105" s="165"/>
      <c r="E105" s="160"/>
      <c r="F105" s="160"/>
      <c r="G105" s="126" t="s">
        <v>59</v>
      </c>
      <c r="H105" s="156"/>
      <c r="I105" s="156"/>
      <c r="J105" s="156"/>
      <c r="K105" s="156"/>
      <c r="L105" s="156"/>
      <c r="M105" s="157"/>
      <c r="N105" s="157"/>
      <c r="O105" s="129"/>
      <c r="P105" s="129"/>
      <c r="Q105" s="129"/>
      <c r="R105" s="129"/>
      <c r="S105" s="129"/>
      <c r="T105" s="129"/>
      <c r="U105" s="130"/>
      <c r="V105" s="130"/>
      <c r="W105" s="130"/>
      <c r="X105" s="130"/>
      <c r="Y105" s="129"/>
      <c r="Z105" s="130"/>
      <c r="AA105" s="130"/>
      <c r="AB105" s="130"/>
      <c r="AC105" s="130"/>
      <c r="AD105" s="130"/>
      <c r="AE105" s="130"/>
      <c r="AF105" s="130"/>
      <c r="AG105" s="130"/>
      <c r="AH105" s="130"/>
      <c r="AI105" s="130"/>
      <c r="AJ105" s="130"/>
      <c r="AK105" s="130"/>
      <c r="AL105" s="130"/>
      <c r="AM105" s="130"/>
      <c r="AN105" s="130"/>
      <c r="AO105" s="130"/>
      <c r="AP105" s="130"/>
      <c r="AQ105" s="130"/>
      <c r="AR105" s="130"/>
      <c r="AS105" s="130"/>
      <c r="AT105" s="130"/>
      <c r="AU105" s="130"/>
      <c r="AV105" s="130"/>
      <c r="AW105" s="130"/>
      <c r="AX105" s="130"/>
      <c r="AY105" s="130"/>
      <c r="AZ105" s="130"/>
      <c r="BA105" s="130"/>
      <c r="BB105" s="130"/>
      <c r="BC105" s="130"/>
      <c r="BD105" s="130"/>
      <c r="BE105" s="130"/>
      <c r="BF105" s="130"/>
      <c r="BG105" s="130"/>
      <c r="BH105" s="130"/>
      <c r="BI105" s="130"/>
      <c r="BJ105" s="130"/>
      <c r="BK105" s="130"/>
      <c r="BL105" s="130"/>
      <c r="BM105" s="130"/>
      <c r="BN105" s="130"/>
      <c r="BO105" s="130"/>
      <c r="BP105" s="130"/>
      <c r="BQ105" s="130"/>
      <c r="BR105" s="130"/>
      <c r="BS105" s="130"/>
      <c r="BT105" s="130"/>
      <c r="BU105" s="135"/>
      <c r="BV105" s="135"/>
      <c r="BW105" s="135"/>
      <c r="BX105" s="135"/>
      <c r="BY105" s="135"/>
      <c r="BZ105" s="154"/>
      <c r="CA105" s="154"/>
      <c r="CB105" s="154"/>
      <c r="CC105" s="154"/>
      <c r="CD105" s="155"/>
      <c r="CE105" s="6"/>
      <c r="CF105" s="6"/>
      <c r="CG105" s="6"/>
      <c r="CH105" s="6"/>
      <c r="CI105" s="6"/>
      <c r="CJ105" s="6"/>
      <c r="CK105" s="6"/>
      <c r="CL105" s="6"/>
    </row>
    <row r="106" spans="1:90" s="7" customFormat="1" ht="36" customHeight="1" hidden="1" outlineLevel="1">
      <c r="A106" s="158">
        <v>4</v>
      </c>
      <c r="B106" s="161"/>
      <c r="C106" s="164"/>
      <c r="D106" s="165"/>
      <c r="E106" s="160" t="s">
        <v>334</v>
      </c>
      <c r="F106" s="160" t="s">
        <v>318</v>
      </c>
      <c r="G106" s="126" t="s">
        <v>58</v>
      </c>
      <c r="H106" s="156" t="s">
        <v>272</v>
      </c>
      <c r="I106" s="156" t="s">
        <v>272</v>
      </c>
      <c r="J106" s="156"/>
      <c r="K106" s="156" t="s">
        <v>272</v>
      </c>
      <c r="L106" s="156" t="s">
        <v>272</v>
      </c>
      <c r="M106" s="157" t="s">
        <v>406</v>
      </c>
      <c r="N106" s="157" t="s">
        <v>405</v>
      </c>
      <c r="O106" s="95"/>
      <c r="P106" s="95"/>
      <c r="Q106" s="95"/>
      <c r="R106" s="95"/>
      <c r="S106" s="95"/>
      <c r="T106" s="95"/>
      <c r="U106" s="95" t="s">
        <v>58</v>
      </c>
      <c r="V106" s="94"/>
      <c r="W106" s="94"/>
      <c r="X106" s="94"/>
      <c r="Y106" s="95"/>
      <c r="Z106" s="94" t="s">
        <v>58</v>
      </c>
      <c r="AA106" s="94"/>
      <c r="AB106" s="94"/>
      <c r="AC106" s="94"/>
      <c r="AD106" s="94"/>
      <c r="AE106" s="94" t="s">
        <v>58</v>
      </c>
      <c r="AF106" s="94"/>
      <c r="AG106" s="94"/>
      <c r="AH106" s="94"/>
      <c r="AI106" s="94"/>
      <c r="AJ106" s="94" t="s">
        <v>58</v>
      </c>
      <c r="AK106" s="94"/>
      <c r="AL106" s="94"/>
      <c r="AM106" s="94"/>
      <c r="AN106" s="94"/>
      <c r="AO106" s="94" t="s">
        <v>58</v>
      </c>
      <c r="AP106" s="94"/>
      <c r="AQ106" s="94"/>
      <c r="AR106" s="94"/>
      <c r="AS106" s="94" t="s">
        <v>58</v>
      </c>
      <c r="AT106" s="94"/>
      <c r="AU106" s="94"/>
      <c r="AV106" s="94"/>
      <c r="AW106" s="94"/>
      <c r="AX106" s="94" t="s">
        <v>58</v>
      </c>
      <c r="AY106" s="94"/>
      <c r="AZ106" s="94"/>
      <c r="BA106" s="94"/>
      <c r="BB106" s="94"/>
      <c r="BC106" s="94" t="s">
        <v>58</v>
      </c>
      <c r="BD106" s="94"/>
      <c r="BE106" s="94"/>
      <c r="BF106" s="94"/>
      <c r="BG106" s="94" t="s">
        <v>58</v>
      </c>
      <c r="BH106" s="94"/>
      <c r="BI106" s="94"/>
      <c r="BJ106" s="94"/>
      <c r="BK106" s="94"/>
      <c r="BL106" s="94" t="s">
        <v>58</v>
      </c>
      <c r="BM106" s="94"/>
      <c r="BN106" s="94"/>
      <c r="BO106" s="94"/>
      <c r="BP106" s="94"/>
      <c r="BQ106" s="94" t="s">
        <v>58</v>
      </c>
      <c r="BR106" s="94"/>
      <c r="BS106" s="94"/>
      <c r="BT106" s="94"/>
      <c r="BU106" s="133"/>
      <c r="BV106" s="133"/>
      <c r="BW106" s="133"/>
      <c r="BX106" s="133"/>
      <c r="BY106" s="133"/>
      <c r="BZ106" s="154"/>
      <c r="CA106" s="154"/>
      <c r="CB106" s="154"/>
      <c r="CC106" s="154"/>
      <c r="CD106" s="155"/>
      <c r="CE106" s="6"/>
      <c r="CF106" s="6"/>
      <c r="CG106" s="6"/>
      <c r="CH106" s="6"/>
      <c r="CI106" s="6"/>
      <c r="CJ106" s="6"/>
      <c r="CK106" s="6"/>
      <c r="CL106" s="6"/>
    </row>
    <row r="107" spans="1:90" s="7" customFormat="1" ht="36" customHeight="1" hidden="1" outlineLevel="1">
      <c r="A107" s="158"/>
      <c r="B107" s="161"/>
      <c r="C107" s="164"/>
      <c r="D107" s="165"/>
      <c r="E107" s="160"/>
      <c r="F107" s="160"/>
      <c r="G107" s="126" t="s">
        <v>59</v>
      </c>
      <c r="H107" s="156"/>
      <c r="I107" s="156"/>
      <c r="J107" s="156"/>
      <c r="K107" s="156"/>
      <c r="L107" s="156"/>
      <c r="M107" s="157"/>
      <c r="N107" s="157"/>
      <c r="O107" s="129"/>
      <c r="P107" s="129"/>
      <c r="Q107" s="129"/>
      <c r="R107" s="129"/>
      <c r="S107" s="129"/>
      <c r="T107" s="129"/>
      <c r="U107" s="130"/>
      <c r="V107" s="130"/>
      <c r="W107" s="130"/>
      <c r="X107" s="130"/>
      <c r="Y107" s="129"/>
      <c r="Z107" s="130"/>
      <c r="AA107" s="130"/>
      <c r="AB107" s="130"/>
      <c r="AC107" s="130"/>
      <c r="AD107" s="130"/>
      <c r="AE107" s="130"/>
      <c r="AF107" s="130"/>
      <c r="AG107" s="130"/>
      <c r="AH107" s="130"/>
      <c r="AI107" s="130"/>
      <c r="AJ107" s="130"/>
      <c r="AK107" s="130"/>
      <c r="AL107" s="130"/>
      <c r="AM107" s="130"/>
      <c r="AN107" s="130"/>
      <c r="AO107" s="130"/>
      <c r="AP107" s="130"/>
      <c r="AQ107" s="130"/>
      <c r="AR107" s="130"/>
      <c r="AS107" s="130"/>
      <c r="AT107" s="130"/>
      <c r="AU107" s="130"/>
      <c r="AV107" s="130"/>
      <c r="AW107" s="130"/>
      <c r="AX107" s="130"/>
      <c r="AY107" s="130"/>
      <c r="AZ107" s="130"/>
      <c r="BA107" s="130"/>
      <c r="BB107" s="130"/>
      <c r="BC107" s="130"/>
      <c r="BD107" s="130"/>
      <c r="BE107" s="130"/>
      <c r="BF107" s="130"/>
      <c r="BG107" s="130"/>
      <c r="BH107" s="130"/>
      <c r="BI107" s="130"/>
      <c r="BJ107" s="130"/>
      <c r="BK107" s="130"/>
      <c r="BL107" s="130"/>
      <c r="BM107" s="130"/>
      <c r="BN107" s="130"/>
      <c r="BO107" s="130"/>
      <c r="BP107" s="130"/>
      <c r="BQ107" s="130"/>
      <c r="BR107" s="130"/>
      <c r="BS107" s="130"/>
      <c r="BT107" s="130"/>
      <c r="BU107" s="135"/>
      <c r="BV107" s="135"/>
      <c r="BW107" s="135"/>
      <c r="BX107" s="135"/>
      <c r="BY107" s="135"/>
      <c r="BZ107" s="154"/>
      <c r="CA107" s="154"/>
      <c r="CB107" s="154"/>
      <c r="CC107" s="154"/>
      <c r="CD107" s="155"/>
      <c r="CE107" s="6"/>
      <c r="CF107" s="6"/>
      <c r="CG107" s="6"/>
      <c r="CH107" s="6"/>
      <c r="CI107" s="6"/>
      <c r="CJ107" s="6"/>
      <c r="CK107" s="6"/>
      <c r="CL107" s="6"/>
    </row>
    <row r="108" spans="1:90" s="7" customFormat="1" ht="35.25" customHeight="1" hidden="1" outlineLevel="1">
      <c r="A108" s="158">
        <v>4</v>
      </c>
      <c r="B108" s="161"/>
      <c r="C108" s="164"/>
      <c r="D108" s="165"/>
      <c r="E108" s="160" t="s">
        <v>335</v>
      </c>
      <c r="F108" s="160" t="s">
        <v>316</v>
      </c>
      <c r="G108" s="126" t="s">
        <v>58</v>
      </c>
      <c r="H108" s="156" t="s">
        <v>272</v>
      </c>
      <c r="I108" s="156" t="s">
        <v>272</v>
      </c>
      <c r="J108" s="156"/>
      <c r="K108" s="156" t="s">
        <v>272</v>
      </c>
      <c r="L108" s="156" t="s">
        <v>272</v>
      </c>
      <c r="M108" s="157" t="s">
        <v>406</v>
      </c>
      <c r="N108" s="157" t="s">
        <v>405</v>
      </c>
      <c r="O108" s="95"/>
      <c r="P108" s="95"/>
      <c r="Q108" s="95"/>
      <c r="R108" s="95"/>
      <c r="S108" s="95" t="s">
        <v>58</v>
      </c>
      <c r="T108" s="95"/>
      <c r="U108" s="95"/>
      <c r="V108" s="94"/>
      <c r="W108" s="94" t="s">
        <v>58</v>
      </c>
      <c r="X108" s="94"/>
      <c r="Y108" s="95"/>
      <c r="Z108" s="94"/>
      <c r="AA108" s="94"/>
      <c r="AB108" s="94" t="s">
        <v>58</v>
      </c>
      <c r="AC108" s="94"/>
      <c r="AD108" s="94"/>
      <c r="AE108" s="94"/>
      <c r="AF108" s="94"/>
      <c r="AG108" s="94" t="s">
        <v>58</v>
      </c>
      <c r="AH108" s="94"/>
      <c r="AI108" s="94"/>
      <c r="AJ108" s="94"/>
      <c r="AK108" s="94"/>
      <c r="AL108" s="94" t="s">
        <v>58</v>
      </c>
      <c r="AM108" s="94"/>
      <c r="AN108" s="94"/>
      <c r="AO108" s="94"/>
      <c r="AP108" s="94" t="s">
        <v>58</v>
      </c>
      <c r="AQ108" s="94"/>
      <c r="AR108" s="94"/>
      <c r="AS108" s="94"/>
      <c r="AT108" s="94"/>
      <c r="AU108" s="94" t="s">
        <v>58</v>
      </c>
      <c r="AV108" s="94"/>
      <c r="AW108" s="94"/>
      <c r="AX108" s="94"/>
      <c r="AY108" s="94"/>
      <c r="AZ108" s="94" t="s">
        <v>58</v>
      </c>
      <c r="BA108" s="94"/>
      <c r="BB108" s="94"/>
      <c r="BC108" s="94"/>
      <c r="BD108" s="94" t="s">
        <v>58</v>
      </c>
      <c r="BE108" s="94"/>
      <c r="BF108" s="94"/>
      <c r="BG108" s="94"/>
      <c r="BH108" s="94"/>
      <c r="BI108" s="94" t="s">
        <v>58</v>
      </c>
      <c r="BJ108" s="94"/>
      <c r="BK108" s="94"/>
      <c r="BL108" s="94"/>
      <c r="BM108" s="94"/>
      <c r="BN108" s="94" t="s">
        <v>58</v>
      </c>
      <c r="BO108" s="94"/>
      <c r="BP108" s="94"/>
      <c r="BQ108" s="94"/>
      <c r="BR108" s="94"/>
      <c r="BS108" s="94" t="s">
        <v>58</v>
      </c>
      <c r="BT108" s="94"/>
      <c r="BU108" s="133"/>
      <c r="BV108" s="133"/>
      <c r="BW108" s="133"/>
      <c r="BX108" s="133"/>
      <c r="BY108" s="133"/>
      <c r="BZ108" s="154"/>
      <c r="CA108" s="154"/>
      <c r="CB108" s="154"/>
      <c r="CC108" s="154"/>
      <c r="CD108" s="155"/>
      <c r="CE108" s="6"/>
      <c r="CF108" s="6"/>
      <c r="CG108" s="6"/>
      <c r="CH108" s="6"/>
      <c r="CI108" s="6"/>
      <c r="CJ108" s="6"/>
      <c r="CK108" s="6"/>
      <c r="CL108" s="6"/>
    </row>
    <row r="109" spans="1:90" s="7" customFormat="1" ht="35.25" customHeight="1" hidden="1" outlineLevel="1">
      <c r="A109" s="158"/>
      <c r="B109" s="161"/>
      <c r="C109" s="164"/>
      <c r="D109" s="165"/>
      <c r="E109" s="160"/>
      <c r="F109" s="160"/>
      <c r="G109" s="126" t="s">
        <v>59</v>
      </c>
      <c r="H109" s="156"/>
      <c r="I109" s="156"/>
      <c r="J109" s="156"/>
      <c r="K109" s="156"/>
      <c r="L109" s="156"/>
      <c r="M109" s="157"/>
      <c r="N109" s="157"/>
      <c r="O109" s="129"/>
      <c r="P109" s="129"/>
      <c r="Q109" s="129"/>
      <c r="R109" s="129"/>
      <c r="S109" s="129"/>
      <c r="T109" s="129"/>
      <c r="U109" s="130"/>
      <c r="V109" s="130"/>
      <c r="W109" s="130"/>
      <c r="X109" s="130"/>
      <c r="Y109" s="129"/>
      <c r="Z109" s="130"/>
      <c r="AA109" s="130"/>
      <c r="AB109" s="130"/>
      <c r="AC109" s="130"/>
      <c r="AD109" s="130"/>
      <c r="AE109" s="130"/>
      <c r="AF109" s="130"/>
      <c r="AG109" s="130"/>
      <c r="AH109" s="130"/>
      <c r="AI109" s="130"/>
      <c r="AJ109" s="130"/>
      <c r="AK109" s="130"/>
      <c r="AL109" s="130"/>
      <c r="AM109" s="130"/>
      <c r="AN109" s="130"/>
      <c r="AO109" s="130"/>
      <c r="AP109" s="130"/>
      <c r="AQ109" s="130"/>
      <c r="AR109" s="130"/>
      <c r="AS109" s="130"/>
      <c r="AT109" s="130"/>
      <c r="AU109" s="130"/>
      <c r="AV109" s="130"/>
      <c r="AW109" s="130"/>
      <c r="AX109" s="130"/>
      <c r="AY109" s="130"/>
      <c r="AZ109" s="130"/>
      <c r="BA109" s="130"/>
      <c r="BB109" s="130"/>
      <c r="BC109" s="130"/>
      <c r="BD109" s="130"/>
      <c r="BE109" s="130"/>
      <c r="BF109" s="130"/>
      <c r="BG109" s="130"/>
      <c r="BH109" s="130"/>
      <c r="BI109" s="130"/>
      <c r="BJ109" s="130"/>
      <c r="BK109" s="130"/>
      <c r="BL109" s="130"/>
      <c r="BM109" s="130"/>
      <c r="BN109" s="130"/>
      <c r="BO109" s="130"/>
      <c r="BP109" s="130"/>
      <c r="BQ109" s="130"/>
      <c r="BR109" s="130"/>
      <c r="BS109" s="130"/>
      <c r="BT109" s="130"/>
      <c r="BU109" s="135"/>
      <c r="BV109" s="135"/>
      <c r="BW109" s="135"/>
      <c r="BX109" s="135"/>
      <c r="BY109" s="135"/>
      <c r="BZ109" s="154"/>
      <c r="CA109" s="154"/>
      <c r="CB109" s="154"/>
      <c r="CC109" s="154"/>
      <c r="CD109" s="155"/>
      <c r="CE109" s="6"/>
      <c r="CF109" s="6"/>
      <c r="CG109" s="6"/>
      <c r="CH109" s="6"/>
      <c r="CI109" s="6"/>
      <c r="CJ109" s="6"/>
      <c r="CK109" s="6"/>
      <c r="CL109" s="6"/>
    </row>
    <row r="110" spans="1:90" s="7" customFormat="1" ht="48" customHeight="1" hidden="1" outlineLevel="1">
      <c r="A110" s="158">
        <v>5</v>
      </c>
      <c r="B110" s="161"/>
      <c r="C110" s="164"/>
      <c r="D110" s="165"/>
      <c r="E110" s="160" t="s">
        <v>336</v>
      </c>
      <c r="F110" s="160" t="s">
        <v>337</v>
      </c>
      <c r="G110" s="126" t="s">
        <v>58</v>
      </c>
      <c r="H110" s="156" t="s">
        <v>272</v>
      </c>
      <c r="I110" s="156" t="s">
        <v>272</v>
      </c>
      <c r="J110" s="156"/>
      <c r="K110" s="156" t="s">
        <v>272</v>
      </c>
      <c r="L110" s="156" t="s">
        <v>272</v>
      </c>
      <c r="M110" s="157" t="s">
        <v>406</v>
      </c>
      <c r="N110" s="157" t="s">
        <v>405</v>
      </c>
      <c r="O110" s="95"/>
      <c r="P110" s="95"/>
      <c r="Q110" s="95"/>
      <c r="R110" s="95"/>
      <c r="S110" s="95" t="s">
        <v>58</v>
      </c>
      <c r="T110" s="95"/>
      <c r="U110" s="94"/>
      <c r="V110" s="94" t="s">
        <v>58</v>
      </c>
      <c r="W110" s="94" t="s">
        <v>58</v>
      </c>
      <c r="X110" s="94"/>
      <c r="Y110" s="95"/>
      <c r="Z110" s="94"/>
      <c r="AA110" s="94" t="s">
        <v>58</v>
      </c>
      <c r="AB110" s="94" t="s">
        <v>58</v>
      </c>
      <c r="AC110" s="94"/>
      <c r="AD110" s="94"/>
      <c r="AE110" s="94"/>
      <c r="AF110" s="94" t="s">
        <v>58</v>
      </c>
      <c r="AG110" s="94" t="s">
        <v>58</v>
      </c>
      <c r="AH110" s="94"/>
      <c r="AI110" s="94"/>
      <c r="AJ110" s="94"/>
      <c r="AK110" s="94" t="s">
        <v>58</v>
      </c>
      <c r="AL110" s="94" t="s">
        <v>58</v>
      </c>
      <c r="AM110" s="94"/>
      <c r="AN110" s="94"/>
      <c r="AO110" s="94"/>
      <c r="AP110" s="94" t="s">
        <v>58</v>
      </c>
      <c r="AQ110" s="94" t="s">
        <v>58</v>
      </c>
      <c r="AR110" s="94"/>
      <c r="AS110" s="94"/>
      <c r="AT110" s="94" t="s">
        <v>58</v>
      </c>
      <c r="AU110" s="94" t="s">
        <v>58</v>
      </c>
      <c r="AV110" s="94"/>
      <c r="AW110" s="94"/>
      <c r="AX110" s="94"/>
      <c r="AY110" s="94" t="s">
        <v>58</v>
      </c>
      <c r="AZ110" s="94" t="s">
        <v>58</v>
      </c>
      <c r="BA110" s="94"/>
      <c r="BB110" s="94"/>
      <c r="BC110" s="94" t="s">
        <v>58</v>
      </c>
      <c r="BD110" s="94" t="s">
        <v>58</v>
      </c>
      <c r="BE110" s="94"/>
      <c r="BF110" s="94"/>
      <c r="BG110" s="94"/>
      <c r="BH110" s="94" t="s">
        <v>58</v>
      </c>
      <c r="BI110" s="94" t="s">
        <v>58</v>
      </c>
      <c r="BJ110" s="94"/>
      <c r="BK110" s="94"/>
      <c r="BL110" s="94"/>
      <c r="BM110" s="94" t="s">
        <v>58</v>
      </c>
      <c r="BN110" s="94" t="s">
        <v>58</v>
      </c>
      <c r="BO110" s="94"/>
      <c r="BP110" s="94"/>
      <c r="BQ110" s="94" t="s">
        <v>58</v>
      </c>
      <c r="BR110" s="94" t="s">
        <v>58</v>
      </c>
      <c r="BS110" s="94"/>
      <c r="BT110" s="94"/>
      <c r="BU110" s="133"/>
      <c r="BV110" s="133"/>
      <c r="BW110" s="133"/>
      <c r="BX110" s="133"/>
      <c r="BY110" s="133"/>
      <c r="BZ110" s="154"/>
      <c r="CA110" s="154"/>
      <c r="CB110" s="154"/>
      <c r="CC110" s="154"/>
      <c r="CD110" s="155"/>
      <c r="CE110" s="6"/>
      <c r="CF110" s="6"/>
      <c r="CG110" s="6"/>
      <c r="CH110" s="6"/>
      <c r="CI110" s="6"/>
      <c r="CJ110" s="6"/>
      <c r="CK110" s="6"/>
      <c r="CL110" s="6"/>
    </row>
    <row r="111" spans="1:90" s="7" customFormat="1" ht="48" customHeight="1" hidden="1" outlineLevel="1">
      <c r="A111" s="158"/>
      <c r="B111" s="161"/>
      <c r="C111" s="164"/>
      <c r="D111" s="165"/>
      <c r="E111" s="160"/>
      <c r="F111" s="160"/>
      <c r="G111" s="126" t="s">
        <v>59</v>
      </c>
      <c r="H111" s="156"/>
      <c r="I111" s="156"/>
      <c r="J111" s="156"/>
      <c r="K111" s="156"/>
      <c r="L111" s="156"/>
      <c r="M111" s="157"/>
      <c r="N111" s="157"/>
      <c r="O111" s="129"/>
      <c r="P111" s="129"/>
      <c r="Q111" s="129"/>
      <c r="R111" s="129"/>
      <c r="S111" s="129"/>
      <c r="T111" s="129"/>
      <c r="U111" s="130"/>
      <c r="V111" s="130"/>
      <c r="W111" s="130"/>
      <c r="X111" s="130"/>
      <c r="Y111" s="129"/>
      <c r="Z111" s="130"/>
      <c r="AA111" s="130"/>
      <c r="AB111" s="130"/>
      <c r="AC111" s="130"/>
      <c r="AD111" s="130"/>
      <c r="AE111" s="130"/>
      <c r="AF111" s="130"/>
      <c r="AG111" s="130"/>
      <c r="AH111" s="130"/>
      <c r="AI111" s="130"/>
      <c r="AJ111" s="130"/>
      <c r="AK111" s="130"/>
      <c r="AL111" s="130"/>
      <c r="AM111" s="130"/>
      <c r="AN111" s="130"/>
      <c r="AO111" s="130"/>
      <c r="AP111" s="130"/>
      <c r="AQ111" s="130"/>
      <c r="AR111" s="130"/>
      <c r="AS111" s="130"/>
      <c r="AT111" s="130"/>
      <c r="AU111" s="130"/>
      <c r="AV111" s="130"/>
      <c r="AW111" s="130"/>
      <c r="AX111" s="130"/>
      <c r="AY111" s="130"/>
      <c r="AZ111" s="130"/>
      <c r="BA111" s="130"/>
      <c r="BB111" s="130"/>
      <c r="BC111" s="130"/>
      <c r="BD111" s="130"/>
      <c r="BE111" s="130"/>
      <c r="BF111" s="130"/>
      <c r="BG111" s="130"/>
      <c r="BH111" s="130"/>
      <c r="BI111" s="130"/>
      <c r="BJ111" s="130"/>
      <c r="BK111" s="130"/>
      <c r="BL111" s="130"/>
      <c r="BM111" s="130"/>
      <c r="BN111" s="130"/>
      <c r="BO111" s="130"/>
      <c r="BP111" s="130"/>
      <c r="BQ111" s="130"/>
      <c r="BR111" s="130"/>
      <c r="BS111" s="130"/>
      <c r="BT111" s="130"/>
      <c r="BU111" s="135"/>
      <c r="BV111" s="135"/>
      <c r="BW111" s="135"/>
      <c r="BX111" s="135"/>
      <c r="BY111" s="135"/>
      <c r="BZ111" s="154"/>
      <c r="CA111" s="154"/>
      <c r="CB111" s="154"/>
      <c r="CC111" s="154"/>
      <c r="CD111" s="155"/>
      <c r="CE111" s="6"/>
      <c r="CF111" s="6"/>
      <c r="CG111" s="6"/>
      <c r="CH111" s="6"/>
      <c r="CI111" s="6"/>
      <c r="CJ111" s="6"/>
      <c r="CK111" s="6"/>
      <c r="CL111" s="6"/>
    </row>
    <row r="112" spans="1:90" s="7" customFormat="1" ht="39" customHeight="1" hidden="1" outlineLevel="1">
      <c r="A112" s="158">
        <v>5</v>
      </c>
      <c r="B112" s="159"/>
      <c r="C112" s="164"/>
      <c r="D112" s="165"/>
      <c r="E112" s="160" t="s">
        <v>338</v>
      </c>
      <c r="F112" s="160" t="s">
        <v>339</v>
      </c>
      <c r="G112" s="126" t="s">
        <v>58</v>
      </c>
      <c r="H112" s="156" t="s">
        <v>272</v>
      </c>
      <c r="I112" s="156" t="s">
        <v>272</v>
      </c>
      <c r="J112" s="156"/>
      <c r="K112" s="156" t="s">
        <v>272</v>
      </c>
      <c r="L112" s="156" t="s">
        <v>272</v>
      </c>
      <c r="M112" s="157" t="s">
        <v>406</v>
      </c>
      <c r="N112" s="157" t="s">
        <v>405</v>
      </c>
      <c r="O112" s="95"/>
      <c r="P112" s="95"/>
      <c r="Q112" s="95"/>
      <c r="R112" s="95"/>
      <c r="S112" s="95" t="s">
        <v>58</v>
      </c>
      <c r="T112" s="95"/>
      <c r="U112" s="94"/>
      <c r="V112" s="94" t="s">
        <v>58</v>
      </c>
      <c r="W112" s="94" t="s">
        <v>58</v>
      </c>
      <c r="X112" s="94"/>
      <c r="Y112" s="95"/>
      <c r="Z112" s="94"/>
      <c r="AA112" s="94" t="s">
        <v>58</v>
      </c>
      <c r="AB112" s="94" t="s">
        <v>58</v>
      </c>
      <c r="AC112" s="94"/>
      <c r="AD112" s="94"/>
      <c r="AE112" s="94"/>
      <c r="AF112" s="94" t="s">
        <v>58</v>
      </c>
      <c r="AG112" s="94" t="s">
        <v>58</v>
      </c>
      <c r="AH112" s="94"/>
      <c r="AI112" s="94"/>
      <c r="AJ112" s="94"/>
      <c r="AK112" s="94" t="s">
        <v>58</v>
      </c>
      <c r="AL112" s="94" t="s">
        <v>58</v>
      </c>
      <c r="AM112" s="94"/>
      <c r="AN112" s="94"/>
      <c r="AO112" s="94"/>
      <c r="AP112" s="94" t="s">
        <v>58</v>
      </c>
      <c r="AQ112" s="94" t="s">
        <v>58</v>
      </c>
      <c r="AR112" s="94"/>
      <c r="AS112" s="94"/>
      <c r="AT112" s="94" t="s">
        <v>58</v>
      </c>
      <c r="AU112" s="94" t="s">
        <v>58</v>
      </c>
      <c r="AV112" s="94"/>
      <c r="AW112" s="94"/>
      <c r="AX112" s="94"/>
      <c r="AY112" s="94" t="s">
        <v>58</v>
      </c>
      <c r="AZ112" s="94" t="s">
        <v>58</v>
      </c>
      <c r="BA112" s="94"/>
      <c r="BB112" s="94"/>
      <c r="BC112" s="94" t="s">
        <v>58</v>
      </c>
      <c r="BD112" s="94" t="s">
        <v>58</v>
      </c>
      <c r="BE112" s="94"/>
      <c r="BF112" s="94"/>
      <c r="BG112" s="94"/>
      <c r="BH112" s="94" t="s">
        <v>58</v>
      </c>
      <c r="BI112" s="94" t="s">
        <v>58</v>
      </c>
      <c r="BJ112" s="94"/>
      <c r="BK112" s="94"/>
      <c r="BL112" s="94"/>
      <c r="BM112" s="94" t="s">
        <v>58</v>
      </c>
      <c r="BN112" s="94" t="s">
        <v>58</v>
      </c>
      <c r="BO112" s="94"/>
      <c r="BP112" s="94"/>
      <c r="BQ112" s="94" t="s">
        <v>58</v>
      </c>
      <c r="BR112" s="94" t="s">
        <v>58</v>
      </c>
      <c r="BS112" s="94"/>
      <c r="BT112" s="94"/>
      <c r="BU112" s="133"/>
      <c r="BV112" s="133"/>
      <c r="BW112" s="133"/>
      <c r="BX112" s="133"/>
      <c r="BY112" s="133"/>
      <c r="BZ112" s="154"/>
      <c r="CA112" s="154"/>
      <c r="CB112" s="154"/>
      <c r="CC112" s="154"/>
      <c r="CD112" s="155"/>
      <c r="CE112" s="6"/>
      <c r="CF112" s="6"/>
      <c r="CG112" s="6"/>
      <c r="CH112" s="6"/>
      <c r="CI112" s="6"/>
      <c r="CJ112" s="6"/>
      <c r="CK112" s="6"/>
      <c r="CL112" s="6"/>
    </row>
    <row r="113" spans="1:90" s="7" customFormat="1" ht="46.5" customHeight="1" hidden="1" outlineLevel="1">
      <c r="A113" s="158"/>
      <c r="B113" s="159"/>
      <c r="C113" s="164"/>
      <c r="D113" s="165"/>
      <c r="E113" s="160"/>
      <c r="F113" s="160"/>
      <c r="G113" s="126" t="s">
        <v>59</v>
      </c>
      <c r="H113" s="156"/>
      <c r="I113" s="156"/>
      <c r="J113" s="156"/>
      <c r="K113" s="156"/>
      <c r="L113" s="156"/>
      <c r="M113" s="157"/>
      <c r="N113" s="157"/>
      <c r="O113" s="129"/>
      <c r="P113" s="129"/>
      <c r="Q113" s="129"/>
      <c r="R113" s="129"/>
      <c r="S113" s="129"/>
      <c r="T113" s="129"/>
      <c r="U113" s="130"/>
      <c r="V113" s="130"/>
      <c r="W113" s="130"/>
      <c r="X113" s="130"/>
      <c r="Y113" s="129"/>
      <c r="Z113" s="130"/>
      <c r="AA113" s="130"/>
      <c r="AB113" s="130"/>
      <c r="AC113" s="130"/>
      <c r="AD113" s="130"/>
      <c r="AE113" s="130"/>
      <c r="AF113" s="130"/>
      <c r="AG113" s="130"/>
      <c r="AH113" s="130"/>
      <c r="AI113" s="130"/>
      <c r="AJ113" s="130"/>
      <c r="AK113" s="130"/>
      <c r="AL113" s="130"/>
      <c r="AM113" s="130"/>
      <c r="AN113" s="130"/>
      <c r="AO113" s="130"/>
      <c r="AP113" s="130"/>
      <c r="AQ113" s="130"/>
      <c r="AR113" s="130"/>
      <c r="AS113" s="130"/>
      <c r="AT113" s="130"/>
      <c r="AU113" s="130"/>
      <c r="AV113" s="130"/>
      <c r="AW113" s="130"/>
      <c r="AX113" s="130"/>
      <c r="AY113" s="130"/>
      <c r="AZ113" s="130"/>
      <c r="BA113" s="130"/>
      <c r="BB113" s="130"/>
      <c r="BC113" s="130"/>
      <c r="BD113" s="130"/>
      <c r="BE113" s="130"/>
      <c r="BF113" s="130"/>
      <c r="BG113" s="130"/>
      <c r="BH113" s="130"/>
      <c r="BI113" s="130"/>
      <c r="BJ113" s="130"/>
      <c r="BK113" s="130"/>
      <c r="BL113" s="130"/>
      <c r="BM113" s="130"/>
      <c r="BN113" s="130"/>
      <c r="BO113" s="130"/>
      <c r="BP113" s="130"/>
      <c r="BQ113" s="130"/>
      <c r="BR113" s="130"/>
      <c r="BS113" s="130"/>
      <c r="BT113" s="130"/>
      <c r="BU113" s="135"/>
      <c r="BV113" s="135"/>
      <c r="BW113" s="135"/>
      <c r="BX113" s="135"/>
      <c r="BY113" s="135"/>
      <c r="BZ113" s="154"/>
      <c r="CA113" s="154"/>
      <c r="CB113" s="154"/>
      <c r="CC113" s="154"/>
      <c r="CD113" s="155"/>
      <c r="CE113" s="6"/>
      <c r="CF113" s="6"/>
      <c r="CG113" s="6"/>
      <c r="CH113" s="6"/>
      <c r="CI113" s="6"/>
      <c r="CJ113" s="6"/>
      <c r="CK113" s="6"/>
      <c r="CL113" s="6"/>
    </row>
    <row r="114" spans="1:82" s="50" customFormat="1" ht="21.75" customHeight="1" collapsed="1">
      <c r="A114" s="48"/>
      <c r="B114" s="174"/>
      <c r="C114" s="233"/>
      <c r="D114" s="317" t="s">
        <v>403</v>
      </c>
      <c r="E114" s="317"/>
      <c r="F114" s="162" t="s">
        <v>438</v>
      </c>
      <c r="G114" s="20" t="s">
        <v>58</v>
      </c>
      <c r="H114" s="170" t="s">
        <v>272</v>
      </c>
      <c r="I114" s="170" t="s">
        <v>272</v>
      </c>
      <c r="J114" s="170" t="s">
        <v>272</v>
      </c>
      <c r="K114" s="170" t="s">
        <v>272</v>
      </c>
      <c r="L114" s="170" t="s">
        <v>272</v>
      </c>
      <c r="M114" s="172" t="s">
        <v>368</v>
      </c>
      <c r="N114" s="172" t="s">
        <v>377</v>
      </c>
      <c r="O114" s="21" t="e">
        <f>COUNTIF(#REF!,"P")</f>
        <v>#REF!</v>
      </c>
      <c r="P114" s="21" t="e">
        <f>COUNTIF(#REF!,"P")</f>
        <v>#REF!</v>
      </c>
      <c r="Q114" s="21" t="e">
        <f>COUNTIF(#REF!,"P")</f>
        <v>#REF!</v>
      </c>
      <c r="R114" s="21" t="e">
        <f>COUNTIF(#REF!,"P")</f>
        <v>#REF!</v>
      </c>
      <c r="S114" s="21" t="e">
        <f>COUNTIF(#REF!,"P")</f>
        <v>#REF!</v>
      </c>
      <c r="T114" s="21" t="e">
        <f>COUNTIF(#REF!,"P")</f>
        <v>#REF!</v>
      </c>
      <c r="U114" s="21" t="e">
        <f>COUNTIF(#REF!,"P")</f>
        <v>#REF!</v>
      </c>
      <c r="V114" s="21" t="e">
        <f>COUNTIF(#REF!,"P")</f>
        <v>#REF!</v>
      </c>
      <c r="W114" s="21" t="e">
        <f>COUNTIF(#REF!,"P")</f>
        <v>#REF!</v>
      </c>
      <c r="X114" s="21" t="e">
        <f>COUNTIF(#REF!,"P")</f>
        <v>#REF!</v>
      </c>
      <c r="Y114" s="21" t="e">
        <f>COUNTIF(#REF!,"P")</f>
        <v>#REF!</v>
      </c>
      <c r="Z114" s="21" t="e">
        <f>COUNTIF(#REF!,"P")</f>
        <v>#REF!</v>
      </c>
      <c r="AA114" s="21" t="e">
        <f>COUNTIF(#REF!,"P")</f>
        <v>#REF!</v>
      </c>
      <c r="AB114" s="21" t="e">
        <f>COUNTIF(#REF!,"P")</f>
        <v>#REF!</v>
      </c>
      <c r="AC114" s="21" t="e">
        <f>COUNTIF(#REF!,"P")</f>
        <v>#REF!</v>
      </c>
      <c r="AD114" s="21" t="e">
        <f>COUNTIF(#REF!,"P")</f>
        <v>#REF!</v>
      </c>
      <c r="AE114" s="21" t="e">
        <f>COUNTIF(#REF!,"P")</f>
        <v>#REF!</v>
      </c>
      <c r="AF114" s="21" t="e">
        <f>COUNTIF(#REF!,"P")</f>
        <v>#REF!</v>
      </c>
      <c r="AG114" s="21"/>
      <c r="AH114" s="21" t="e">
        <f>COUNTIF(#REF!,"P")</f>
        <v>#REF!</v>
      </c>
      <c r="AI114" s="21" t="e">
        <f>COUNTIF(#REF!,"P")</f>
        <v>#REF!</v>
      </c>
      <c r="AJ114" s="21" t="e">
        <f>COUNTIF(#REF!,"P")</f>
        <v>#REF!</v>
      </c>
      <c r="AK114" s="21" t="e">
        <f>COUNTIF(#REF!,"P")</f>
        <v>#REF!</v>
      </c>
      <c r="AL114" s="21" t="e">
        <f>COUNTIF(#REF!,"P")</f>
        <v>#REF!</v>
      </c>
      <c r="AM114" s="21" t="e">
        <f>COUNTIF(#REF!,"P")</f>
        <v>#REF!</v>
      </c>
      <c r="AN114" s="21" t="e">
        <f>COUNTIF(#REF!,"P")</f>
        <v>#REF!</v>
      </c>
      <c r="AO114" s="21" t="e">
        <f>COUNTIF(#REF!,"P")</f>
        <v>#REF!</v>
      </c>
      <c r="AP114" s="21" t="e">
        <f>COUNTIF(#REF!,"P")</f>
        <v>#REF!</v>
      </c>
      <c r="AQ114" s="21" t="e">
        <f>COUNTIF(#REF!,"P")</f>
        <v>#REF!</v>
      </c>
      <c r="AR114" s="21" t="e">
        <f>COUNTIF(#REF!,"P")</f>
        <v>#REF!</v>
      </c>
      <c r="AS114" s="21" t="e">
        <f>COUNTIF(#REF!,"P")</f>
        <v>#REF!</v>
      </c>
      <c r="AT114" s="21" t="e">
        <f>COUNTIF(#REF!,"P")</f>
        <v>#REF!</v>
      </c>
      <c r="AU114" s="21" t="e">
        <f>COUNTIF(#REF!,"P")</f>
        <v>#REF!</v>
      </c>
      <c r="AV114" s="21" t="e">
        <f>COUNTIF(#REF!,"P")</f>
        <v>#REF!</v>
      </c>
      <c r="AW114" s="21" t="e">
        <f>COUNTIF(#REF!,"P")</f>
        <v>#REF!</v>
      </c>
      <c r="AX114" s="21" t="e">
        <f>COUNTIF(#REF!,"P")</f>
        <v>#REF!</v>
      </c>
      <c r="AY114" s="21" t="e">
        <f>COUNTIF(#REF!,"P")</f>
        <v>#REF!</v>
      </c>
      <c r="AZ114" s="21" t="e">
        <f>COUNTIF(#REF!,"P")</f>
        <v>#REF!</v>
      </c>
      <c r="BA114" s="21" t="e">
        <f>COUNTIF(#REF!,"P")</f>
        <v>#REF!</v>
      </c>
      <c r="BB114" s="21" t="e">
        <f>COUNTIF(#REF!,"P")</f>
        <v>#REF!</v>
      </c>
      <c r="BC114" s="21" t="e">
        <f>COUNTIF(#REF!,"P")</f>
        <v>#REF!</v>
      </c>
      <c r="BD114" s="21" t="e">
        <f>COUNTIF(#REF!,"P")</f>
        <v>#REF!</v>
      </c>
      <c r="BE114" s="21" t="e">
        <f>COUNTIF(#REF!,"P")</f>
        <v>#REF!</v>
      </c>
      <c r="BF114" s="21" t="e">
        <f>COUNTIF(#REF!,"P")</f>
        <v>#REF!</v>
      </c>
      <c r="BG114" s="21" t="e">
        <f>COUNTIF(#REF!,"P")</f>
        <v>#REF!</v>
      </c>
      <c r="BH114" s="21" t="e">
        <f>COUNTIF(#REF!,"P")</f>
        <v>#REF!</v>
      </c>
      <c r="BI114" s="21" t="e">
        <f>COUNTIF(#REF!,"P")</f>
        <v>#REF!</v>
      </c>
      <c r="BJ114" s="21" t="e">
        <f>COUNTIF(#REF!,"P")</f>
        <v>#REF!</v>
      </c>
      <c r="BK114" s="21" t="e">
        <f>COUNTIF(#REF!,"P")</f>
        <v>#REF!</v>
      </c>
      <c r="BL114" s="21" t="e">
        <f>COUNTIF(#REF!,"P")</f>
        <v>#REF!</v>
      </c>
      <c r="BM114" s="21" t="e">
        <f>COUNTIF(#REF!,"P")</f>
        <v>#REF!</v>
      </c>
      <c r="BN114" s="21" t="e">
        <f>COUNTIF(#REF!,"P")</f>
        <v>#REF!</v>
      </c>
      <c r="BO114" s="21" t="e">
        <f>COUNTIF(#REF!,"P")</f>
        <v>#REF!</v>
      </c>
      <c r="BP114" s="21" t="e">
        <f>COUNTIF(#REF!,"P")</f>
        <v>#REF!</v>
      </c>
      <c r="BQ114" s="21" t="e">
        <f>COUNTIF(#REF!,"P")</f>
        <v>#REF!</v>
      </c>
      <c r="BR114" s="21"/>
      <c r="BS114" s="21" t="e">
        <f>COUNTIF(#REF!,"P")</f>
        <v>#REF!</v>
      </c>
      <c r="BT114" s="21" t="e">
        <f>COUNTIF(#REF!,"P")</f>
        <v>#REF!</v>
      </c>
      <c r="BU114" s="37"/>
      <c r="BV114" s="37"/>
      <c r="BW114" s="37"/>
      <c r="BX114" s="37"/>
      <c r="BY114" s="37"/>
      <c r="BZ114" s="43">
        <f>IF(ISERROR(BT404/BT403),"",BT404/BT403)</f>
      </c>
      <c r="CA114" s="43">
        <f>IF(ISERROR(BV156/#REF!),"",BV156/#REF!)</f>
      </c>
      <c r="CB114" s="43">
        <f>IF(ISERROR(BW156/#REF!),"",BW156/#REF!)</f>
      </c>
      <c r="CC114" s="43">
        <f>IF(ISERROR(BX156/#REF!),"",BX156/#REF!)</f>
      </c>
      <c r="CD114" s="49"/>
    </row>
    <row r="115" spans="1:82" s="50" customFormat="1" ht="19.5" customHeight="1" thickBot="1">
      <c r="A115" s="48"/>
      <c r="B115" s="174"/>
      <c r="C115" s="234"/>
      <c r="D115" s="318"/>
      <c r="E115" s="318"/>
      <c r="F115" s="163"/>
      <c r="G115" s="20" t="s">
        <v>59</v>
      </c>
      <c r="H115" s="170"/>
      <c r="I115" s="170"/>
      <c r="J115" s="170"/>
      <c r="K115" s="170"/>
      <c r="L115" s="170"/>
      <c r="M115" s="172"/>
      <c r="N115" s="172"/>
      <c r="O115" s="93" t="e">
        <f>COUNTIF(#REF!,"E")</f>
        <v>#REF!</v>
      </c>
      <c r="P115" s="93" t="e">
        <f>COUNTIF(#REF!,"E")</f>
        <v>#REF!</v>
      </c>
      <c r="Q115" s="93" t="e">
        <f>COUNTIF(#REF!,"E")</f>
        <v>#REF!</v>
      </c>
      <c r="R115" s="93" t="e">
        <f>COUNTIF(#REF!,"E")</f>
        <v>#REF!</v>
      </c>
      <c r="S115" s="93" t="e">
        <f>COUNTIF(#REF!,"E")</f>
        <v>#REF!</v>
      </c>
      <c r="T115" s="93" t="e">
        <f>COUNTIF(#REF!,"E")</f>
        <v>#REF!</v>
      </c>
      <c r="U115" s="93" t="e">
        <f>COUNTIF(#REF!,"E")</f>
        <v>#REF!</v>
      </c>
      <c r="V115" s="93" t="e">
        <f>COUNTIF(#REF!,"E")</f>
        <v>#REF!</v>
      </c>
      <c r="W115" s="93" t="e">
        <f>COUNTIF(#REF!,"E")</f>
        <v>#REF!</v>
      </c>
      <c r="X115" s="93" t="e">
        <f>COUNTIF(#REF!,"E")</f>
        <v>#REF!</v>
      </c>
      <c r="Y115" s="93" t="e">
        <f>COUNTIF(#REF!,"E")</f>
        <v>#REF!</v>
      </c>
      <c r="Z115" s="93" t="e">
        <f>COUNTIF(#REF!,"E")</f>
        <v>#REF!</v>
      </c>
      <c r="AA115" s="93" t="e">
        <f>COUNTIF(#REF!,"E")</f>
        <v>#REF!</v>
      </c>
      <c r="AB115" s="93" t="e">
        <f>COUNTIF(#REF!,"E")</f>
        <v>#REF!</v>
      </c>
      <c r="AC115" s="93" t="e">
        <f>COUNTIF(#REF!,"E")</f>
        <v>#REF!</v>
      </c>
      <c r="AD115" s="93" t="e">
        <f>COUNTIF(#REF!,"E")</f>
        <v>#REF!</v>
      </c>
      <c r="AE115" s="93" t="e">
        <f>COUNTIF(#REF!,"E")</f>
        <v>#REF!</v>
      </c>
      <c r="AF115" s="93" t="e">
        <f>COUNTIF(#REF!,"E")</f>
        <v>#REF!</v>
      </c>
      <c r="AG115" s="93"/>
      <c r="AH115" s="93" t="e">
        <f>COUNTIF(#REF!,"E")</f>
        <v>#REF!</v>
      </c>
      <c r="AI115" s="93" t="e">
        <f>COUNTIF(#REF!,"E")</f>
        <v>#REF!</v>
      </c>
      <c r="AJ115" s="93" t="e">
        <f>COUNTIF(#REF!,"E")</f>
        <v>#REF!</v>
      </c>
      <c r="AK115" s="93" t="e">
        <f>COUNTIF(#REF!,"E")</f>
        <v>#REF!</v>
      </c>
      <c r="AL115" s="93" t="e">
        <f>COUNTIF(#REF!,"E")</f>
        <v>#REF!</v>
      </c>
      <c r="AM115" s="93" t="e">
        <f>COUNTIF(#REF!,"E")</f>
        <v>#REF!</v>
      </c>
      <c r="AN115" s="93" t="e">
        <f>COUNTIF(#REF!,"E")</f>
        <v>#REF!</v>
      </c>
      <c r="AO115" s="93" t="e">
        <f>COUNTIF(#REF!,"E")</f>
        <v>#REF!</v>
      </c>
      <c r="AP115" s="93" t="e">
        <f>COUNTIF(#REF!,"E")</f>
        <v>#REF!</v>
      </c>
      <c r="AQ115" s="93" t="e">
        <f>COUNTIF(#REF!,"E")</f>
        <v>#REF!</v>
      </c>
      <c r="AR115" s="93" t="e">
        <f>COUNTIF(#REF!,"E")</f>
        <v>#REF!</v>
      </c>
      <c r="AS115" s="93" t="e">
        <f>COUNTIF(#REF!,"E")</f>
        <v>#REF!</v>
      </c>
      <c r="AT115" s="93" t="e">
        <f>COUNTIF(#REF!,"E")</f>
        <v>#REF!</v>
      </c>
      <c r="AU115" s="93" t="e">
        <f>COUNTIF(#REF!,"E")</f>
        <v>#REF!</v>
      </c>
      <c r="AV115" s="93" t="e">
        <f>COUNTIF(#REF!,"E")</f>
        <v>#REF!</v>
      </c>
      <c r="AW115" s="93" t="e">
        <f>COUNTIF(#REF!,"E")</f>
        <v>#REF!</v>
      </c>
      <c r="AX115" s="93" t="e">
        <f>COUNTIF(#REF!,"E")</f>
        <v>#REF!</v>
      </c>
      <c r="AY115" s="93" t="e">
        <f>COUNTIF(#REF!,"E")</f>
        <v>#REF!</v>
      </c>
      <c r="AZ115" s="93" t="e">
        <f>COUNTIF(#REF!,"E")</f>
        <v>#REF!</v>
      </c>
      <c r="BA115" s="93" t="e">
        <f>COUNTIF(#REF!,"E")</f>
        <v>#REF!</v>
      </c>
      <c r="BB115" s="93" t="e">
        <f>COUNTIF(#REF!,"E")</f>
        <v>#REF!</v>
      </c>
      <c r="BC115" s="93" t="e">
        <f>COUNTIF(#REF!,"E")</f>
        <v>#REF!</v>
      </c>
      <c r="BD115" s="93" t="e">
        <f>COUNTIF(#REF!,"E")</f>
        <v>#REF!</v>
      </c>
      <c r="BE115" s="93" t="e">
        <f>COUNTIF(#REF!,"E")</f>
        <v>#REF!</v>
      </c>
      <c r="BF115" s="93" t="e">
        <f>COUNTIF(#REF!,"E")</f>
        <v>#REF!</v>
      </c>
      <c r="BG115" s="93" t="e">
        <f>COUNTIF(#REF!,"E")</f>
        <v>#REF!</v>
      </c>
      <c r="BH115" s="93" t="e">
        <f>COUNTIF(#REF!,"E")</f>
        <v>#REF!</v>
      </c>
      <c r="BI115" s="93" t="e">
        <f>COUNTIF(#REF!,"E")</f>
        <v>#REF!</v>
      </c>
      <c r="BJ115" s="93" t="e">
        <f>COUNTIF(#REF!,"E")</f>
        <v>#REF!</v>
      </c>
      <c r="BK115" s="93" t="e">
        <f>COUNTIF(#REF!,"E")</f>
        <v>#REF!</v>
      </c>
      <c r="BL115" s="93" t="e">
        <f>COUNTIF(#REF!,"E")</f>
        <v>#REF!</v>
      </c>
      <c r="BM115" s="93" t="e">
        <f>COUNTIF(#REF!,"E")</f>
        <v>#REF!</v>
      </c>
      <c r="BN115" s="93" t="e">
        <f>COUNTIF(#REF!,"E")</f>
        <v>#REF!</v>
      </c>
      <c r="BO115" s="93" t="e">
        <f>COUNTIF(#REF!,"E")</f>
        <v>#REF!</v>
      </c>
      <c r="BP115" s="93" t="e">
        <f>COUNTIF(#REF!,"E")</f>
        <v>#REF!</v>
      </c>
      <c r="BQ115" s="93" t="e">
        <f>COUNTIF(#REF!,"E")</f>
        <v>#REF!</v>
      </c>
      <c r="BR115" s="93"/>
      <c r="BS115" s="93" t="e">
        <f>COUNTIF(#REF!,"E")</f>
        <v>#REF!</v>
      </c>
      <c r="BT115" s="93" t="e">
        <f>COUNTIF(#REF!,"E")</f>
        <v>#REF!</v>
      </c>
      <c r="BU115" s="37"/>
      <c r="BV115" s="37"/>
      <c r="BW115" s="37"/>
      <c r="BX115" s="37"/>
      <c r="BY115" s="37"/>
      <c r="BZ115" s="43">
        <f>IF(ISERROR(BT405/BT404),"",BT405/BT404)</f>
      </c>
      <c r="CA115" s="43">
        <f>IF(ISERROR(BV158/#REF!),"",BV158/#REF!)</f>
      </c>
      <c r="CB115" s="43">
        <f>IF(ISERROR(BW158/#REF!),"",BW158/#REF!)</f>
      </c>
      <c r="CC115" s="43">
        <f>IF(ISERROR(BX158/#REF!),"",BX158/#REF!)</f>
      </c>
      <c r="CD115" s="49"/>
    </row>
    <row r="116" spans="1:90" s="7" customFormat="1" ht="27" customHeight="1" hidden="1" outlineLevel="1">
      <c r="A116" s="173">
        <v>1</v>
      </c>
      <c r="B116" s="177"/>
      <c r="C116" s="164"/>
      <c r="D116" s="312" t="s">
        <v>364</v>
      </c>
      <c r="E116" s="312"/>
      <c r="F116" s="182" t="s">
        <v>365</v>
      </c>
      <c r="G116" s="20" t="s">
        <v>58</v>
      </c>
      <c r="H116" s="170" t="s">
        <v>229</v>
      </c>
      <c r="I116" s="170"/>
      <c r="J116" s="170"/>
      <c r="K116" s="170"/>
      <c r="L116" s="170"/>
      <c r="M116" s="172" t="s">
        <v>368</v>
      </c>
      <c r="N116" s="172" t="s">
        <v>377</v>
      </c>
      <c r="O116" s="28" t="s">
        <v>58</v>
      </c>
      <c r="P116" s="28" t="s">
        <v>58</v>
      </c>
      <c r="Q116" s="28"/>
      <c r="R116" s="28"/>
      <c r="S116" s="28"/>
      <c r="T116" s="28"/>
      <c r="U116" s="29"/>
      <c r="V116" s="29"/>
      <c r="W116" s="29"/>
      <c r="X116" s="29"/>
      <c r="Y116" s="28"/>
      <c r="Z116" s="29"/>
      <c r="AA116" s="29"/>
      <c r="AB116" s="29"/>
      <c r="AC116" s="29"/>
      <c r="AD116" s="29"/>
      <c r="AE116" s="29"/>
      <c r="AF116" s="29"/>
      <c r="AG116" s="29"/>
      <c r="AH116" s="29"/>
      <c r="AI116" s="29" t="s">
        <v>58</v>
      </c>
      <c r="AJ116" s="29"/>
      <c r="AK116" s="29"/>
      <c r="AL116" s="29"/>
      <c r="AM116" s="29"/>
      <c r="AN116" s="29"/>
      <c r="AO116" s="29"/>
      <c r="AP116" s="29"/>
      <c r="AQ116" s="29"/>
      <c r="AR116" s="29"/>
      <c r="AS116" s="29"/>
      <c r="AT116" s="29"/>
      <c r="AU116" s="29"/>
      <c r="AV116" s="29"/>
      <c r="AW116" s="29"/>
      <c r="AX116" s="29"/>
      <c r="AY116" s="29"/>
      <c r="AZ116" s="29"/>
      <c r="BA116" s="29"/>
      <c r="BB116" s="29" t="s">
        <v>58</v>
      </c>
      <c r="BC116" s="29"/>
      <c r="BD116" s="29"/>
      <c r="BE116" s="29"/>
      <c r="BF116" s="29"/>
      <c r="BG116" s="29"/>
      <c r="BH116" s="29"/>
      <c r="BI116" s="29"/>
      <c r="BJ116" s="29"/>
      <c r="BK116" s="29"/>
      <c r="BL116" s="29"/>
      <c r="BM116" s="29"/>
      <c r="BN116" s="29"/>
      <c r="BO116" s="29"/>
      <c r="BP116" s="29"/>
      <c r="BQ116" s="29"/>
      <c r="BR116" s="29"/>
      <c r="BS116" s="29"/>
      <c r="BT116" s="30"/>
      <c r="BU116" s="31"/>
      <c r="BV116" s="31"/>
      <c r="BW116" s="31"/>
      <c r="BX116" s="31"/>
      <c r="BY116" s="31"/>
      <c r="BZ116" s="166"/>
      <c r="CA116" s="166"/>
      <c r="CB116" s="166"/>
      <c r="CC116" s="166"/>
      <c r="CD116" s="169"/>
      <c r="CE116" s="6"/>
      <c r="CF116" s="6"/>
      <c r="CG116" s="6"/>
      <c r="CH116" s="6"/>
      <c r="CI116" s="6"/>
      <c r="CJ116" s="6"/>
      <c r="CK116" s="6"/>
      <c r="CL116" s="6"/>
    </row>
    <row r="117" spans="1:90" s="7" customFormat="1" ht="30.75" customHeight="1" hidden="1" outlineLevel="1">
      <c r="A117" s="173"/>
      <c r="B117" s="177"/>
      <c r="C117" s="164"/>
      <c r="D117" s="312"/>
      <c r="E117" s="312"/>
      <c r="F117" s="182"/>
      <c r="G117" s="20" t="s">
        <v>59</v>
      </c>
      <c r="H117" s="170"/>
      <c r="I117" s="170"/>
      <c r="J117" s="170"/>
      <c r="K117" s="170"/>
      <c r="L117" s="170"/>
      <c r="M117" s="172"/>
      <c r="N117" s="172"/>
      <c r="O117" s="34"/>
      <c r="P117" s="34"/>
      <c r="Q117" s="34"/>
      <c r="R117" s="34"/>
      <c r="S117" s="34"/>
      <c r="T117" s="34"/>
      <c r="U117" s="35"/>
      <c r="V117" s="35"/>
      <c r="W117" s="35"/>
      <c r="X117" s="35"/>
      <c r="Y117" s="34"/>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6"/>
      <c r="BU117" s="96"/>
      <c r="BV117" s="96"/>
      <c r="BW117" s="96"/>
      <c r="BX117" s="96"/>
      <c r="BY117" s="96"/>
      <c r="BZ117" s="166"/>
      <c r="CA117" s="166"/>
      <c r="CB117" s="166"/>
      <c r="CC117" s="166"/>
      <c r="CD117" s="169"/>
      <c r="CE117" s="6"/>
      <c r="CF117" s="6"/>
      <c r="CG117" s="6"/>
      <c r="CH117" s="6"/>
      <c r="CI117" s="6"/>
      <c r="CJ117" s="6"/>
      <c r="CK117" s="6"/>
      <c r="CL117" s="6"/>
    </row>
    <row r="118" spans="1:90" s="7" customFormat="1" ht="18.75" customHeight="1" hidden="1" outlineLevel="1">
      <c r="A118" s="173">
        <v>2</v>
      </c>
      <c r="B118" s="177"/>
      <c r="C118" s="164"/>
      <c r="D118" s="312" t="s">
        <v>366</v>
      </c>
      <c r="E118" s="312" t="s">
        <v>366</v>
      </c>
      <c r="F118" s="182" t="s">
        <v>367</v>
      </c>
      <c r="G118" s="20" t="s">
        <v>58</v>
      </c>
      <c r="H118" s="170" t="s">
        <v>229</v>
      </c>
      <c r="I118" s="170"/>
      <c r="J118" s="170"/>
      <c r="K118" s="170"/>
      <c r="L118" s="170"/>
      <c r="M118" s="172" t="s">
        <v>368</v>
      </c>
      <c r="N118" s="172" t="s">
        <v>377</v>
      </c>
      <c r="O118" s="28"/>
      <c r="P118" s="28"/>
      <c r="Q118" s="28"/>
      <c r="R118" s="28"/>
      <c r="S118" s="28"/>
      <c r="T118" s="28" t="s">
        <v>58</v>
      </c>
      <c r="U118" s="38"/>
      <c r="V118" s="38"/>
      <c r="W118" s="38"/>
      <c r="X118" s="29"/>
      <c r="Y118" s="28" t="s">
        <v>58</v>
      </c>
      <c r="Z118" s="29"/>
      <c r="AA118" s="29"/>
      <c r="AB118" s="29"/>
      <c r="AC118" s="29"/>
      <c r="AD118" s="29" t="s">
        <v>58</v>
      </c>
      <c r="AE118" s="29"/>
      <c r="AF118" s="29"/>
      <c r="AG118" s="29"/>
      <c r="AH118" s="29"/>
      <c r="AI118" s="29" t="s">
        <v>58</v>
      </c>
      <c r="AJ118" s="29"/>
      <c r="AK118" s="29"/>
      <c r="AL118" s="29"/>
      <c r="AM118" s="29"/>
      <c r="AN118" s="29" t="s">
        <v>58</v>
      </c>
      <c r="AO118" s="29"/>
      <c r="AP118" s="29"/>
      <c r="AQ118" s="29"/>
      <c r="AR118" s="29" t="s">
        <v>58</v>
      </c>
      <c r="AS118" s="29"/>
      <c r="AT118" s="29"/>
      <c r="AU118" s="29"/>
      <c r="AV118" s="29"/>
      <c r="AW118" s="29" t="s">
        <v>58</v>
      </c>
      <c r="AX118" s="29"/>
      <c r="AY118" s="29"/>
      <c r="AZ118" s="29"/>
      <c r="BA118" s="29"/>
      <c r="BB118" s="29" t="s">
        <v>58</v>
      </c>
      <c r="BC118" s="29"/>
      <c r="BD118" s="29"/>
      <c r="BE118" s="29"/>
      <c r="BF118" s="29" t="s">
        <v>58</v>
      </c>
      <c r="BG118" s="29"/>
      <c r="BH118" s="29"/>
      <c r="BI118" s="29"/>
      <c r="BJ118" s="29"/>
      <c r="BK118" s="29" t="s">
        <v>58</v>
      </c>
      <c r="BL118" s="29"/>
      <c r="BM118" s="29"/>
      <c r="BN118" s="29"/>
      <c r="BO118" s="29"/>
      <c r="BP118" s="29" t="s">
        <v>58</v>
      </c>
      <c r="BQ118" s="29"/>
      <c r="BR118" s="29"/>
      <c r="BS118" s="29"/>
      <c r="BT118" s="30" t="s">
        <v>58</v>
      </c>
      <c r="BU118" s="31"/>
      <c r="BV118" s="31"/>
      <c r="BW118" s="31"/>
      <c r="BX118" s="31"/>
      <c r="BY118" s="31"/>
      <c r="BZ118" s="166"/>
      <c r="CA118" s="166"/>
      <c r="CB118" s="166"/>
      <c r="CC118" s="166"/>
      <c r="CD118" s="169"/>
      <c r="CE118" s="6"/>
      <c r="CF118" s="6"/>
      <c r="CG118" s="6"/>
      <c r="CH118" s="6"/>
      <c r="CI118" s="6"/>
      <c r="CJ118" s="6"/>
      <c r="CK118" s="6"/>
      <c r="CL118" s="6"/>
    </row>
    <row r="119" spans="1:90" s="7" customFormat="1" ht="30.75" customHeight="1" hidden="1" outlineLevel="1">
      <c r="A119" s="173"/>
      <c r="B119" s="177"/>
      <c r="C119" s="164"/>
      <c r="D119" s="312"/>
      <c r="E119" s="312"/>
      <c r="F119" s="182"/>
      <c r="G119" s="20" t="s">
        <v>59</v>
      </c>
      <c r="H119" s="170"/>
      <c r="I119" s="170"/>
      <c r="J119" s="170"/>
      <c r="K119" s="170"/>
      <c r="L119" s="170"/>
      <c r="M119" s="172"/>
      <c r="N119" s="172"/>
      <c r="O119" s="34"/>
      <c r="P119" s="34"/>
      <c r="Q119" s="34"/>
      <c r="R119" s="34"/>
      <c r="S119" s="34"/>
      <c r="T119" s="34"/>
      <c r="U119" s="35"/>
      <c r="V119" s="35"/>
      <c r="W119" s="35"/>
      <c r="X119" s="35"/>
      <c r="Y119" s="34"/>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6"/>
      <c r="BU119" s="97"/>
      <c r="BV119" s="97"/>
      <c r="BW119" s="97"/>
      <c r="BX119" s="97"/>
      <c r="BY119" s="97"/>
      <c r="BZ119" s="166"/>
      <c r="CA119" s="166"/>
      <c r="CB119" s="166"/>
      <c r="CC119" s="166"/>
      <c r="CD119" s="169"/>
      <c r="CE119" s="6"/>
      <c r="CF119" s="6"/>
      <c r="CG119" s="6"/>
      <c r="CH119" s="6"/>
      <c r="CI119" s="6"/>
      <c r="CJ119" s="6"/>
      <c r="CK119" s="6"/>
      <c r="CL119" s="6"/>
    </row>
    <row r="120" spans="1:90" s="7" customFormat="1" ht="37.5" customHeight="1" hidden="1" outlineLevel="1">
      <c r="A120" s="173">
        <v>3</v>
      </c>
      <c r="B120" s="177"/>
      <c r="C120" s="164"/>
      <c r="D120" s="312" t="s">
        <v>369</v>
      </c>
      <c r="E120" s="312" t="s">
        <v>369</v>
      </c>
      <c r="F120" s="182" t="s">
        <v>370</v>
      </c>
      <c r="G120" s="20" t="s">
        <v>58</v>
      </c>
      <c r="H120" s="170" t="s">
        <v>229</v>
      </c>
      <c r="I120" s="170"/>
      <c r="J120" s="170"/>
      <c r="K120" s="170" t="s">
        <v>229</v>
      </c>
      <c r="L120" s="170"/>
      <c r="M120" s="172" t="s">
        <v>368</v>
      </c>
      <c r="N120" s="172" t="s">
        <v>377</v>
      </c>
      <c r="O120" s="28"/>
      <c r="P120" s="28"/>
      <c r="Q120" s="28"/>
      <c r="R120" s="28"/>
      <c r="S120" s="28"/>
      <c r="T120" s="28"/>
      <c r="U120" s="29"/>
      <c r="V120" s="29"/>
      <c r="W120" s="29" t="s">
        <v>58</v>
      </c>
      <c r="X120" s="29" t="s">
        <v>58</v>
      </c>
      <c r="Y120" s="28"/>
      <c r="Z120" s="29"/>
      <c r="AA120" s="29"/>
      <c r="AB120" s="29" t="s">
        <v>58</v>
      </c>
      <c r="AC120" s="29" t="s">
        <v>58</v>
      </c>
      <c r="AD120" s="29"/>
      <c r="AE120" s="29"/>
      <c r="AF120" s="29"/>
      <c r="AG120" s="29" t="s">
        <v>58</v>
      </c>
      <c r="AH120" s="29" t="s">
        <v>58</v>
      </c>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30"/>
      <c r="BU120" s="31"/>
      <c r="BV120" s="31"/>
      <c r="BW120" s="31"/>
      <c r="BX120" s="31"/>
      <c r="BY120" s="31"/>
      <c r="BZ120" s="166"/>
      <c r="CA120" s="166"/>
      <c r="CB120" s="166"/>
      <c r="CC120" s="166"/>
      <c r="CD120" s="169"/>
      <c r="CE120" s="6"/>
      <c r="CF120" s="6"/>
      <c r="CG120" s="6"/>
      <c r="CH120" s="6"/>
      <c r="CI120" s="6"/>
      <c r="CJ120" s="6"/>
      <c r="CK120" s="6"/>
      <c r="CL120" s="6"/>
    </row>
    <row r="121" spans="1:90" s="7" customFormat="1" ht="21" customHeight="1" hidden="1" outlineLevel="1">
      <c r="A121" s="173"/>
      <c r="B121" s="177"/>
      <c r="C121" s="164"/>
      <c r="D121" s="312"/>
      <c r="E121" s="312"/>
      <c r="F121" s="182"/>
      <c r="G121" s="20" t="s">
        <v>59</v>
      </c>
      <c r="H121" s="170"/>
      <c r="I121" s="170"/>
      <c r="J121" s="170"/>
      <c r="K121" s="170"/>
      <c r="L121" s="170"/>
      <c r="M121" s="172"/>
      <c r="N121" s="172"/>
      <c r="O121" s="34"/>
      <c r="P121" s="34"/>
      <c r="Q121" s="34"/>
      <c r="R121" s="34"/>
      <c r="S121" s="34"/>
      <c r="T121" s="34"/>
      <c r="U121" s="35"/>
      <c r="V121" s="35"/>
      <c r="W121" s="35"/>
      <c r="X121" s="35"/>
      <c r="Y121" s="34"/>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6"/>
      <c r="BU121" s="97"/>
      <c r="BV121" s="97"/>
      <c r="BW121" s="97"/>
      <c r="BX121" s="97"/>
      <c r="BY121" s="97"/>
      <c r="BZ121" s="166"/>
      <c r="CA121" s="166"/>
      <c r="CB121" s="166"/>
      <c r="CC121" s="166"/>
      <c r="CD121" s="169"/>
      <c r="CE121" s="6"/>
      <c r="CF121" s="6"/>
      <c r="CG121" s="6"/>
      <c r="CH121" s="6"/>
      <c r="CI121" s="6"/>
      <c r="CJ121" s="6"/>
      <c r="CK121" s="6"/>
      <c r="CL121" s="6"/>
    </row>
    <row r="122" spans="1:90" s="7" customFormat="1" ht="18.75" customHeight="1" hidden="1" outlineLevel="1">
      <c r="A122" s="173">
        <v>4</v>
      </c>
      <c r="B122" s="177"/>
      <c r="C122" s="164"/>
      <c r="D122" s="312" t="s">
        <v>371</v>
      </c>
      <c r="E122" s="312" t="s">
        <v>371</v>
      </c>
      <c r="F122" s="182" t="s">
        <v>372</v>
      </c>
      <c r="G122" s="20" t="s">
        <v>58</v>
      </c>
      <c r="H122" s="170" t="s">
        <v>229</v>
      </c>
      <c r="I122" s="170" t="s">
        <v>229</v>
      </c>
      <c r="J122" s="170" t="s">
        <v>229</v>
      </c>
      <c r="K122" s="170" t="s">
        <v>229</v>
      </c>
      <c r="L122" s="170" t="s">
        <v>229</v>
      </c>
      <c r="M122" s="172" t="s">
        <v>368</v>
      </c>
      <c r="N122" s="172" t="s">
        <v>377</v>
      </c>
      <c r="O122" s="28"/>
      <c r="P122" s="28"/>
      <c r="Q122" s="28"/>
      <c r="R122" s="28"/>
      <c r="S122" s="28"/>
      <c r="T122" s="28"/>
      <c r="U122" s="28"/>
      <c r="V122" s="29"/>
      <c r="W122" s="29"/>
      <c r="X122" s="29" t="s">
        <v>58</v>
      </c>
      <c r="Y122" s="28"/>
      <c r="Z122" s="29"/>
      <c r="AA122" s="29"/>
      <c r="AB122" s="29"/>
      <c r="AC122" s="29" t="s">
        <v>58</v>
      </c>
      <c r="AD122" s="29"/>
      <c r="AE122" s="29"/>
      <c r="AF122" s="29"/>
      <c r="AG122" s="29"/>
      <c r="AH122" s="29" t="s">
        <v>58</v>
      </c>
      <c r="AI122" s="29"/>
      <c r="AJ122" s="29"/>
      <c r="AK122" s="29"/>
      <c r="AL122" s="29"/>
      <c r="AM122" s="29"/>
      <c r="AN122" s="29"/>
      <c r="AO122" s="29"/>
      <c r="AP122" s="29"/>
      <c r="AQ122" s="29" t="s">
        <v>58</v>
      </c>
      <c r="AR122" s="29"/>
      <c r="AS122" s="29"/>
      <c r="AT122" s="29"/>
      <c r="AU122" s="29"/>
      <c r="AV122" s="29"/>
      <c r="AW122" s="29"/>
      <c r="AX122" s="29"/>
      <c r="AY122" s="29"/>
      <c r="AZ122" s="29"/>
      <c r="BA122" s="29" t="s">
        <v>58</v>
      </c>
      <c r="BB122" s="29"/>
      <c r="BC122" s="29"/>
      <c r="BD122" s="29"/>
      <c r="BE122" s="29"/>
      <c r="BF122" s="29"/>
      <c r="BG122" s="29"/>
      <c r="BH122" s="29"/>
      <c r="BI122" s="29"/>
      <c r="BJ122" s="29" t="s">
        <v>58</v>
      </c>
      <c r="BK122" s="29"/>
      <c r="BL122" s="29"/>
      <c r="BM122" s="29"/>
      <c r="BN122" s="29"/>
      <c r="BO122" s="29"/>
      <c r="BP122" s="29"/>
      <c r="BQ122" s="29"/>
      <c r="BR122" s="29"/>
      <c r="BS122" s="29"/>
      <c r="BT122" s="30" t="s">
        <v>58</v>
      </c>
      <c r="BU122" s="31"/>
      <c r="BV122" s="31"/>
      <c r="BW122" s="31"/>
      <c r="BX122" s="31"/>
      <c r="BY122" s="31"/>
      <c r="BZ122" s="166"/>
      <c r="CA122" s="166"/>
      <c r="CB122" s="166"/>
      <c r="CC122" s="166"/>
      <c r="CD122" s="169"/>
      <c r="CE122" s="6"/>
      <c r="CF122" s="6"/>
      <c r="CG122" s="6"/>
      <c r="CH122" s="6"/>
      <c r="CI122" s="6"/>
      <c r="CJ122" s="6"/>
      <c r="CK122" s="6"/>
      <c r="CL122" s="6"/>
    </row>
    <row r="123" spans="1:90" s="7" customFormat="1" ht="29.25" customHeight="1" hidden="1" outlineLevel="1">
      <c r="A123" s="173"/>
      <c r="B123" s="177"/>
      <c r="C123" s="164"/>
      <c r="D123" s="312"/>
      <c r="E123" s="312"/>
      <c r="F123" s="182"/>
      <c r="G123" s="20" t="s">
        <v>59</v>
      </c>
      <c r="H123" s="170"/>
      <c r="I123" s="170"/>
      <c r="J123" s="170"/>
      <c r="K123" s="170"/>
      <c r="L123" s="170"/>
      <c r="M123" s="172"/>
      <c r="N123" s="172"/>
      <c r="O123" s="34"/>
      <c r="P123" s="34"/>
      <c r="Q123" s="34"/>
      <c r="R123" s="34"/>
      <c r="S123" s="34"/>
      <c r="T123" s="34"/>
      <c r="U123" s="35"/>
      <c r="V123" s="35"/>
      <c r="W123" s="35"/>
      <c r="X123" s="35"/>
      <c r="Y123" s="34"/>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6"/>
      <c r="BU123" s="97"/>
      <c r="BV123" s="97"/>
      <c r="BW123" s="97"/>
      <c r="BX123" s="97"/>
      <c r="BY123" s="97"/>
      <c r="BZ123" s="166"/>
      <c r="CA123" s="166"/>
      <c r="CB123" s="166"/>
      <c r="CC123" s="166"/>
      <c r="CD123" s="169"/>
      <c r="CE123" s="6"/>
      <c r="CF123" s="6"/>
      <c r="CG123" s="6"/>
      <c r="CH123" s="6"/>
      <c r="CI123" s="6"/>
      <c r="CJ123" s="6"/>
      <c r="CK123" s="6"/>
      <c r="CL123" s="6"/>
    </row>
    <row r="124" spans="1:90" s="7" customFormat="1" ht="34.5" customHeight="1" hidden="1" outlineLevel="1">
      <c r="A124" s="114"/>
      <c r="B124" s="122"/>
      <c r="C124" s="164"/>
      <c r="D124" s="312" t="s">
        <v>373</v>
      </c>
      <c r="E124" s="312" t="s">
        <v>373</v>
      </c>
      <c r="F124" s="175" t="s">
        <v>374</v>
      </c>
      <c r="G124" s="20" t="s">
        <v>58</v>
      </c>
      <c r="H124" s="98" t="s">
        <v>229</v>
      </c>
      <c r="I124" s="98"/>
      <c r="J124" s="98"/>
      <c r="K124" s="98" t="s">
        <v>229</v>
      </c>
      <c r="L124" s="98"/>
      <c r="M124" s="172" t="s">
        <v>368</v>
      </c>
      <c r="N124" s="172" t="s">
        <v>377</v>
      </c>
      <c r="O124" s="136"/>
      <c r="P124" s="136"/>
      <c r="Q124" s="136" t="s">
        <v>58</v>
      </c>
      <c r="R124" s="136"/>
      <c r="S124" s="136"/>
      <c r="T124" s="136"/>
      <c r="U124" s="137"/>
      <c r="V124" s="137" t="s">
        <v>58</v>
      </c>
      <c r="W124" s="137"/>
      <c r="X124" s="137"/>
      <c r="Y124" s="136"/>
      <c r="Z124" s="137"/>
      <c r="AA124" s="137" t="s">
        <v>58</v>
      </c>
      <c r="AB124" s="137"/>
      <c r="AC124" s="137"/>
      <c r="AD124" s="137"/>
      <c r="AE124" s="137"/>
      <c r="AF124" s="137" t="s">
        <v>58</v>
      </c>
      <c r="AG124" s="137"/>
      <c r="AH124" s="137"/>
      <c r="AI124" s="137"/>
      <c r="AJ124" s="137"/>
      <c r="AK124" s="137" t="s">
        <v>58</v>
      </c>
      <c r="AL124" s="137"/>
      <c r="AM124" s="137"/>
      <c r="AN124" s="137"/>
      <c r="AO124" s="137"/>
      <c r="AP124" s="137" t="s">
        <v>58</v>
      </c>
      <c r="AQ124" s="137"/>
      <c r="AR124" s="137"/>
      <c r="AS124" s="137"/>
      <c r="AT124" s="137"/>
      <c r="AU124" s="137" t="s">
        <v>58</v>
      </c>
      <c r="AV124" s="137"/>
      <c r="AW124" s="137"/>
      <c r="AX124" s="137"/>
      <c r="AY124" s="137" t="s">
        <v>58</v>
      </c>
      <c r="AZ124" s="137"/>
      <c r="BA124" s="137"/>
      <c r="BB124" s="137"/>
      <c r="BC124" s="137"/>
      <c r="BD124" s="137" t="s">
        <v>58</v>
      </c>
      <c r="BE124" s="137"/>
      <c r="BF124" s="137"/>
      <c r="BG124" s="137"/>
      <c r="BH124" s="137" t="s">
        <v>58</v>
      </c>
      <c r="BI124" s="137"/>
      <c r="BJ124" s="137"/>
      <c r="BK124" s="137"/>
      <c r="BL124" s="137"/>
      <c r="BM124" s="137" t="s">
        <v>58</v>
      </c>
      <c r="BN124" s="137"/>
      <c r="BO124" s="137"/>
      <c r="BP124" s="137"/>
      <c r="BQ124" s="137" t="s">
        <v>58</v>
      </c>
      <c r="BR124" s="137"/>
      <c r="BS124" s="137"/>
      <c r="BT124" s="138"/>
      <c r="BU124" s="97"/>
      <c r="BV124" s="97"/>
      <c r="BW124" s="97"/>
      <c r="BX124" s="97"/>
      <c r="BY124" s="97"/>
      <c r="BZ124" s="32"/>
      <c r="CA124" s="32"/>
      <c r="CB124" s="32"/>
      <c r="CC124" s="32"/>
      <c r="CD124" s="33"/>
      <c r="CE124" s="6"/>
      <c r="CF124" s="6"/>
      <c r="CG124" s="6"/>
      <c r="CH124" s="6"/>
      <c r="CI124" s="6"/>
      <c r="CJ124" s="6"/>
      <c r="CK124" s="6"/>
      <c r="CL124" s="6"/>
    </row>
    <row r="125" spans="1:90" s="7" customFormat="1" ht="31.5" customHeight="1" hidden="1" outlineLevel="1">
      <c r="A125" s="114"/>
      <c r="B125" s="122"/>
      <c r="C125" s="164"/>
      <c r="D125" s="312"/>
      <c r="E125" s="312"/>
      <c r="F125" s="176"/>
      <c r="G125" s="20" t="s">
        <v>59</v>
      </c>
      <c r="H125" s="115"/>
      <c r="I125" s="115"/>
      <c r="J125" s="115"/>
      <c r="K125" s="115"/>
      <c r="L125" s="115"/>
      <c r="M125" s="172"/>
      <c r="N125" s="172"/>
      <c r="O125" s="34"/>
      <c r="P125" s="34"/>
      <c r="Q125" s="34"/>
      <c r="R125" s="34"/>
      <c r="S125" s="34"/>
      <c r="T125" s="34"/>
      <c r="U125" s="35"/>
      <c r="V125" s="35"/>
      <c r="W125" s="35"/>
      <c r="X125" s="35"/>
      <c r="Y125" s="34"/>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6"/>
      <c r="BU125" s="97"/>
      <c r="BV125" s="97"/>
      <c r="BW125" s="97"/>
      <c r="BX125" s="97"/>
      <c r="BY125" s="97"/>
      <c r="BZ125" s="32"/>
      <c r="CA125" s="32"/>
      <c r="CB125" s="32"/>
      <c r="CC125" s="32"/>
      <c r="CD125" s="33"/>
      <c r="CE125" s="6"/>
      <c r="CF125" s="6"/>
      <c r="CG125" s="6"/>
      <c r="CH125" s="6"/>
      <c r="CI125" s="6"/>
      <c r="CJ125" s="6"/>
      <c r="CK125" s="6"/>
      <c r="CL125" s="6"/>
    </row>
    <row r="126" spans="1:90" s="7" customFormat="1" ht="31.5" customHeight="1" hidden="1" outlineLevel="1">
      <c r="A126" s="114"/>
      <c r="B126" s="207"/>
      <c r="C126" s="164"/>
      <c r="D126" s="312" t="s">
        <v>375</v>
      </c>
      <c r="E126" s="312" t="s">
        <v>375</v>
      </c>
      <c r="F126" s="313"/>
      <c r="G126" s="120" t="s">
        <v>58</v>
      </c>
      <c r="H126" s="196"/>
      <c r="I126" s="196"/>
      <c r="J126" s="196"/>
      <c r="K126" s="196"/>
      <c r="L126" s="196"/>
      <c r="M126" s="315" t="s">
        <v>368</v>
      </c>
      <c r="N126" s="172" t="s">
        <v>377</v>
      </c>
      <c r="O126" s="136"/>
      <c r="P126" s="136"/>
      <c r="Q126" s="136"/>
      <c r="R126" s="136"/>
      <c r="S126" s="136"/>
      <c r="T126" s="136"/>
      <c r="U126" s="137"/>
      <c r="V126" s="137"/>
      <c r="W126" s="137" t="s">
        <v>58</v>
      </c>
      <c r="X126" s="137"/>
      <c r="Y126" s="136"/>
      <c r="Z126" s="137"/>
      <c r="AA126" s="137"/>
      <c r="AB126" s="137" t="s">
        <v>58</v>
      </c>
      <c r="AC126" s="137"/>
      <c r="AD126" s="137"/>
      <c r="AE126" s="137"/>
      <c r="AF126" s="137"/>
      <c r="AG126" s="137" t="s">
        <v>58</v>
      </c>
      <c r="AH126" s="137"/>
      <c r="AI126" s="137"/>
      <c r="AJ126" s="137"/>
      <c r="AK126" s="137"/>
      <c r="AL126" s="137" t="s">
        <v>58</v>
      </c>
      <c r="AM126" s="137"/>
      <c r="AN126" s="137"/>
      <c r="AO126" s="137"/>
      <c r="AP126" s="137"/>
      <c r="AQ126" s="137" t="s">
        <v>58</v>
      </c>
      <c r="AR126" s="137"/>
      <c r="AS126" s="137"/>
      <c r="AT126" s="137"/>
      <c r="AU126" s="137" t="s">
        <v>58</v>
      </c>
      <c r="AV126" s="137"/>
      <c r="AW126" s="137"/>
      <c r="AX126" s="137"/>
      <c r="AY126" s="137"/>
      <c r="AZ126" s="137" t="s">
        <v>58</v>
      </c>
      <c r="BA126" s="137"/>
      <c r="BB126" s="137"/>
      <c r="BC126" s="137"/>
      <c r="BD126" s="137" t="s">
        <v>58</v>
      </c>
      <c r="BE126" s="137"/>
      <c r="BF126" s="137"/>
      <c r="BG126" s="137"/>
      <c r="BH126" s="137"/>
      <c r="BI126" s="137" t="s">
        <v>58</v>
      </c>
      <c r="BJ126" s="137"/>
      <c r="BK126" s="137"/>
      <c r="BL126" s="137"/>
      <c r="BM126" s="137" t="s">
        <v>58</v>
      </c>
      <c r="BN126" s="137"/>
      <c r="BO126" s="137"/>
      <c r="BP126" s="137"/>
      <c r="BQ126" s="137"/>
      <c r="BR126" s="137"/>
      <c r="BS126" s="137"/>
      <c r="BT126" s="138"/>
      <c r="BU126" s="97"/>
      <c r="BV126" s="97"/>
      <c r="BW126" s="97"/>
      <c r="BX126" s="97"/>
      <c r="BY126" s="97"/>
      <c r="BZ126" s="32"/>
      <c r="CA126" s="32"/>
      <c r="CB126" s="32"/>
      <c r="CC126" s="32"/>
      <c r="CD126" s="33"/>
      <c r="CE126" s="6"/>
      <c r="CF126" s="6"/>
      <c r="CG126" s="6"/>
      <c r="CH126" s="6"/>
      <c r="CI126" s="6"/>
      <c r="CJ126" s="6"/>
      <c r="CK126" s="6"/>
      <c r="CL126" s="6"/>
    </row>
    <row r="127" spans="1:90" s="7" customFormat="1" ht="31.5" customHeight="1" hidden="1" outlineLevel="1">
      <c r="A127" s="114"/>
      <c r="B127" s="209"/>
      <c r="C127" s="164"/>
      <c r="D127" s="312"/>
      <c r="E127" s="312"/>
      <c r="F127" s="314"/>
      <c r="G127" s="120" t="s">
        <v>59</v>
      </c>
      <c r="H127" s="198"/>
      <c r="I127" s="198"/>
      <c r="J127" s="198"/>
      <c r="K127" s="198"/>
      <c r="L127" s="198"/>
      <c r="M127" s="315"/>
      <c r="N127" s="172"/>
      <c r="O127" s="34"/>
      <c r="P127" s="34"/>
      <c r="Q127" s="34"/>
      <c r="R127" s="34"/>
      <c r="S127" s="34"/>
      <c r="T127" s="34"/>
      <c r="U127" s="35"/>
      <c r="V127" s="35"/>
      <c r="W127" s="35"/>
      <c r="X127" s="35"/>
      <c r="Y127" s="34"/>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6"/>
      <c r="BU127" s="97"/>
      <c r="BV127" s="97"/>
      <c r="BW127" s="97"/>
      <c r="BX127" s="97"/>
      <c r="BY127" s="97"/>
      <c r="BZ127" s="32"/>
      <c r="CA127" s="32"/>
      <c r="CB127" s="32"/>
      <c r="CC127" s="32"/>
      <c r="CD127" s="33"/>
      <c r="CE127" s="6"/>
      <c r="CF127" s="6"/>
      <c r="CG127" s="6"/>
      <c r="CH127" s="6"/>
      <c r="CI127" s="6"/>
      <c r="CJ127" s="6"/>
      <c r="CK127" s="6"/>
      <c r="CL127" s="6"/>
    </row>
    <row r="128" spans="1:90" s="7" customFormat="1" ht="31.5" customHeight="1" hidden="1" outlineLevel="1">
      <c r="A128" s="173">
        <v>5</v>
      </c>
      <c r="B128" s="174"/>
      <c r="C128" s="164"/>
      <c r="D128" s="312" t="s">
        <v>376</v>
      </c>
      <c r="E128" s="312" t="s">
        <v>376</v>
      </c>
      <c r="F128" s="182" t="s">
        <v>370</v>
      </c>
      <c r="G128" s="20" t="s">
        <v>58</v>
      </c>
      <c r="H128" s="206" t="s">
        <v>229</v>
      </c>
      <c r="I128" s="206" t="s">
        <v>229</v>
      </c>
      <c r="J128" s="206"/>
      <c r="K128" s="206" t="s">
        <v>229</v>
      </c>
      <c r="L128" s="206" t="s">
        <v>229</v>
      </c>
      <c r="M128" s="172" t="s">
        <v>368</v>
      </c>
      <c r="N128" s="172" t="s">
        <v>377</v>
      </c>
      <c r="O128" s="28"/>
      <c r="P128" s="28"/>
      <c r="Q128" s="28"/>
      <c r="R128" s="28"/>
      <c r="S128" s="28"/>
      <c r="T128" s="28"/>
      <c r="U128" s="29"/>
      <c r="V128" s="29"/>
      <c r="W128" s="29"/>
      <c r="X128" s="29"/>
      <c r="Y128" s="28"/>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30"/>
      <c r="BU128" s="31"/>
      <c r="BV128" s="31"/>
      <c r="BW128" s="31"/>
      <c r="BX128" s="31"/>
      <c r="BY128" s="31"/>
      <c r="BZ128" s="166"/>
      <c r="CA128" s="166"/>
      <c r="CB128" s="166"/>
      <c r="CC128" s="166"/>
      <c r="CD128" s="169"/>
      <c r="CE128" s="6"/>
      <c r="CF128" s="6"/>
      <c r="CG128" s="6"/>
      <c r="CH128" s="6"/>
      <c r="CI128" s="6"/>
      <c r="CJ128" s="6"/>
      <c r="CK128" s="6"/>
      <c r="CL128" s="6"/>
    </row>
    <row r="129" spans="1:90" s="7" customFormat="1" ht="44.25" customHeight="1" hidden="1" outlineLevel="1">
      <c r="A129" s="173"/>
      <c r="B129" s="174"/>
      <c r="C129" s="164"/>
      <c r="D129" s="312"/>
      <c r="E129" s="312"/>
      <c r="F129" s="182"/>
      <c r="G129" s="20" t="s">
        <v>59</v>
      </c>
      <c r="H129" s="170"/>
      <c r="I129" s="170"/>
      <c r="J129" s="170"/>
      <c r="K129" s="170"/>
      <c r="L129" s="170"/>
      <c r="M129" s="172"/>
      <c r="N129" s="172"/>
      <c r="O129" s="34"/>
      <c r="P129" s="34"/>
      <c r="Q129" s="34"/>
      <c r="R129" s="34"/>
      <c r="S129" s="34"/>
      <c r="T129" s="34"/>
      <c r="U129" s="35"/>
      <c r="V129" s="35"/>
      <c r="W129" s="35"/>
      <c r="X129" s="35"/>
      <c r="Y129" s="34"/>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6"/>
      <c r="BU129" s="97"/>
      <c r="BV129" s="97"/>
      <c r="BW129" s="97"/>
      <c r="BX129" s="97"/>
      <c r="BY129" s="97"/>
      <c r="BZ129" s="166"/>
      <c r="CA129" s="166"/>
      <c r="CB129" s="166"/>
      <c r="CC129" s="166"/>
      <c r="CD129" s="169"/>
      <c r="CE129" s="6"/>
      <c r="CF129" s="6"/>
      <c r="CG129" s="6"/>
      <c r="CH129" s="6"/>
      <c r="CI129" s="6"/>
      <c r="CJ129" s="6"/>
      <c r="CK129" s="6"/>
      <c r="CL129" s="6"/>
    </row>
    <row r="130" spans="1:82" s="50" customFormat="1" ht="21.75" customHeight="1" collapsed="1">
      <c r="A130" s="48"/>
      <c r="B130" s="199"/>
      <c r="C130" s="234"/>
      <c r="D130" s="317" t="s">
        <v>402</v>
      </c>
      <c r="E130" s="317"/>
      <c r="F130" s="162" t="s">
        <v>442</v>
      </c>
      <c r="G130" s="126" t="s">
        <v>58</v>
      </c>
      <c r="H130" s="319" t="s">
        <v>229</v>
      </c>
      <c r="I130" s="205"/>
      <c r="J130" s="205" t="s">
        <v>229</v>
      </c>
      <c r="K130" s="205" t="s">
        <v>229</v>
      </c>
      <c r="L130" s="205" t="s">
        <v>229</v>
      </c>
      <c r="M130" s="172" t="s">
        <v>230</v>
      </c>
      <c r="N130" s="172" t="s">
        <v>381</v>
      </c>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37"/>
      <c r="BV130" s="37"/>
      <c r="BW130" s="37"/>
      <c r="BX130" s="37"/>
      <c r="BY130" s="37"/>
      <c r="BZ130" s="43"/>
      <c r="CA130" s="43"/>
      <c r="CB130" s="43"/>
      <c r="CC130" s="43"/>
      <c r="CD130" s="298"/>
    </row>
    <row r="131" spans="1:82" s="50" customFormat="1" ht="19.5" customHeight="1" thickBot="1">
      <c r="A131" s="48"/>
      <c r="B131" s="200"/>
      <c r="C131" s="316"/>
      <c r="D131" s="318"/>
      <c r="E131" s="318"/>
      <c r="F131" s="163"/>
      <c r="G131" s="126" t="s">
        <v>59</v>
      </c>
      <c r="H131" s="320"/>
      <c r="I131" s="206"/>
      <c r="J131" s="206"/>
      <c r="K131" s="206"/>
      <c r="L131" s="206"/>
      <c r="M131" s="172"/>
      <c r="N131" s="172"/>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c r="AU131" s="93"/>
      <c r="AV131" s="93"/>
      <c r="AW131" s="93"/>
      <c r="AX131" s="93"/>
      <c r="AY131" s="93"/>
      <c r="AZ131" s="93"/>
      <c r="BA131" s="93"/>
      <c r="BB131" s="93"/>
      <c r="BC131" s="93"/>
      <c r="BD131" s="93"/>
      <c r="BE131" s="93"/>
      <c r="BF131" s="93"/>
      <c r="BG131" s="93"/>
      <c r="BH131" s="93"/>
      <c r="BI131" s="93"/>
      <c r="BJ131" s="93"/>
      <c r="BK131" s="93"/>
      <c r="BL131" s="93"/>
      <c r="BM131" s="93"/>
      <c r="BN131" s="93"/>
      <c r="BO131" s="93"/>
      <c r="BP131" s="93"/>
      <c r="BQ131" s="93"/>
      <c r="BR131" s="93"/>
      <c r="BS131" s="93"/>
      <c r="BT131" s="93"/>
      <c r="BU131" s="37"/>
      <c r="BV131" s="37"/>
      <c r="BW131" s="37"/>
      <c r="BX131" s="37"/>
      <c r="BY131" s="37"/>
      <c r="BZ131" s="43"/>
      <c r="CA131" s="43"/>
      <c r="CB131" s="43"/>
      <c r="CC131" s="43"/>
      <c r="CD131" s="298"/>
    </row>
    <row r="132" spans="1:90" s="7" customFormat="1" ht="18.75" customHeight="1" hidden="1" outlineLevel="1">
      <c r="A132" s="180">
        <v>1</v>
      </c>
      <c r="B132" s="207"/>
      <c r="C132" s="291"/>
      <c r="D132" s="188" t="s">
        <v>280</v>
      </c>
      <c r="E132" s="189"/>
      <c r="F132" s="294" t="s">
        <v>290</v>
      </c>
      <c r="G132" s="126" t="s">
        <v>58</v>
      </c>
      <c r="H132" s="211" t="s">
        <v>272</v>
      </c>
      <c r="I132" s="211"/>
      <c r="J132" s="211"/>
      <c r="K132" s="211" t="s">
        <v>272</v>
      </c>
      <c r="L132" s="211" t="s">
        <v>272</v>
      </c>
      <c r="M132" s="172" t="s">
        <v>230</v>
      </c>
      <c r="N132" s="172" t="s">
        <v>381</v>
      </c>
      <c r="O132" s="127"/>
      <c r="P132" s="28"/>
      <c r="Q132" s="28"/>
      <c r="R132" s="28"/>
      <c r="S132" s="28"/>
      <c r="T132" s="28"/>
      <c r="U132" s="29"/>
      <c r="V132" s="29"/>
      <c r="W132" s="126" t="s">
        <v>58</v>
      </c>
      <c r="X132" s="29"/>
      <c r="Y132" s="28"/>
      <c r="Z132" s="29"/>
      <c r="AA132" s="29"/>
      <c r="AB132" s="29"/>
      <c r="AC132" s="29"/>
      <c r="AD132" s="29"/>
      <c r="AE132" s="29"/>
      <c r="AF132" s="29"/>
      <c r="AG132" s="126" t="s">
        <v>58</v>
      </c>
      <c r="AH132" s="29"/>
      <c r="AI132" s="29"/>
      <c r="AJ132" s="29"/>
      <c r="AK132" s="29"/>
      <c r="AL132" s="126"/>
      <c r="AM132" s="29"/>
      <c r="AN132" s="29"/>
      <c r="AO132" s="29"/>
      <c r="AP132" s="29"/>
      <c r="AQ132" s="29"/>
      <c r="AR132" s="29"/>
      <c r="AS132" s="29"/>
      <c r="AT132" s="126" t="s">
        <v>58</v>
      </c>
      <c r="AU132" s="29"/>
      <c r="AV132" s="29"/>
      <c r="AW132" s="29"/>
      <c r="AX132" s="29"/>
      <c r="AY132" s="29"/>
      <c r="AZ132" s="29"/>
      <c r="BA132" s="29"/>
      <c r="BB132" s="29"/>
      <c r="BC132" s="29"/>
      <c r="BD132" s="126" t="s">
        <v>58</v>
      </c>
      <c r="BE132" s="29"/>
      <c r="BF132" s="29"/>
      <c r="BG132" s="29"/>
      <c r="BH132" s="29"/>
      <c r="BI132" s="29"/>
      <c r="BJ132" s="29"/>
      <c r="BK132" s="29"/>
      <c r="BL132" s="29"/>
      <c r="BM132" s="29"/>
      <c r="BN132" s="126" t="s">
        <v>58</v>
      </c>
      <c r="BO132" s="29"/>
      <c r="BP132" s="29"/>
      <c r="BQ132" s="29"/>
      <c r="BR132" s="29"/>
      <c r="BS132" s="29"/>
      <c r="BT132" s="30"/>
      <c r="BU132" s="31"/>
      <c r="BV132" s="31"/>
      <c r="BW132" s="31"/>
      <c r="BX132" s="31"/>
      <c r="BY132" s="31"/>
      <c r="BZ132" s="186"/>
      <c r="CA132" s="186"/>
      <c r="CB132" s="186"/>
      <c r="CC132" s="186"/>
      <c r="CD132" s="298"/>
      <c r="CE132" s="6"/>
      <c r="CF132" s="6"/>
      <c r="CG132" s="6"/>
      <c r="CH132" s="6"/>
      <c r="CI132" s="6"/>
      <c r="CJ132" s="6"/>
      <c r="CK132" s="6"/>
      <c r="CL132" s="6"/>
    </row>
    <row r="133" spans="1:90" s="7" customFormat="1" ht="18.75" customHeight="1" hidden="1" outlineLevel="1">
      <c r="A133" s="181"/>
      <c r="B133" s="209"/>
      <c r="C133" s="292"/>
      <c r="D133" s="190"/>
      <c r="E133" s="191"/>
      <c r="F133" s="295"/>
      <c r="G133" s="126" t="s">
        <v>59</v>
      </c>
      <c r="H133" s="198"/>
      <c r="I133" s="198"/>
      <c r="J133" s="198"/>
      <c r="K133" s="198"/>
      <c r="L133" s="198"/>
      <c r="M133" s="172"/>
      <c r="N133" s="172"/>
      <c r="O133" s="128"/>
      <c r="P133" s="34"/>
      <c r="Q133" s="34"/>
      <c r="R133" s="34"/>
      <c r="S133" s="34"/>
      <c r="T133" s="34"/>
      <c r="U133" s="35"/>
      <c r="V133" s="35"/>
      <c r="W133" s="35"/>
      <c r="X133" s="35"/>
      <c r="Y133" s="34"/>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6"/>
      <c r="BU133" s="96"/>
      <c r="BV133" s="96"/>
      <c r="BW133" s="96"/>
      <c r="BX133" s="96"/>
      <c r="BY133" s="96"/>
      <c r="BZ133" s="187"/>
      <c r="CA133" s="187"/>
      <c r="CB133" s="187"/>
      <c r="CC133" s="187"/>
      <c r="CD133" s="298"/>
      <c r="CE133" s="6"/>
      <c r="CF133" s="6"/>
      <c r="CG133" s="6"/>
      <c r="CH133" s="6"/>
      <c r="CI133" s="6"/>
      <c r="CJ133" s="6"/>
      <c r="CK133" s="6"/>
      <c r="CL133" s="6"/>
    </row>
    <row r="134" spans="1:90" s="7" customFormat="1" ht="18.75" customHeight="1" hidden="1" outlineLevel="1">
      <c r="A134" s="180">
        <v>5</v>
      </c>
      <c r="B134" s="199"/>
      <c r="C134" s="292"/>
      <c r="D134" s="192" t="s">
        <v>281</v>
      </c>
      <c r="E134" s="193"/>
      <c r="F134" s="212" t="s">
        <v>290</v>
      </c>
      <c r="G134" s="126" t="s">
        <v>58</v>
      </c>
      <c r="H134" s="196" t="s">
        <v>272</v>
      </c>
      <c r="I134" s="196"/>
      <c r="J134" s="196"/>
      <c r="K134" s="196" t="s">
        <v>272</v>
      </c>
      <c r="L134" s="196" t="s">
        <v>272</v>
      </c>
      <c r="M134" s="172" t="s">
        <v>230</v>
      </c>
      <c r="N134" s="172" t="s">
        <v>381</v>
      </c>
      <c r="O134" s="127"/>
      <c r="P134" s="28"/>
      <c r="Q134" s="28"/>
      <c r="R134" s="28"/>
      <c r="S134" s="28"/>
      <c r="T134" s="28"/>
      <c r="U134" s="29"/>
      <c r="V134" s="29"/>
      <c r="W134" s="29"/>
      <c r="X134" s="126" t="s">
        <v>58</v>
      </c>
      <c r="Y134" s="28"/>
      <c r="Z134" s="29"/>
      <c r="AA134" s="29"/>
      <c r="AB134" s="29"/>
      <c r="AC134" s="29"/>
      <c r="AD134" s="29"/>
      <c r="AE134" s="29"/>
      <c r="AF134" s="29"/>
      <c r="AG134" s="29"/>
      <c r="AH134" s="126" t="s">
        <v>58</v>
      </c>
      <c r="AI134" s="29"/>
      <c r="AJ134" s="29"/>
      <c r="AK134" s="29"/>
      <c r="AL134" s="29"/>
      <c r="AM134" s="29"/>
      <c r="AN134" s="29"/>
      <c r="AO134" s="29"/>
      <c r="AP134" s="29"/>
      <c r="AQ134" s="29"/>
      <c r="AR134" s="29"/>
      <c r="AS134" s="29"/>
      <c r="AT134" s="29"/>
      <c r="AU134" s="126" t="s">
        <v>58</v>
      </c>
      <c r="AV134" s="29"/>
      <c r="AW134" s="29"/>
      <c r="AX134" s="29"/>
      <c r="AY134" s="29"/>
      <c r="AZ134" s="29"/>
      <c r="BA134" s="29"/>
      <c r="BB134" s="29"/>
      <c r="BC134" s="29"/>
      <c r="BD134" s="126"/>
      <c r="BE134" s="126" t="s">
        <v>58</v>
      </c>
      <c r="BF134" s="29"/>
      <c r="BG134" s="29"/>
      <c r="BH134" s="29"/>
      <c r="BI134" s="29"/>
      <c r="BJ134" s="29"/>
      <c r="BK134" s="29"/>
      <c r="BL134" s="29"/>
      <c r="BM134" s="29"/>
      <c r="BN134" s="29"/>
      <c r="BO134" s="126" t="s">
        <v>58</v>
      </c>
      <c r="BP134" s="29"/>
      <c r="BQ134" s="29"/>
      <c r="BR134" s="29"/>
      <c r="BS134" s="29"/>
      <c r="BT134" s="30"/>
      <c r="BU134" s="31"/>
      <c r="BV134" s="31"/>
      <c r="BW134" s="31"/>
      <c r="BX134" s="31"/>
      <c r="BY134" s="31"/>
      <c r="BZ134" s="186"/>
      <c r="CA134" s="186"/>
      <c r="CB134" s="186"/>
      <c r="CC134" s="186"/>
      <c r="CD134" s="298"/>
      <c r="CE134" s="6"/>
      <c r="CF134" s="6"/>
      <c r="CG134" s="6"/>
      <c r="CH134" s="6"/>
      <c r="CI134" s="6"/>
      <c r="CJ134" s="6"/>
      <c r="CK134" s="6"/>
      <c r="CL134" s="6"/>
    </row>
    <row r="135" spans="1:90" s="7" customFormat="1" ht="18.75" customHeight="1" hidden="1" outlineLevel="1">
      <c r="A135" s="181"/>
      <c r="B135" s="200"/>
      <c r="C135" s="292"/>
      <c r="D135" s="194"/>
      <c r="E135" s="195"/>
      <c r="F135" s="213"/>
      <c r="G135" s="126" t="s">
        <v>59</v>
      </c>
      <c r="H135" s="198"/>
      <c r="I135" s="198"/>
      <c r="J135" s="198"/>
      <c r="K135" s="198"/>
      <c r="L135" s="198"/>
      <c r="M135" s="172"/>
      <c r="N135" s="172"/>
      <c r="O135" s="128"/>
      <c r="P135" s="34"/>
      <c r="Q135" s="34"/>
      <c r="R135" s="34"/>
      <c r="S135" s="34"/>
      <c r="T135" s="34"/>
      <c r="U135" s="35"/>
      <c r="V135" s="35"/>
      <c r="W135" s="35"/>
      <c r="X135" s="35"/>
      <c r="Y135" s="34"/>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6"/>
      <c r="BU135" s="97"/>
      <c r="BV135" s="97"/>
      <c r="BW135" s="97"/>
      <c r="BX135" s="97"/>
      <c r="BY135" s="97"/>
      <c r="BZ135" s="187"/>
      <c r="CA135" s="187"/>
      <c r="CB135" s="187"/>
      <c r="CC135" s="187"/>
      <c r="CD135" s="298"/>
      <c r="CE135" s="6"/>
      <c r="CF135" s="6"/>
      <c r="CG135" s="6"/>
      <c r="CH135" s="6"/>
      <c r="CI135" s="6"/>
      <c r="CJ135" s="6"/>
      <c r="CK135" s="6"/>
      <c r="CL135" s="6"/>
    </row>
    <row r="136" spans="1:90" s="7" customFormat="1" ht="18.75" customHeight="1" hidden="1" outlineLevel="1">
      <c r="A136" s="180">
        <v>2</v>
      </c>
      <c r="B136" s="207"/>
      <c r="C136" s="292"/>
      <c r="D136" s="192" t="s">
        <v>282</v>
      </c>
      <c r="E136" s="193"/>
      <c r="F136" s="212"/>
      <c r="G136" s="126" t="s">
        <v>58</v>
      </c>
      <c r="H136" s="196" t="s">
        <v>272</v>
      </c>
      <c r="I136" s="196"/>
      <c r="J136" s="196"/>
      <c r="K136" s="196"/>
      <c r="L136" s="196" t="s">
        <v>272</v>
      </c>
      <c r="M136" s="172" t="s">
        <v>230</v>
      </c>
      <c r="N136" s="172" t="s">
        <v>381</v>
      </c>
      <c r="O136" s="127"/>
      <c r="P136" s="28"/>
      <c r="Q136" s="28"/>
      <c r="R136" s="28"/>
      <c r="S136" s="28"/>
      <c r="T136" s="28"/>
      <c r="U136" s="38"/>
      <c r="V136" s="38"/>
      <c r="W136" s="38"/>
      <c r="X136" s="38"/>
      <c r="Y136" s="126"/>
      <c r="Z136" s="126" t="s">
        <v>58</v>
      </c>
      <c r="AA136" s="126"/>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30"/>
      <c r="BU136" s="31"/>
      <c r="BV136" s="31"/>
      <c r="BW136" s="31"/>
      <c r="BX136" s="31"/>
      <c r="BY136" s="31"/>
      <c r="BZ136" s="186"/>
      <c r="CA136" s="186"/>
      <c r="CB136" s="186"/>
      <c r="CC136" s="186"/>
      <c r="CD136" s="298"/>
      <c r="CE136" s="6"/>
      <c r="CF136" s="6"/>
      <c r="CG136" s="6"/>
      <c r="CH136" s="6"/>
      <c r="CI136" s="6"/>
      <c r="CJ136" s="6"/>
      <c r="CK136" s="6"/>
      <c r="CL136" s="6"/>
    </row>
    <row r="137" spans="1:90" s="7" customFormat="1" ht="18.75" customHeight="1" hidden="1" outlineLevel="1">
      <c r="A137" s="181"/>
      <c r="B137" s="209"/>
      <c r="C137" s="292"/>
      <c r="D137" s="194"/>
      <c r="E137" s="195"/>
      <c r="F137" s="213"/>
      <c r="G137" s="126" t="s">
        <v>59</v>
      </c>
      <c r="H137" s="198"/>
      <c r="I137" s="198"/>
      <c r="J137" s="198"/>
      <c r="K137" s="198"/>
      <c r="L137" s="198"/>
      <c r="M137" s="172"/>
      <c r="N137" s="172"/>
      <c r="O137" s="128"/>
      <c r="P137" s="34"/>
      <c r="Q137" s="34"/>
      <c r="R137" s="34"/>
      <c r="S137" s="34"/>
      <c r="T137" s="34"/>
      <c r="U137" s="35"/>
      <c r="V137" s="35"/>
      <c r="W137" s="35"/>
      <c r="X137" s="35"/>
      <c r="Y137" s="34"/>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6"/>
      <c r="BU137" s="97"/>
      <c r="BV137" s="97"/>
      <c r="BW137" s="97"/>
      <c r="BX137" s="97"/>
      <c r="BY137" s="97"/>
      <c r="BZ137" s="187"/>
      <c r="CA137" s="187"/>
      <c r="CB137" s="187"/>
      <c r="CC137" s="187"/>
      <c r="CD137" s="298"/>
      <c r="CE137" s="6"/>
      <c r="CF137" s="6"/>
      <c r="CG137" s="6"/>
      <c r="CH137" s="6"/>
      <c r="CI137" s="6"/>
      <c r="CJ137" s="6"/>
      <c r="CK137" s="6"/>
      <c r="CL137" s="6"/>
    </row>
    <row r="138" spans="1:90" s="7" customFormat="1" ht="18.75" customHeight="1" hidden="1" outlineLevel="1">
      <c r="A138" s="180">
        <v>3</v>
      </c>
      <c r="B138" s="207"/>
      <c r="C138" s="292"/>
      <c r="D138" s="192" t="s">
        <v>283</v>
      </c>
      <c r="E138" s="193"/>
      <c r="F138" s="212" t="s">
        <v>288</v>
      </c>
      <c r="G138" s="126" t="s">
        <v>58</v>
      </c>
      <c r="H138" s="196" t="s">
        <v>272</v>
      </c>
      <c r="I138" s="196"/>
      <c r="J138" s="196"/>
      <c r="K138" s="196" t="s">
        <v>272</v>
      </c>
      <c r="L138" s="196" t="s">
        <v>272</v>
      </c>
      <c r="M138" s="172" t="s">
        <v>230</v>
      </c>
      <c r="N138" s="172" t="s">
        <v>381</v>
      </c>
      <c r="O138" s="127"/>
      <c r="P138" s="28"/>
      <c r="Q138" s="28"/>
      <c r="R138" s="28"/>
      <c r="S138" s="28"/>
      <c r="T138" s="28"/>
      <c r="U138" s="126"/>
      <c r="V138" s="29"/>
      <c r="W138" s="29"/>
      <c r="X138" s="29"/>
      <c r="Y138" s="126" t="s">
        <v>58</v>
      </c>
      <c r="Z138" s="29"/>
      <c r="AA138" s="29"/>
      <c r="AB138" s="29"/>
      <c r="AC138" s="29"/>
      <c r="AD138" s="126"/>
      <c r="AE138" s="29"/>
      <c r="AF138" s="29"/>
      <c r="AG138" s="29"/>
      <c r="AH138" s="29"/>
      <c r="AI138" s="126" t="s">
        <v>58</v>
      </c>
      <c r="AJ138" s="29"/>
      <c r="AK138" s="29"/>
      <c r="AL138" s="29"/>
      <c r="AM138" s="29"/>
      <c r="AN138" s="126"/>
      <c r="AO138" s="29"/>
      <c r="AP138" s="29"/>
      <c r="AQ138" s="29"/>
      <c r="AR138" s="126" t="s">
        <v>58</v>
      </c>
      <c r="AS138" s="29"/>
      <c r="AT138" s="29"/>
      <c r="AU138" s="29"/>
      <c r="AV138" s="29"/>
      <c r="AW138" s="29"/>
      <c r="AX138" s="29"/>
      <c r="AY138" s="29"/>
      <c r="AZ138" s="29"/>
      <c r="BA138" s="29"/>
      <c r="BB138" s="126" t="s">
        <v>58</v>
      </c>
      <c r="BC138" s="29"/>
      <c r="BD138" s="29"/>
      <c r="BE138" s="29"/>
      <c r="BF138" s="29"/>
      <c r="BG138" s="29"/>
      <c r="BH138" s="29"/>
      <c r="BI138" s="29"/>
      <c r="BJ138" s="29"/>
      <c r="BK138" s="29"/>
      <c r="BL138" s="29"/>
      <c r="BM138" s="126" t="s">
        <v>58</v>
      </c>
      <c r="BN138" s="29"/>
      <c r="BO138" s="29"/>
      <c r="BP138" s="29"/>
      <c r="BQ138" s="29"/>
      <c r="BR138" s="126" t="s">
        <v>58</v>
      </c>
      <c r="BS138" s="29"/>
      <c r="BT138" s="30"/>
      <c r="BU138" s="31"/>
      <c r="BV138" s="31"/>
      <c r="BW138" s="31"/>
      <c r="BX138" s="31"/>
      <c r="BY138" s="31"/>
      <c r="BZ138" s="186"/>
      <c r="CA138" s="186"/>
      <c r="CB138" s="186"/>
      <c r="CC138" s="186"/>
      <c r="CD138" s="298"/>
      <c r="CE138" s="6"/>
      <c r="CF138" s="6"/>
      <c r="CG138" s="6"/>
      <c r="CH138" s="6"/>
      <c r="CI138" s="6"/>
      <c r="CJ138" s="6"/>
      <c r="CK138" s="6"/>
      <c r="CL138" s="6"/>
    </row>
    <row r="139" spans="1:90" s="7" customFormat="1" ht="18.75" customHeight="1" hidden="1" outlineLevel="1">
      <c r="A139" s="181"/>
      <c r="B139" s="209"/>
      <c r="C139" s="292"/>
      <c r="D139" s="194"/>
      <c r="E139" s="195"/>
      <c r="F139" s="213"/>
      <c r="G139" s="126" t="s">
        <v>59</v>
      </c>
      <c r="H139" s="198"/>
      <c r="I139" s="198"/>
      <c r="J139" s="198"/>
      <c r="K139" s="198"/>
      <c r="L139" s="198"/>
      <c r="M139" s="172"/>
      <c r="N139" s="172"/>
      <c r="O139" s="128"/>
      <c r="P139" s="34"/>
      <c r="Q139" s="34"/>
      <c r="R139" s="34"/>
      <c r="S139" s="34"/>
      <c r="T139" s="34"/>
      <c r="U139" s="35"/>
      <c r="V139" s="35"/>
      <c r="W139" s="35"/>
      <c r="X139" s="35"/>
      <c r="Y139" s="34"/>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6"/>
      <c r="BU139" s="97"/>
      <c r="BV139" s="97"/>
      <c r="BW139" s="97"/>
      <c r="BX139" s="97"/>
      <c r="BY139" s="97"/>
      <c r="BZ139" s="187"/>
      <c r="CA139" s="187"/>
      <c r="CB139" s="187"/>
      <c r="CC139" s="187"/>
      <c r="CD139" s="298"/>
      <c r="CE139" s="6"/>
      <c r="CF139" s="6"/>
      <c r="CG139" s="6"/>
      <c r="CH139" s="6"/>
      <c r="CI139" s="6"/>
      <c r="CJ139" s="6"/>
      <c r="CK139" s="6"/>
      <c r="CL139" s="6"/>
    </row>
    <row r="140" spans="1:90" s="7" customFormat="1" ht="18.75" customHeight="1" hidden="1" outlineLevel="1">
      <c r="A140" s="180">
        <v>4</v>
      </c>
      <c r="B140" s="207"/>
      <c r="C140" s="292"/>
      <c r="D140" s="192" t="s">
        <v>284</v>
      </c>
      <c r="E140" s="193"/>
      <c r="F140" s="212" t="s">
        <v>288</v>
      </c>
      <c r="G140" s="126" t="s">
        <v>58</v>
      </c>
      <c r="H140" s="196" t="s">
        <v>272</v>
      </c>
      <c r="I140" s="196"/>
      <c r="J140" s="196"/>
      <c r="K140" s="196" t="s">
        <v>272</v>
      </c>
      <c r="L140" s="196" t="s">
        <v>272</v>
      </c>
      <c r="M140" s="172" t="s">
        <v>230</v>
      </c>
      <c r="N140" s="172" t="s">
        <v>381</v>
      </c>
      <c r="O140" s="127"/>
      <c r="P140" s="28"/>
      <c r="Q140" s="28"/>
      <c r="R140" s="28"/>
      <c r="S140" s="28"/>
      <c r="T140" s="28"/>
      <c r="U140" s="28"/>
      <c r="V140" s="29"/>
      <c r="W140" s="29"/>
      <c r="X140" s="29"/>
      <c r="Y140" s="28"/>
      <c r="Z140" s="29"/>
      <c r="AA140" s="29"/>
      <c r="AB140" s="29"/>
      <c r="AC140" s="29"/>
      <c r="AD140" s="29"/>
      <c r="AE140" s="126" t="s">
        <v>58</v>
      </c>
      <c r="AF140" s="29"/>
      <c r="AG140" s="29"/>
      <c r="AH140" s="29"/>
      <c r="AI140" s="29"/>
      <c r="AJ140" s="29"/>
      <c r="AK140" s="29"/>
      <c r="AL140" s="29"/>
      <c r="AM140" s="29"/>
      <c r="AN140" s="29"/>
      <c r="AO140" s="126" t="s">
        <v>58</v>
      </c>
      <c r="AP140" s="29"/>
      <c r="AQ140" s="29"/>
      <c r="AR140" s="29"/>
      <c r="AS140" s="29"/>
      <c r="AT140" s="29"/>
      <c r="AU140" s="29"/>
      <c r="AV140" s="29"/>
      <c r="AW140" s="29"/>
      <c r="AX140" s="29"/>
      <c r="AY140" s="29"/>
      <c r="AZ140" s="20" t="s">
        <v>58</v>
      </c>
      <c r="BA140" s="20" t="s">
        <v>58</v>
      </c>
      <c r="BB140" s="20" t="s">
        <v>58</v>
      </c>
      <c r="BC140" s="20" t="s">
        <v>58</v>
      </c>
      <c r="BD140" s="29"/>
      <c r="BE140" s="29"/>
      <c r="BF140" s="29"/>
      <c r="BG140" s="29"/>
      <c r="BH140" s="29"/>
      <c r="BI140" s="29"/>
      <c r="BJ140" s="29"/>
      <c r="BK140" s="29"/>
      <c r="BL140" s="29"/>
      <c r="BM140" s="29"/>
      <c r="BN140" s="29"/>
      <c r="BO140" s="29"/>
      <c r="BP140" s="29"/>
      <c r="BQ140" s="29"/>
      <c r="BR140" s="29"/>
      <c r="BS140" s="29"/>
      <c r="BT140" s="30"/>
      <c r="BU140" s="31"/>
      <c r="BV140" s="31"/>
      <c r="BW140" s="31"/>
      <c r="BX140" s="31"/>
      <c r="BY140" s="31"/>
      <c r="BZ140" s="186"/>
      <c r="CA140" s="186"/>
      <c r="CB140" s="186"/>
      <c r="CC140" s="186"/>
      <c r="CD140" s="298"/>
      <c r="CE140" s="6"/>
      <c r="CF140" s="6"/>
      <c r="CG140" s="6"/>
      <c r="CH140" s="6"/>
      <c r="CI140" s="6"/>
      <c r="CJ140" s="6"/>
      <c r="CK140" s="6"/>
      <c r="CL140" s="6"/>
    </row>
    <row r="141" spans="1:90" s="7" customFormat="1" ht="18.75" customHeight="1" hidden="1" outlineLevel="1">
      <c r="A141" s="181"/>
      <c r="B141" s="209"/>
      <c r="C141" s="292"/>
      <c r="D141" s="194"/>
      <c r="E141" s="195"/>
      <c r="F141" s="213"/>
      <c r="G141" s="126" t="s">
        <v>59</v>
      </c>
      <c r="H141" s="198"/>
      <c r="I141" s="198"/>
      <c r="J141" s="198"/>
      <c r="K141" s="198"/>
      <c r="L141" s="198"/>
      <c r="M141" s="172"/>
      <c r="N141" s="172"/>
      <c r="O141" s="128"/>
      <c r="P141" s="34"/>
      <c r="Q141" s="34"/>
      <c r="R141" s="34"/>
      <c r="S141" s="34"/>
      <c r="T141" s="34"/>
      <c r="U141" s="35"/>
      <c r="V141" s="35"/>
      <c r="W141" s="35"/>
      <c r="X141" s="35"/>
      <c r="Y141" s="34"/>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6"/>
      <c r="BU141" s="97"/>
      <c r="BV141" s="97"/>
      <c r="BW141" s="97"/>
      <c r="BX141" s="97"/>
      <c r="BY141" s="97"/>
      <c r="BZ141" s="187"/>
      <c r="CA141" s="187"/>
      <c r="CB141" s="187"/>
      <c r="CC141" s="187"/>
      <c r="CD141" s="298"/>
      <c r="CE141" s="6"/>
      <c r="CF141" s="6"/>
      <c r="CG141" s="6"/>
      <c r="CH141" s="6"/>
      <c r="CI141" s="6"/>
      <c r="CJ141" s="6"/>
      <c r="CK141" s="6"/>
      <c r="CL141" s="6"/>
    </row>
    <row r="142" spans="1:90" s="7" customFormat="1" ht="18.75" customHeight="1" hidden="1" outlineLevel="1">
      <c r="A142" s="180">
        <v>4</v>
      </c>
      <c r="B142" s="207"/>
      <c r="C142" s="292"/>
      <c r="D142" s="192" t="s">
        <v>285</v>
      </c>
      <c r="E142" s="193"/>
      <c r="F142" s="212" t="s">
        <v>287</v>
      </c>
      <c r="G142" s="126" t="s">
        <v>58</v>
      </c>
      <c r="H142" s="196" t="s">
        <v>272</v>
      </c>
      <c r="I142" s="196"/>
      <c r="J142" s="196"/>
      <c r="K142" s="196"/>
      <c r="L142" s="196" t="s">
        <v>272</v>
      </c>
      <c r="M142" s="172" t="s">
        <v>230</v>
      </c>
      <c r="N142" s="172" t="s">
        <v>381</v>
      </c>
      <c r="O142" s="127"/>
      <c r="P142" s="28"/>
      <c r="Q142" s="28"/>
      <c r="R142" s="28"/>
      <c r="S142" s="28"/>
      <c r="T142" s="28"/>
      <c r="U142" s="28"/>
      <c r="V142" s="29"/>
      <c r="W142" s="29"/>
      <c r="X142" s="29"/>
      <c r="Y142" s="28"/>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0" t="s">
        <v>58</v>
      </c>
      <c r="BA142" s="20" t="s">
        <v>58</v>
      </c>
      <c r="BB142" s="20" t="s">
        <v>58</v>
      </c>
      <c r="BC142" s="20" t="s">
        <v>58</v>
      </c>
      <c r="BD142" s="29"/>
      <c r="BE142" s="29"/>
      <c r="BF142" s="29"/>
      <c r="BG142" s="29"/>
      <c r="BH142" s="29"/>
      <c r="BI142" s="29"/>
      <c r="BJ142" s="29"/>
      <c r="BK142" s="29"/>
      <c r="BL142" s="29"/>
      <c r="BM142" s="29"/>
      <c r="BN142" s="29"/>
      <c r="BO142" s="29"/>
      <c r="BP142" s="29"/>
      <c r="BQ142" s="29"/>
      <c r="BR142" s="29"/>
      <c r="BS142" s="29"/>
      <c r="BT142" s="30"/>
      <c r="BU142" s="31"/>
      <c r="BV142" s="31"/>
      <c r="BW142" s="31"/>
      <c r="BX142" s="31"/>
      <c r="BY142" s="31"/>
      <c r="BZ142" s="186"/>
      <c r="CA142" s="186"/>
      <c r="CB142" s="186"/>
      <c r="CC142" s="186"/>
      <c r="CD142" s="298"/>
      <c r="CE142" s="6"/>
      <c r="CF142" s="6"/>
      <c r="CG142" s="6"/>
      <c r="CH142" s="6"/>
      <c r="CI142" s="6"/>
      <c r="CJ142" s="6"/>
      <c r="CK142" s="6"/>
      <c r="CL142" s="6"/>
    </row>
    <row r="143" spans="1:90" s="7" customFormat="1" ht="18.75" customHeight="1" hidden="1" outlineLevel="1">
      <c r="A143" s="181"/>
      <c r="B143" s="209"/>
      <c r="C143" s="292"/>
      <c r="D143" s="194"/>
      <c r="E143" s="195"/>
      <c r="F143" s="213"/>
      <c r="G143" s="126" t="s">
        <v>59</v>
      </c>
      <c r="H143" s="198"/>
      <c r="I143" s="198"/>
      <c r="J143" s="198"/>
      <c r="K143" s="198"/>
      <c r="L143" s="198"/>
      <c r="M143" s="172"/>
      <c r="N143" s="172"/>
      <c r="O143" s="128"/>
      <c r="P143" s="34"/>
      <c r="Q143" s="34"/>
      <c r="R143" s="34"/>
      <c r="S143" s="34"/>
      <c r="T143" s="34"/>
      <c r="U143" s="35"/>
      <c r="V143" s="35"/>
      <c r="W143" s="35"/>
      <c r="X143" s="35"/>
      <c r="Y143" s="34"/>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6"/>
      <c r="BU143" s="97"/>
      <c r="BV143" s="97"/>
      <c r="BW143" s="97"/>
      <c r="BX143" s="97"/>
      <c r="BY143" s="97"/>
      <c r="BZ143" s="187"/>
      <c r="CA143" s="187"/>
      <c r="CB143" s="187"/>
      <c r="CC143" s="187"/>
      <c r="CD143" s="298"/>
      <c r="CE143" s="6"/>
      <c r="CF143" s="6"/>
      <c r="CG143" s="6"/>
      <c r="CH143" s="6"/>
      <c r="CI143" s="6"/>
      <c r="CJ143" s="6"/>
      <c r="CK143" s="6"/>
      <c r="CL143" s="6"/>
    </row>
    <row r="144" spans="1:90" s="7" customFormat="1" ht="18.75" customHeight="1" hidden="1" outlineLevel="1">
      <c r="A144" s="114"/>
      <c r="B144" s="122"/>
      <c r="C144" s="292"/>
      <c r="D144" s="192" t="s">
        <v>286</v>
      </c>
      <c r="E144" s="193"/>
      <c r="F144" s="212" t="s">
        <v>288</v>
      </c>
      <c r="G144" s="126" t="s">
        <v>58</v>
      </c>
      <c r="H144" s="196" t="s">
        <v>272</v>
      </c>
      <c r="I144" s="196"/>
      <c r="J144" s="196"/>
      <c r="K144" s="196" t="s">
        <v>272</v>
      </c>
      <c r="L144" s="196" t="s">
        <v>272</v>
      </c>
      <c r="M144" s="172" t="s">
        <v>230</v>
      </c>
      <c r="N144" s="172" t="s">
        <v>381</v>
      </c>
      <c r="O144" s="127"/>
      <c r="P144" s="28"/>
      <c r="Q144" s="28"/>
      <c r="R144" s="28"/>
      <c r="S144" s="28"/>
      <c r="T144" s="28"/>
      <c r="U144" s="28"/>
      <c r="V144" s="29"/>
      <c r="W144" s="29"/>
      <c r="X144" s="29"/>
      <c r="Y144" s="28"/>
      <c r="Z144" s="29"/>
      <c r="AA144" s="126" t="s">
        <v>58</v>
      </c>
      <c r="AB144" s="29"/>
      <c r="AC144" s="29"/>
      <c r="AD144" s="29"/>
      <c r="AE144" s="29"/>
      <c r="AF144" s="29"/>
      <c r="AG144" s="29"/>
      <c r="AH144" s="29"/>
      <c r="AI144" s="29"/>
      <c r="AJ144" s="29"/>
      <c r="AK144" s="29"/>
      <c r="AL144" s="29"/>
      <c r="AM144" s="29"/>
      <c r="AN144" s="29"/>
      <c r="AO144" s="126" t="s">
        <v>58</v>
      </c>
      <c r="AP144" s="29"/>
      <c r="AQ144" s="29"/>
      <c r="AR144" s="29"/>
      <c r="AS144" s="29"/>
      <c r="AT144" s="29"/>
      <c r="AU144" s="29"/>
      <c r="AV144" s="29"/>
      <c r="AW144" s="29"/>
      <c r="AX144" s="29"/>
      <c r="AY144" s="29"/>
      <c r="AZ144" s="20"/>
      <c r="BA144" s="20"/>
      <c r="BB144" s="20"/>
      <c r="BC144" s="20"/>
      <c r="BD144" s="126" t="s">
        <v>58</v>
      </c>
      <c r="BE144" s="29"/>
      <c r="BF144" s="29"/>
      <c r="BG144" s="29"/>
      <c r="BH144" s="29"/>
      <c r="BI144" s="29"/>
      <c r="BJ144" s="29"/>
      <c r="BK144" s="29"/>
      <c r="BL144" s="29"/>
      <c r="BM144" s="29"/>
      <c r="BN144" s="29"/>
      <c r="BO144" s="29"/>
      <c r="BP144" s="29"/>
      <c r="BQ144" s="29"/>
      <c r="BR144" s="29"/>
      <c r="BS144" s="29"/>
      <c r="BT144" s="30"/>
      <c r="BU144" s="97"/>
      <c r="BV144" s="97"/>
      <c r="BW144" s="97"/>
      <c r="BX144" s="97"/>
      <c r="BY144" s="97"/>
      <c r="BZ144" s="32"/>
      <c r="CA144" s="32"/>
      <c r="CB144" s="32"/>
      <c r="CC144" s="32"/>
      <c r="CD144" s="298"/>
      <c r="CE144" s="6"/>
      <c r="CF144" s="6"/>
      <c r="CG144" s="6"/>
      <c r="CH144" s="6"/>
      <c r="CI144" s="6"/>
      <c r="CJ144" s="6"/>
      <c r="CK144" s="6"/>
      <c r="CL144" s="6"/>
    </row>
    <row r="145" spans="1:90" s="7" customFormat="1" ht="18.75" customHeight="1" hidden="1" outlineLevel="1">
      <c r="A145" s="114"/>
      <c r="B145" s="122"/>
      <c r="C145" s="292"/>
      <c r="D145" s="194"/>
      <c r="E145" s="195"/>
      <c r="F145" s="213"/>
      <c r="G145" s="126" t="s">
        <v>59</v>
      </c>
      <c r="H145" s="198"/>
      <c r="I145" s="198"/>
      <c r="J145" s="198"/>
      <c r="K145" s="198"/>
      <c r="L145" s="198"/>
      <c r="M145" s="172"/>
      <c r="N145" s="172"/>
      <c r="O145" s="128"/>
      <c r="P145" s="34"/>
      <c r="Q145" s="34"/>
      <c r="R145" s="34"/>
      <c r="S145" s="34"/>
      <c r="T145" s="34"/>
      <c r="U145" s="35"/>
      <c r="V145" s="35"/>
      <c r="W145" s="35"/>
      <c r="X145" s="35"/>
      <c r="Y145" s="34"/>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6"/>
      <c r="BU145" s="97"/>
      <c r="BV145" s="97"/>
      <c r="BW145" s="97"/>
      <c r="BX145" s="97"/>
      <c r="BY145" s="97"/>
      <c r="BZ145" s="32"/>
      <c r="CA145" s="32"/>
      <c r="CB145" s="32"/>
      <c r="CC145" s="32"/>
      <c r="CD145" s="298"/>
      <c r="CE145" s="6"/>
      <c r="CF145" s="6"/>
      <c r="CG145" s="6"/>
      <c r="CH145" s="6"/>
      <c r="CI145" s="6"/>
      <c r="CJ145" s="6"/>
      <c r="CK145" s="6"/>
      <c r="CL145" s="6"/>
    </row>
    <row r="146" spans="1:90" s="7" customFormat="1" ht="18.75" customHeight="1" hidden="1" outlineLevel="1">
      <c r="A146" s="180">
        <v>5</v>
      </c>
      <c r="B146" s="199"/>
      <c r="C146" s="292"/>
      <c r="D146" s="192" t="s">
        <v>289</v>
      </c>
      <c r="E146" s="193"/>
      <c r="F146" s="201" t="s">
        <v>288</v>
      </c>
      <c r="G146" s="126" t="s">
        <v>58</v>
      </c>
      <c r="H146" s="196" t="s">
        <v>272</v>
      </c>
      <c r="I146" s="196"/>
      <c r="J146" s="196"/>
      <c r="K146" s="196" t="s">
        <v>272</v>
      </c>
      <c r="L146" s="196" t="s">
        <v>272</v>
      </c>
      <c r="M146" s="172" t="s">
        <v>230</v>
      </c>
      <c r="N146" s="172" t="s">
        <v>381</v>
      </c>
      <c r="O146" s="127"/>
      <c r="P146" s="28"/>
      <c r="Q146" s="28"/>
      <c r="R146" s="28"/>
      <c r="S146" s="28"/>
      <c r="T146" s="28"/>
      <c r="U146" s="29"/>
      <c r="V146" s="126" t="s">
        <v>58</v>
      </c>
      <c r="W146" s="29"/>
      <c r="X146" s="29"/>
      <c r="Y146" s="28"/>
      <c r="Z146" s="29"/>
      <c r="AA146" s="29"/>
      <c r="AB146" s="29"/>
      <c r="AC146" s="29"/>
      <c r="AD146" s="29"/>
      <c r="AE146" s="29"/>
      <c r="AF146" s="29"/>
      <c r="AG146" s="29"/>
      <c r="AH146" s="29"/>
      <c r="AI146" s="29"/>
      <c r="AJ146" s="29"/>
      <c r="AK146" s="29"/>
      <c r="AL146" s="126" t="s">
        <v>58</v>
      </c>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126" t="s">
        <v>58</v>
      </c>
      <c r="BI146" s="29"/>
      <c r="BJ146" s="29"/>
      <c r="BK146" s="29"/>
      <c r="BL146" s="29"/>
      <c r="BM146" s="29"/>
      <c r="BN146" s="29"/>
      <c r="BO146" s="29"/>
      <c r="BP146" s="29"/>
      <c r="BQ146" s="126" t="s">
        <v>58</v>
      </c>
      <c r="BR146" s="29"/>
      <c r="BS146" s="29"/>
      <c r="BT146" s="30"/>
      <c r="BU146" s="31"/>
      <c r="BV146" s="31"/>
      <c r="BW146" s="31"/>
      <c r="BX146" s="31"/>
      <c r="BY146" s="31"/>
      <c r="BZ146" s="186"/>
      <c r="CA146" s="186"/>
      <c r="CB146" s="186"/>
      <c r="CC146" s="186"/>
      <c r="CD146" s="298"/>
      <c r="CE146" s="6"/>
      <c r="CF146" s="6"/>
      <c r="CG146" s="6"/>
      <c r="CH146" s="6"/>
      <c r="CI146" s="6"/>
      <c r="CJ146" s="6"/>
      <c r="CK146" s="6"/>
      <c r="CL146" s="6"/>
    </row>
    <row r="147" spans="1:90" s="7" customFormat="1" ht="18.75" customHeight="1" hidden="1" outlineLevel="1">
      <c r="A147" s="181"/>
      <c r="B147" s="200"/>
      <c r="C147" s="293"/>
      <c r="D147" s="257"/>
      <c r="E147" s="258"/>
      <c r="F147" s="202"/>
      <c r="G147" s="126" t="s">
        <v>59</v>
      </c>
      <c r="H147" s="197"/>
      <c r="I147" s="197"/>
      <c r="J147" s="197"/>
      <c r="K147" s="197"/>
      <c r="L147" s="197"/>
      <c r="M147" s="172"/>
      <c r="N147" s="172"/>
      <c r="O147" s="128"/>
      <c r="P147" s="34"/>
      <c r="Q147" s="34"/>
      <c r="R147" s="34"/>
      <c r="S147" s="34"/>
      <c r="T147" s="34"/>
      <c r="U147" s="35"/>
      <c r="V147" s="35"/>
      <c r="W147" s="35"/>
      <c r="X147" s="35"/>
      <c r="Y147" s="34"/>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6"/>
      <c r="BU147" s="97"/>
      <c r="BV147" s="97"/>
      <c r="BW147" s="97"/>
      <c r="BX147" s="97"/>
      <c r="BY147" s="97"/>
      <c r="BZ147" s="187"/>
      <c r="CA147" s="187"/>
      <c r="CB147" s="187"/>
      <c r="CC147" s="187"/>
      <c r="CD147" s="298"/>
      <c r="CE147" s="6"/>
      <c r="CF147" s="6"/>
      <c r="CG147" s="6"/>
      <c r="CH147" s="6"/>
      <c r="CI147" s="6"/>
      <c r="CJ147" s="6"/>
      <c r="CK147" s="6"/>
      <c r="CL147" s="6"/>
    </row>
    <row r="148" spans="1:90" s="7" customFormat="1" ht="18.75" customHeight="1" collapsed="1">
      <c r="A148" s="19"/>
      <c r="B148" s="174"/>
      <c r="C148" s="233" t="s">
        <v>108</v>
      </c>
      <c r="D148" s="311" t="s">
        <v>109</v>
      </c>
      <c r="E148" s="311"/>
      <c r="F148" s="162" t="s">
        <v>443</v>
      </c>
      <c r="G148" s="20" t="s">
        <v>58</v>
      </c>
      <c r="H148" s="170" t="s">
        <v>229</v>
      </c>
      <c r="I148" s="170" t="s">
        <v>229</v>
      </c>
      <c r="J148" s="170" t="s">
        <v>229</v>
      </c>
      <c r="K148" s="170" t="s">
        <v>229</v>
      </c>
      <c r="L148" s="170" t="s">
        <v>229</v>
      </c>
      <c r="M148" s="203" t="s">
        <v>444</v>
      </c>
      <c r="N148" s="172" t="s">
        <v>292</v>
      </c>
      <c r="O148" s="21">
        <f aca="true" t="shared" si="51" ref="O148:AF148">COUNTIF(O150:O151,"P")</f>
        <v>0</v>
      </c>
      <c r="P148" s="21">
        <f t="shared" si="51"/>
        <v>0</v>
      </c>
      <c r="Q148" s="21">
        <f t="shared" si="51"/>
        <v>0</v>
      </c>
      <c r="R148" s="21">
        <f t="shared" si="51"/>
        <v>0</v>
      </c>
      <c r="S148" s="21">
        <f t="shared" si="51"/>
        <v>0</v>
      </c>
      <c r="T148" s="21">
        <f t="shared" si="51"/>
        <v>0</v>
      </c>
      <c r="U148" s="21">
        <f t="shared" si="51"/>
        <v>0</v>
      </c>
      <c r="V148" s="21">
        <f t="shared" si="51"/>
        <v>0</v>
      </c>
      <c r="W148" s="21">
        <f t="shared" si="51"/>
        <v>0</v>
      </c>
      <c r="X148" s="21">
        <f t="shared" si="51"/>
        <v>0</v>
      </c>
      <c r="Y148" s="21">
        <f t="shared" si="51"/>
        <v>0</v>
      </c>
      <c r="Z148" s="21">
        <f t="shared" si="51"/>
        <v>0</v>
      </c>
      <c r="AA148" s="21">
        <f t="shared" si="51"/>
        <v>0</v>
      </c>
      <c r="AB148" s="21">
        <f t="shared" si="51"/>
        <v>0</v>
      </c>
      <c r="AC148" s="21">
        <f t="shared" si="51"/>
        <v>0</v>
      </c>
      <c r="AD148" s="21">
        <f t="shared" si="51"/>
        <v>0</v>
      </c>
      <c r="AE148" s="21">
        <f t="shared" si="51"/>
        <v>0</v>
      </c>
      <c r="AF148" s="21">
        <f t="shared" si="51"/>
        <v>0</v>
      </c>
      <c r="AG148" s="21"/>
      <c r="AH148" s="21">
        <f aca="true" t="shared" si="52" ref="AH148:BQ148">COUNTIF(AH150:AH151,"P")</f>
        <v>0</v>
      </c>
      <c r="AI148" s="21">
        <f t="shared" si="52"/>
        <v>0</v>
      </c>
      <c r="AJ148" s="21">
        <f t="shared" si="52"/>
        <v>0</v>
      </c>
      <c r="AK148" s="21">
        <f t="shared" si="52"/>
        <v>0</v>
      </c>
      <c r="AL148" s="21">
        <f t="shared" si="52"/>
        <v>0</v>
      </c>
      <c r="AM148" s="21">
        <f t="shared" si="52"/>
        <v>0</v>
      </c>
      <c r="AN148" s="21">
        <f t="shared" si="52"/>
        <v>0</v>
      </c>
      <c r="AO148" s="21">
        <f t="shared" si="52"/>
        <v>0</v>
      </c>
      <c r="AP148" s="21">
        <f t="shared" si="52"/>
        <v>0</v>
      </c>
      <c r="AQ148" s="21">
        <f t="shared" si="52"/>
        <v>0</v>
      </c>
      <c r="AR148" s="21">
        <f t="shared" si="52"/>
        <v>0</v>
      </c>
      <c r="AS148" s="21">
        <f t="shared" si="52"/>
        <v>0</v>
      </c>
      <c r="AT148" s="21">
        <f t="shared" si="52"/>
        <v>0</v>
      </c>
      <c r="AU148" s="21">
        <f t="shared" si="52"/>
        <v>0</v>
      </c>
      <c r="AV148" s="21">
        <f t="shared" si="52"/>
        <v>0</v>
      </c>
      <c r="AW148" s="21">
        <f t="shared" si="52"/>
        <v>0</v>
      </c>
      <c r="AX148" s="21">
        <f t="shared" si="52"/>
        <v>0</v>
      </c>
      <c r="AY148" s="21">
        <f t="shared" si="52"/>
        <v>0</v>
      </c>
      <c r="AZ148" s="21">
        <f t="shared" si="52"/>
        <v>0</v>
      </c>
      <c r="BA148" s="21">
        <f t="shared" si="52"/>
        <v>0</v>
      </c>
      <c r="BB148" s="21">
        <f t="shared" si="52"/>
        <v>0</v>
      </c>
      <c r="BC148" s="21">
        <f t="shared" si="52"/>
        <v>0</v>
      </c>
      <c r="BD148" s="21">
        <f t="shared" si="52"/>
        <v>0</v>
      </c>
      <c r="BE148" s="21">
        <f t="shared" si="52"/>
        <v>0</v>
      </c>
      <c r="BF148" s="21">
        <f t="shared" si="52"/>
        <v>0</v>
      </c>
      <c r="BG148" s="21">
        <f t="shared" si="52"/>
        <v>0</v>
      </c>
      <c r="BH148" s="21">
        <f t="shared" si="52"/>
        <v>0</v>
      </c>
      <c r="BI148" s="21">
        <f t="shared" si="52"/>
        <v>0</v>
      </c>
      <c r="BJ148" s="21">
        <f t="shared" si="52"/>
        <v>0</v>
      </c>
      <c r="BK148" s="21">
        <f t="shared" si="52"/>
        <v>0</v>
      </c>
      <c r="BL148" s="21">
        <f t="shared" si="52"/>
        <v>0</v>
      </c>
      <c r="BM148" s="21">
        <f t="shared" si="52"/>
        <v>0</v>
      </c>
      <c r="BN148" s="21">
        <f t="shared" si="52"/>
        <v>0</v>
      </c>
      <c r="BO148" s="21">
        <f t="shared" si="52"/>
        <v>0</v>
      </c>
      <c r="BP148" s="21">
        <f t="shared" si="52"/>
        <v>0</v>
      </c>
      <c r="BQ148" s="21">
        <f t="shared" si="52"/>
        <v>0</v>
      </c>
      <c r="BR148" s="21"/>
      <c r="BS148" s="21">
        <f>COUNTIF(BS150:BS151,"P")</f>
        <v>0</v>
      </c>
      <c r="BT148" s="21">
        <f>COUNTIF(BT150:BT151,"P")</f>
        <v>0</v>
      </c>
      <c r="BU148" s="37"/>
      <c r="BV148" s="37"/>
      <c r="BW148" s="37"/>
      <c r="BX148" s="37"/>
      <c r="BY148" s="37"/>
      <c r="BZ148" s="32"/>
      <c r="CA148" s="32"/>
      <c r="CB148" s="32"/>
      <c r="CC148" s="32"/>
      <c r="CD148" s="33"/>
      <c r="CE148" s="6"/>
      <c r="CF148" s="6"/>
      <c r="CG148" s="6"/>
      <c r="CH148" s="6"/>
      <c r="CI148" s="6"/>
      <c r="CJ148" s="6"/>
      <c r="CK148" s="6"/>
      <c r="CL148" s="6"/>
    </row>
    <row r="149" spans="1:90" s="7" customFormat="1" ht="18.75" customHeight="1">
      <c r="A149" s="19"/>
      <c r="B149" s="174"/>
      <c r="C149" s="233" t="s">
        <v>108</v>
      </c>
      <c r="D149" s="311" t="s">
        <v>109</v>
      </c>
      <c r="E149" s="311"/>
      <c r="F149" s="163"/>
      <c r="G149" s="20" t="s">
        <v>59</v>
      </c>
      <c r="H149" s="170"/>
      <c r="I149" s="170"/>
      <c r="J149" s="170"/>
      <c r="K149" s="170"/>
      <c r="L149" s="170"/>
      <c r="M149" s="204"/>
      <c r="N149" s="172"/>
      <c r="O149" s="93">
        <f aca="true" t="shared" si="53" ref="O149:AF149">COUNTIF(O150:O151,"E")</f>
        <v>0</v>
      </c>
      <c r="P149" s="93">
        <f t="shared" si="53"/>
        <v>0</v>
      </c>
      <c r="Q149" s="93">
        <f t="shared" si="53"/>
        <v>0</v>
      </c>
      <c r="R149" s="93">
        <f t="shared" si="53"/>
        <v>0</v>
      </c>
      <c r="S149" s="93">
        <f t="shared" si="53"/>
        <v>0</v>
      </c>
      <c r="T149" s="93">
        <f t="shared" si="53"/>
        <v>0</v>
      </c>
      <c r="U149" s="93">
        <f t="shared" si="53"/>
        <v>0</v>
      </c>
      <c r="V149" s="93">
        <f t="shared" si="53"/>
        <v>0</v>
      </c>
      <c r="W149" s="93">
        <f t="shared" si="53"/>
        <v>0</v>
      </c>
      <c r="X149" s="93">
        <f t="shared" si="53"/>
        <v>0</v>
      </c>
      <c r="Y149" s="93">
        <f t="shared" si="53"/>
        <v>0</v>
      </c>
      <c r="Z149" s="93">
        <f t="shared" si="53"/>
        <v>0</v>
      </c>
      <c r="AA149" s="93">
        <f t="shared" si="53"/>
        <v>0</v>
      </c>
      <c r="AB149" s="93">
        <f t="shared" si="53"/>
        <v>0</v>
      </c>
      <c r="AC149" s="93">
        <f t="shared" si="53"/>
        <v>0</v>
      </c>
      <c r="AD149" s="93">
        <f t="shared" si="53"/>
        <v>0</v>
      </c>
      <c r="AE149" s="93">
        <f t="shared" si="53"/>
        <v>0</v>
      </c>
      <c r="AF149" s="93">
        <f t="shared" si="53"/>
        <v>0</v>
      </c>
      <c r="AG149" s="93"/>
      <c r="AH149" s="93">
        <f aca="true" t="shared" si="54" ref="AH149:BQ149">COUNTIF(AH150:AH151,"E")</f>
        <v>0</v>
      </c>
      <c r="AI149" s="93">
        <f t="shared" si="54"/>
        <v>0</v>
      </c>
      <c r="AJ149" s="93">
        <f t="shared" si="54"/>
        <v>0</v>
      </c>
      <c r="AK149" s="93">
        <f t="shared" si="54"/>
        <v>0</v>
      </c>
      <c r="AL149" s="93">
        <f t="shared" si="54"/>
        <v>0</v>
      </c>
      <c r="AM149" s="93">
        <f t="shared" si="54"/>
        <v>0</v>
      </c>
      <c r="AN149" s="93">
        <f t="shared" si="54"/>
        <v>0</v>
      </c>
      <c r="AO149" s="93">
        <f t="shared" si="54"/>
        <v>0</v>
      </c>
      <c r="AP149" s="93">
        <f t="shared" si="54"/>
        <v>0</v>
      </c>
      <c r="AQ149" s="93">
        <f t="shared" si="54"/>
        <v>0</v>
      </c>
      <c r="AR149" s="93">
        <f t="shared" si="54"/>
        <v>0</v>
      </c>
      <c r="AS149" s="93">
        <f t="shared" si="54"/>
        <v>0</v>
      </c>
      <c r="AT149" s="93">
        <f t="shared" si="54"/>
        <v>0</v>
      </c>
      <c r="AU149" s="93">
        <f t="shared" si="54"/>
        <v>0</v>
      </c>
      <c r="AV149" s="93">
        <f t="shared" si="54"/>
        <v>0</v>
      </c>
      <c r="AW149" s="93">
        <f t="shared" si="54"/>
        <v>0</v>
      </c>
      <c r="AX149" s="93">
        <f t="shared" si="54"/>
        <v>0</v>
      </c>
      <c r="AY149" s="93">
        <f t="shared" si="54"/>
        <v>0</v>
      </c>
      <c r="AZ149" s="93">
        <f t="shared" si="54"/>
        <v>0</v>
      </c>
      <c r="BA149" s="93">
        <f t="shared" si="54"/>
        <v>0</v>
      </c>
      <c r="BB149" s="93">
        <f t="shared" si="54"/>
        <v>0</v>
      </c>
      <c r="BC149" s="93">
        <f t="shared" si="54"/>
        <v>0</v>
      </c>
      <c r="BD149" s="93">
        <f t="shared" si="54"/>
        <v>0</v>
      </c>
      <c r="BE149" s="93">
        <f t="shared" si="54"/>
        <v>0</v>
      </c>
      <c r="BF149" s="93">
        <f t="shared" si="54"/>
        <v>0</v>
      </c>
      <c r="BG149" s="93">
        <f t="shared" si="54"/>
        <v>0</v>
      </c>
      <c r="BH149" s="93">
        <f t="shared" si="54"/>
        <v>0</v>
      </c>
      <c r="BI149" s="93">
        <f t="shared" si="54"/>
        <v>0</v>
      </c>
      <c r="BJ149" s="93">
        <f t="shared" si="54"/>
        <v>0</v>
      </c>
      <c r="BK149" s="93">
        <f t="shared" si="54"/>
        <v>0</v>
      </c>
      <c r="BL149" s="93">
        <f t="shared" si="54"/>
        <v>0</v>
      </c>
      <c r="BM149" s="93">
        <f t="shared" si="54"/>
        <v>0</v>
      </c>
      <c r="BN149" s="93">
        <f t="shared" si="54"/>
        <v>0</v>
      </c>
      <c r="BO149" s="93">
        <f t="shared" si="54"/>
        <v>0</v>
      </c>
      <c r="BP149" s="93">
        <f t="shared" si="54"/>
        <v>0</v>
      </c>
      <c r="BQ149" s="93">
        <f t="shared" si="54"/>
        <v>0</v>
      </c>
      <c r="BR149" s="93"/>
      <c r="BS149" s="93">
        <f>COUNTIF(BS150:BS151,"E")</f>
        <v>0</v>
      </c>
      <c r="BT149" s="93">
        <f>COUNTIF(BT150:BT151,"E")</f>
        <v>0</v>
      </c>
      <c r="BU149" s="37"/>
      <c r="BV149" s="37"/>
      <c r="BW149" s="37"/>
      <c r="BX149" s="37"/>
      <c r="BY149" s="37"/>
      <c r="BZ149" s="32"/>
      <c r="CA149" s="32"/>
      <c r="CB149" s="32"/>
      <c r="CC149" s="32"/>
      <c r="CD149" s="33"/>
      <c r="CE149" s="6"/>
      <c r="CF149" s="6"/>
      <c r="CG149" s="6"/>
      <c r="CH149" s="6"/>
      <c r="CI149" s="6"/>
      <c r="CJ149" s="6"/>
      <c r="CK149" s="6"/>
      <c r="CL149" s="6"/>
    </row>
    <row r="150" spans="1:90" s="7" customFormat="1" ht="18.75" customHeight="1" hidden="1" outlineLevel="1">
      <c r="A150" s="19"/>
      <c r="B150" s="174"/>
      <c r="C150" s="241"/>
      <c r="D150" s="183" t="s">
        <v>178</v>
      </c>
      <c r="E150" s="183"/>
      <c r="F150" s="184"/>
      <c r="G150" s="20" t="s">
        <v>58</v>
      </c>
      <c r="H150" s="170"/>
      <c r="I150" s="170"/>
      <c r="J150" s="170"/>
      <c r="K150" s="170"/>
      <c r="L150" s="170"/>
      <c r="M150" s="172"/>
      <c r="N150" s="172"/>
      <c r="O150" s="34"/>
      <c r="P150" s="34"/>
      <c r="Q150" s="34"/>
      <c r="R150" s="34"/>
      <c r="S150" s="34"/>
      <c r="T150" s="34"/>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4"/>
      <c r="BG150" s="35"/>
      <c r="BH150" s="35"/>
      <c r="BI150" s="35"/>
      <c r="BJ150" s="35"/>
      <c r="BK150" s="35"/>
      <c r="BL150" s="35"/>
      <c r="BM150" s="35"/>
      <c r="BN150" s="35"/>
      <c r="BO150" s="35"/>
      <c r="BP150" s="35"/>
      <c r="BQ150" s="35"/>
      <c r="BR150" s="35"/>
      <c r="BS150" s="35"/>
      <c r="BT150" s="36"/>
      <c r="BU150" s="31">
        <f>COUNTIF(O150:BJ150,"P")</f>
        <v>0</v>
      </c>
      <c r="BV150" s="31">
        <f>COUNTIF(AD150:AQ150,"P")</f>
        <v>0</v>
      </c>
      <c r="BW150" s="31">
        <f>COUNTIF(AR150:BE150,"P")</f>
        <v>0</v>
      </c>
      <c r="BX150" s="31">
        <f>COUNTIF(BF150:BT150,"P")</f>
        <v>0</v>
      </c>
      <c r="BY150" s="31">
        <f>SUM(BU150:BX150)</f>
        <v>0</v>
      </c>
      <c r="BZ150" s="32"/>
      <c r="CA150" s="32"/>
      <c r="CB150" s="32"/>
      <c r="CC150" s="32"/>
      <c r="CD150" s="33"/>
      <c r="CE150" s="6"/>
      <c r="CF150" s="6"/>
      <c r="CG150" s="6"/>
      <c r="CH150" s="6"/>
      <c r="CI150" s="6"/>
      <c r="CJ150" s="6"/>
      <c r="CK150" s="6"/>
      <c r="CL150" s="6"/>
    </row>
    <row r="151" spans="1:90" s="7" customFormat="1" ht="18.75" customHeight="1" hidden="1" outlineLevel="1">
      <c r="A151" s="19"/>
      <c r="B151" s="174"/>
      <c r="C151" s="215"/>
      <c r="D151" s="183"/>
      <c r="E151" s="183"/>
      <c r="F151" s="184"/>
      <c r="G151" s="20" t="s">
        <v>59</v>
      </c>
      <c r="H151" s="170"/>
      <c r="I151" s="170"/>
      <c r="J151" s="170"/>
      <c r="K151" s="170"/>
      <c r="L151" s="170"/>
      <c r="M151" s="172"/>
      <c r="N151" s="172"/>
      <c r="O151" s="28"/>
      <c r="P151" s="28"/>
      <c r="Q151" s="28"/>
      <c r="R151" s="28"/>
      <c r="S151" s="28"/>
      <c r="T151" s="28"/>
      <c r="U151" s="29"/>
      <c r="V151" s="29"/>
      <c r="W151" s="29"/>
      <c r="X151" s="29"/>
      <c r="Y151" s="28"/>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30"/>
      <c r="BU151" s="37">
        <f>COUNTIF(O151:AC151,"E")</f>
        <v>0</v>
      </c>
      <c r="BV151" s="37">
        <f>COUNTIF(AD151:AQ151,"E")</f>
        <v>0</v>
      </c>
      <c r="BW151" s="37">
        <f>COUNTIF(AR151:BE151,"E")</f>
        <v>0</v>
      </c>
      <c r="BX151" s="37">
        <f>COUNTIF(BF151:BT151,"E")</f>
        <v>0</v>
      </c>
      <c r="BY151" s="37">
        <f>SUM(BT151:BX151)</f>
        <v>0</v>
      </c>
      <c r="BZ151" s="32"/>
      <c r="CA151" s="32"/>
      <c r="CB151" s="32"/>
      <c r="CC151" s="32"/>
      <c r="CD151" s="33"/>
      <c r="CE151" s="6"/>
      <c r="CF151" s="6"/>
      <c r="CG151" s="6"/>
      <c r="CH151" s="6"/>
      <c r="CI151" s="6"/>
      <c r="CJ151" s="6"/>
      <c r="CK151" s="6"/>
      <c r="CL151" s="6"/>
    </row>
    <row r="152" spans="1:90" s="7" customFormat="1" ht="18.75" customHeight="1" collapsed="1">
      <c r="A152" s="19"/>
      <c r="B152" s="39"/>
      <c r="C152" s="42"/>
      <c r="D152" s="305" t="s">
        <v>110</v>
      </c>
      <c r="E152" s="306"/>
      <c r="F152" s="307"/>
      <c r="G152" s="20" t="s">
        <v>58</v>
      </c>
      <c r="H152" s="170" t="s">
        <v>272</v>
      </c>
      <c r="I152" s="170" t="s">
        <v>272</v>
      </c>
      <c r="J152" s="170" t="s">
        <v>272</v>
      </c>
      <c r="K152" s="170" t="s">
        <v>272</v>
      </c>
      <c r="L152" s="170" t="s">
        <v>272</v>
      </c>
      <c r="M152" s="203" t="s">
        <v>270</v>
      </c>
      <c r="N152" s="203" t="s">
        <v>236</v>
      </c>
      <c r="O152" s="21">
        <f aca="true" t="shared" si="55" ref="O152:AF152">+(O154+O176+O200+O236+O264+O306+O320+O334+O380+O388)</f>
        <v>0</v>
      </c>
      <c r="P152" s="21">
        <f t="shared" si="55"/>
        <v>1</v>
      </c>
      <c r="Q152" s="21">
        <f t="shared" si="55"/>
        <v>2</v>
      </c>
      <c r="R152" s="21">
        <f t="shared" si="55"/>
        <v>6</v>
      </c>
      <c r="S152" s="21">
        <f t="shared" si="55"/>
        <v>10</v>
      </c>
      <c r="T152" s="21">
        <f t="shared" si="55"/>
        <v>16</v>
      </c>
      <c r="U152" s="21">
        <f t="shared" si="55"/>
        <v>8</v>
      </c>
      <c r="V152" s="21">
        <f t="shared" si="55"/>
        <v>8</v>
      </c>
      <c r="W152" s="21">
        <f t="shared" si="55"/>
        <v>11</v>
      </c>
      <c r="X152" s="21">
        <f t="shared" si="55"/>
        <v>17</v>
      </c>
      <c r="Y152" s="21">
        <f t="shared" si="55"/>
        <v>18</v>
      </c>
      <c r="Z152" s="21">
        <f t="shared" si="55"/>
        <v>11</v>
      </c>
      <c r="AA152" s="21">
        <f t="shared" si="55"/>
        <v>9</v>
      </c>
      <c r="AB152" s="21">
        <f t="shared" si="55"/>
        <v>15</v>
      </c>
      <c r="AC152" s="21">
        <f t="shared" si="55"/>
        <v>15</v>
      </c>
      <c r="AD152" s="21">
        <f t="shared" si="55"/>
        <v>19</v>
      </c>
      <c r="AE152" s="21">
        <f t="shared" si="55"/>
        <v>12</v>
      </c>
      <c r="AF152" s="21">
        <f t="shared" si="55"/>
        <v>11</v>
      </c>
      <c r="AG152" s="21"/>
      <c r="AH152" s="21">
        <f aca="true" t="shared" si="56" ref="AH152:BQ152">+(AH154+AH176+AH200+AH236+AH264+AH306+AH320+AH334+AH380+AH388)</f>
        <v>16</v>
      </c>
      <c r="AI152" s="21">
        <f t="shared" si="56"/>
        <v>19</v>
      </c>
      <c r="AJ152" s="21">
        <f t="shared" si="56"/>
        <v>10</v>
      </c>
      <c r="AK152" s="21">
        <f t="shared" si="56"/>
        <v>6</v>
      </c>
      <c r="AL152" s="21">
        <f t="shared" si="56"/>
        <v>11</v>
      </c>
      <c r="AM152" s="21">
        <f t="shared" si="56"/>
        <v>13</v>
      </c>
      <c r="AN152" s="21">
        <f t="shared" si="56"/>
        <v>16</v>
      </c>
      <c r="AO152" s="21">
        <f t="shared" si="56"/>
        <v>10</v>
      </c>
      <c r="AP152" s="21">
        <f t="shared" si="56"/>
        <v>13</v>
      </c>
      <c r="AQ152" s="21">
        <f t="shared" si="56"/>
        <v>16</v>
      </c>
      <c r="AR152" s="21">
        <f t="shared" si="56"/>
        <v>19</v>
      </c>
      <c r="AS152" s="21">
        <f t="shared" si="56"/>
        <v>10</v>
      </c>
      <c r="AT152" s="21">
        <f t="shared" si="56"/>
        <v>10</v>
      </c>
      <c r="AU152" s="21">
        <f t="shared" si="56"/>
        <v>12</v>
      </c>
      <c r="AV152" s="21">
        <f t="shared" si="56"/>
        <v>14</v>
      </c>
      <c r="AW152" s="21">
        <f t="shared" si="56"/>
        <v>18</v>
      </c>
      <c r="AX152" s="21">
        <f t="shared" si="56"/>
        <v>8</v>
      </c>
      <c r="AY152" s="21">
        <f t="shared" si="56"/>
        <v>5</v>
      </c>
      <c r="AZ152" s="21">
        <f t="shared" si="56"/>
        <v>5</v>
      </c>
      <c r="BA152" s="21">
        <f t="shared" si="56"/>
        <v>11</v>
      </c>
      <c r="BB152" s="21">
        <f t="shared" si="56"/>
        <v>19</v>
      </c>
      <c r="BC152" s="21">
        <f t="shared" si="56"/>
        <v>10</v>
      </c>
      <c r="BD152" s="21">
        <f t="shared" si="56"/>
        <v>9</v>
      </c>
      <c r="BE152" s="21">
        <f t="shared" si="56"/>
        <v>12</v>
      </c>
      <c r="BF152" s="21">
        <f t="shared" si="56"/>
        <v>20</v>
      </c>
      <c r="BG152" s="21">
        <f t="shared" si="56"/>
        <v>8</v>
      </c>
      <c r="BH152" s="21">
        <f t="shared" si="56"/>
        <v>8</v>
      </c>
      <c r="BI152" s="21">
        <f t="shared" si="56"/>
        <v>6</v>
      </c>
      <c r="BJ152" s="21">
        <f t="shared" si="56"/>
        <v>12</v>
      </c>
      <c r="BK152" s="21">
        <f t="shared" si="56"/>
        <v>14</v>
      </c>
      <c r="BL152" s="21">
        <f t="shared" si="56"/>
        <v>8</v>
      </c>
      <c r="BM152" s="21">
        <f t="shared" si="56"/>
        <v>7</v>
      </c>
      <c r="BN152" s="21">
        <f t="shared" si="56"/>
        <v>9</v>
      </c>
      <c r="BO152" s="21">
        <f t="shared" si="56"/>
        <v>10</v>
      </c>
      <c r="BP152" s="21">
        <f t="shared" si="56"/>
        <v>16</v>
      </c>
      <c r="BQ152" s="21">
        <f t="shared" si="56"/>
        <v>9</v>
      </c>
      <c r="BR152" s="21"/>
      <c r="BS152" s="21">
        <f>+(BS154+BS176+BS200+BS236+BS264+BS306+BS320+BS334+BS380+BS388)</f>
        <v>4</v>
      </c>
      <c r="BT152" s="21">
        <f>+(BT154+BT176+BT200+BT236+BT264+BT306+BT320+BT334+BT380+BT388)</f>
        <v>1</v>
      </c>
      <c r="BU152" s="51"/>
      <c r="BV152" s="51"/>
      <c r="BW152" s="37"/>
      <c r="BX152" s="37"/>
      <c r="BY152" s="52"/>
      <c r="BZ152" s="32"/>
      <c r="CA152" s="32"/>
      <c r="CB152" s="32"/>
      <c r="CC152" s="32"/>
      <c r="CD152" s="33"/>
      <c r="CE152" s="6"/>
      <c r="CF152" s="6"/>
      <c r="CG152" s="6"/>
      <c r="CH152" s="6"/>
      <c r="CI152" s="6"/>
      <c r="CJ152" s="6"/>
      <c r="CK152" s="6"/>
      <c r="CL152" s="6"/>
    </row>
    <row r="153" spans="1:90" s="7" customFormat="1" ht="28.5" customHeight="1" thickBot="1">
      <c r="A153" s="19"/>
      <c r="B153" s="39"/>
      <c r="C153" s="42"/>
      <c r="D153" s="308"/>
      <c r="E153" s="309"/>
      <c r="F153" s="310"/>
      <c r="G153" s="20" t="s">
        <v>59</v>
      </c>
      <c r="H153" s="170"/>
      <c r="I153" s="170"/>
      <c r="J153" s="170"/>
      <c r="K153" s="170"/>
      <c r="L153" s="170"/>
      <c r="M153" s="204"/>
      <c r="N153" s="204"/>
      <c r="O153" s="93">
        <f aca="true" t="shared" si="57" ref="O153:AF153">+(O155+O177+O201+O237+O265+O307+O321+O335+O381+O389)</f>
        <v>0</v>
      </c>
      <c r="P153" s="93">
        <f t="shared" si="57"/>
        <v>0</v>
      </c>
      <c r="Q153" s="93">
        <f t="shared" si="57"/>
        <v>0</v>
      </c>
      <c r="R153" s="93">
        <f t="shared" si="57"/>
        <v>0</v>
      </c>
      <c r="S153" s="93">
        <f t="shared" si="57"/>
        <v>0</v>
      </c>
      <c r="T153" s="93">
        <f t="shared" si="57"/>
        <v>0</v>
      </c>
      <c r="U153" s="93">
        <f t="shared" si="57"/>
        <v>0</v>
      </c>
      <c r="V153" s="93">
        <f t="shared" si="57"/>
        <v>0</v>
      </c>
      <c r="W153" s="93">
        <f t="shared" si="57"/>
        <v>0</v>
      </c>
      <c r="X153" s="93">
        <f t="shared" si="57"/>
        <v>0</v>
      </c>
      <c r="Y153" s="93">
        <f t="shared" si="57"/>
        <v>0</v>
      </c>
      <c r="Z153" s="93">
        <f t="shared" si="57"/>
        <v>0</v>
      </c>
      <c r="AA153" s="93">
        <f t="shared" si="57"/>
        <v>0</v>
      </c>
      <c r="AB153" s="93">
        <f t="shared" si="57"/>
        <v>0</v>
      </c>
      <c r="AC153" s="93">
        <f t="shared" si="57"/>
        <v>0</v>
      </c>
      <c r="AD153" s="93">
        <f t="shared" si="57"/>
        <v>0</v>
      </c>
      <c r="AE153" s="93">
        <f t="shared" si="57"/>
        <v>0</v>
      </c>
      <c r="AF153" s="93">
        <f t="shared" si="57"/>
        <v>0</v>
      </c>
      <c r="AG153" s="93"/>
      <c r="AH153" s="93">
        <f aca="true" t="shared" si="58" ref="AH153:BQ153">+(AH155+AH177+AH201+AH237+AH265+AH307+AH321+AH335+AH381+AH389)</f>
        <v>0</v>
      </c>
      <c r="AI153" s="93">
        <f t="shared" si="58"/>
        <v>0</v>
      </c>
      <c r="AJ153" s="93">
        <f t="shared" si="58"/>
        <v>0</v>
      </c>
      <c r="AK153" s="93">
        <f t="shared" si="58"/>
        <v>0</v>
      </c>
      <c r="AL153" s="93">
        <f t="shared" si="58"/>
        <v>0</v>
      </c>
      <c r="AM153" s="93">
        <f t="shared" si="58"/>
        <v>0</v>
      </c>
      <c r="AN153" s="93">
        <f t="shared" si="58"/>
        <v>0</v>
      </c>
      <c r="AO153" s="93">
        <f t="shared" si="58"/>
        <v>0</v>
      </c>
      <c r="AP153" s="93">
        <f t="shared" si="58"/>
        <v>0</v>
      </c>
      <c r="AQ153" s="93">
        <f t="shared" si="58"/>
        <v>0</v>
      </c>
      <c r="AR153" s="93">
        <f t="shared" si="58"/>
        <v>0</v>
      </c>
      <c r="AS153" s="93">
        <f t="shared" si="58"/>
        <v>0</v>
      </c>
      <c r="AT153" s="93">
        <f t="shared" si="58"/>
        <v>0</v>
      </c>
      <c r="AU153" s="93">
        <f t="shared" si="58"/>
        <v>0</v>
      </c>
      <c r="AV153" s="93">
        <f t="shared" si="58"/>
        <v>0</v>
      </c>
      <c r="AW153" s="93">
        <f t="shared" si="58"/>
        <v>0</v>
      </c>
      <c r="AX153" s="93">
        <f t="shared" si="58"/>
        <v>0</v>
      </c>
      <c r="AY153" s="93">
        <f t="shared" si="58"/>
        <v>0</v>
      </c>
      <c r="AZ153" s="93">
        <f t="shared" si="58"/>
        <v>0</v>
      </c>
      <c r="BA153" s="93">
        <f t="shared" si="58"/>
        <v>0</v>
      </c>
      <c r="BB153" s="93">
        <f t="shared" si="58"/>
        <v>0</v>
      </c>
      <c r="BC153" s="93">
        <f t="shared" si="58"/>
        <v>0</v>
      </c>
      <c r="BD153" s="93">
        <f t="shared" si="58"/>
        <v>0</v>
      </c>
      <c r="BE153" s="93">
        <f t="shared" si="58"/>
        <v>0</v>
      </c>
      <c r="BF153" s="93">
        <f t="shared" si="58"/>
        <v>0</v>
      </c>
      <c r="BG153" s="93">
        <f t="shared" si="58"/>
        <v>0</v>
      </c>
      <c r="BH153" s="93">
        <f t="shared" si="58"/>
        <v>0</v>
      </c>
      <c r="BI153" s="93">
        <f t="shared" si="58"/>
        <v>0</v>
      </c>
      <c r="BJ153" s="93">
        <f t="shared" si="58"/>
        <v>0</v>
      </c>
      <c r="BK153" s="93">
        <f t="shared" si="58"/>
        <v>0</v>
      </c>
      <c r="BL153" s="93">
        <f t="shared" si="58"/>
        <v>0</v>
      </c>
      <c r="BM153" s="93">
        <f t="shared" si="58"/>
        <v>0</v>
      </c>
      <c r="BN153" s="93">
        <f t="shared" si="58"/>
        <v>0</v>
      </c>
      <c r="BO153" s="93">
        <f t="shared" si="58"/>
        <v>0</v>
      </c>
      <c r="BP153" s="93">
        <f t="shared" si="58"/>
        <v>0</v>
      </c>
      <c r="BQ153" s="93">
        <f t="shared" si="58"/>
        <v>0</v>
      </c>
      <c r="BR153" s="93"/>
      <c r="BS153" s="93">
        <f>+(BS155+BS177+BS201+BS237+BS265+BS307+BS321+BS335+BS381+BS389)</f>
        <v>0</v>
      </c>
      <c r="BT153" s="93">
        <f>+(BT155+BT177+BT201+BT237+BT265+BT307+BT321+BT335+BT381+BT389)</f>
        <v>0</v>
      </c>
      <c r="BU153" s="51"/>
      <c r="BV153" s="51"/>
      <c r="BW153" s="37"/>
      <c r="BX153" s="37"/>
      <c r="BY153" s="52"/>
      <c r="BZ153" s="32"/>
      <c r="CA153" s="32"/>
      <c r="CB153" s="32"/>
      <c r="CC153" s="32"/>
      <c r="CD153" s="33"/>
      <c r="CE153" s="6"/>
      <c r="CF153" s="6"/>
      <c r="CG153" s="6"/>
      <c r="CH153" s="6"/>
      <c r="CI153" s="6"/>
      <c r="CJ153" s="6"/>
      <c r="CK153" s="6"/>
      <c r="CL153" s="6"/>
    </row>
    <row r="154" spans="1:90" s="7" customFormat="1" ht="28.5" customHeight="1" thickBot="1">
      <c r="A154" s="19"/>
      <c r="B154" s="39"/>
      <c r="C154" s="303" t="s">
        <v>111</v>
      </c>
      <c r="D154" s="304" t="s">
        <v>112</v>
      </c>
      <c r="E154" s="304"/>
      <c r="F154" s="162" t="s">
        <v>400</v>
      </c>
      <c r="G154" s="20" t="s">
        <v>58</v>
      </c>
      <c r="H154" s="170" t="s">
        <v>272</v>
      </c>
      <c r="I154" s="170" t="s">
        <v>272</v>
      </c>
      <c r="J154" s="170" t="s">
        <v>272</v>
      </c>
      <c r="K154" s="170" t="s">
        <v>272</v>
      </c>
      <c r="L154" s="170" t="s">
        <v>272</v>
      </c>
      <c r="M154" s="203" t="s">
        <v>270</v>
      </c>
      <c r="N154" s="203" t="s">
        <v>236</v>
      </c>
      <c r="O154" s="21">
        <f>COUNTIF(O156:O175,"P")</f>
        <v>0</v>
      </c>
      <c r="P154" s="21">
        <f aca="true" t="shared" si="59" ref="P154:AN154">COUNTIF(P156:P175,"P")</f>
        <v>0</v>
      </c>
      <c r="Q154" s="21">
        <f t="shared" si="59"/>
        <v>0</v>
      </c>
      <c r="R154" s="21">
        <f t="shared" si="59"/>
        <v>3</v>
      </c>
      <c r="S154" s="21">
        <f t="shared" si="59"/>
        <v>4</v>
      </c>
      <c r="T154" s="21">
        <f t="shared" si="59"/>
        <v>4</v>
      </c>
      <c r="U154" s="21">
        <f t="shared" si="59"/>
        <v>4</v>
      </c>
      <c r="V154" s="21">
        <f t="shared" si="59"/>
        <v>4</v>
      </c>
      <c r="W154" s="21">
        <f t="shared" si="59"/>
        <v>4</v>
      </c>
      <c r="X154" s="21">
        <f t="shared" si="59"/>
        <v>4</v>
      </c>
      <c r="Y154" s="21">
        <f t="shared" si="59"/>
        <v>4</v>
      </c>
      <c r="Z154" s="21">
        <f t="shared" si="59"/>
        <v>5</v>
      </c>
      <c r="AA154" s="21">
        <f t="shared" si="59"/>
        <v>5</v>
      </c>
      <c r="AB154" s="21">
        <f t="shared" si="59"/>
        <v>5</v>
      </c>
      <c r="AC154" s="21">
        <f t="shared" si="59"/>
        <v>5</v>
      </c>
      <c r="AD154" s="21">
        <f t="shared" si="59"/>
        <v>4</v>
      </c>
      <c r="AE154" s="21">
        <f t="shared" si="59"/>
        <v>5</v>
      </c>
      <c r="AF154" s="21">
        <f t="shared" si="59"/>
        <v>5</v>
      </c>
      <c r="AG154" s="21"/>
      <c r="AH154" s="21">
        <f t="shared" si="59"/>
        <v>4</v>
      </c>
      <c r="AI154" s="21">
        <f t="shared" si="59"/>
        <v>5</v>
      </c>
      <c r="AJ154" s="21">
        <f t="shared" si="59"/>
        <v>4</v>
      </c>
      <c r="AK154" s="21">
        <f t="shared" si="59"/>
        <v>4</v>
      </c>
      <c r="AL154" s="21">
        <f t="shared" si="59"/>
        <v>4</v>
      </c>
      <c r="AM154" s="21">
        <f t="shared" si="59"/>
        <v>4</v>
      </c>
      <c r="AN154" s="21">
        <f t="shared" si="59"/>
        <v>4</v>
      </c>
      <c r="AO154" s="21">
        <f aca="true" t="shared" si="60" ref="AO154:BL154">COUNTIF(AO156:AO175,"P")</f>
        <v>4</v>
      </c>
      <c r="AP154" s="21">
        <f t="shared" si="60"/>
        <v>5</v>
      </c>
      <c r="AQ154" s="21">
        <f t="shared" si="60"/>
        <v>4</v>
      </c>
      <c r="AR154" s="21">
        <f t="shared" si="60"/>
        <v>4</v>
      </c>
      <c r="AS154" s="21">
        <f t="shared" si="60"/>
        <v>4</v>
      </c>
      <c r="AT154" s="21">
        <f t="shared" si="60"/>
        <v>5</v>
      </c>
      <c r="AU154" s="21">
        <f t="shared" si="60"/>
        <v>4</v>
      </c>
      <c r="AV154" s="21">
        <f t="shared" si="60"/>
        <v>4</v>
      </c>
      <c r="AW154" s="21">
        <f t="shared" si="60"/>
        <v>4</v>
      </c>
      <c r="AX154" s="21">
        <f t="shared" si="60"/>
        <v>4</v>
      </c>
      <c r="AY154" s="21">
        <f t="shared" si="60"/>
        <v>4</v>
      </c>
      <c r="AZ154" s="21">
        <f t="shared" si="60"/>
        <v>4</v>
      </c>
      <c r="BA154" s="21">
        <f t="shared" si="60"/>
        <v>5</v>
      </c>
      <c r="BB154" s="21">
        <f t="shared" si="60"/>
        <v>5</v>
      </c>
      <c r="BC154" s="21">
        <f t="shared" si="60"/>
        <v>5</v>
      </c>
      <c r="BD154" s="21">
        <f t="shared" si="60"/>
        <v>5</v>
      </c>
      <c r="BE154" s="21">
        <f t="shared" si="60"/>
        <v>5</v>
      </c>
      <c r="BF154" s="21">
        <f t="shared" si="60"/>
        <v>4</v>
      </c>
      <c r="BG154" s="21">
        <f t="shared" si="60"/>
        <v>5</v>
      </c>
      <c r="BH154" s="21">
        <f t="shared" si="60"/>
        <v>4</v>
      </c>
      <c r="BI154" s="21">
        <f t="shared" si="60"/>
        <v>4</v>
      </c>
      <c r="BJ154" s="21">
        <f t="shared" si="60"/>
        <v>4</v>
      </c>
      <c r="BK154" s="21">
        <f t="shared" si="60"/>
        <v>4</v>
      </c>
      <c r="BL154" s="21">
        <f t="shared" si="60"/>
        <v>4</v>
      </c>
      <c r="BM154" s="21">
        <f aca="true" t="shared" si="61" ref="BM154:BT154">COUNTIF(BM156:BM175,"P")</f>
        <v>4</v>
      </c>
      <c r="BN154" s="21">
        <f t="shared" si="61"/>
        <v>4</v>
      </c>
      <c r="BO154" s="21">
        <f t="shared" si="61"/>
        <v>4</v>
      </c>
      <c r="BP154" s="21">
        <f t="shared" si="61"/>
        <v>4</v>
      </c>
      <c r="BQ154" s="21">
        <f t="shared" si="61"/>
        <v>4</v>
      </c>
      <c r="BR154" s="21"/>
      <c r="BS154" s="21">
        <f t="shared" si="61"/>
        <v>2</v>
      </c>
      <c r="BT154" s="21">
        <f t="shared" si="61"/>
        <v>0</v>
      </c>
      <c r="BU154" s="51"/>
      <c r="BV154" s="51"/>
      <c r="BW154" s="37"/>
      <c r="BX154" s="37"/>
      <c r="BY154" s="52"/>
      <c r="BZ154" s="32"/>
      <c r="CA154" s="32"/>
      <c r="CB154" s="32"/>
      <c r="CC154" s="32"/>
      <c r="CD154" s="33"/>
      <c r="CE154" s="6"/>
      <c r="CF154" s="6"/>
      <c r="CG154" s="6"/>
      <c r="CH154" s="6"/>
      <c r="CI154" s="6"/>
      <c r="CJ154" s="6"/>
      <c r="CK154" s="6"/>
      <c r="CL154" s="6"/>
    </row>
    <row r="155" spans="1:90" s="7" customFormat="1" ht="39.75" customHeight="1">
      <c r="A155" s="19"/>
      <c r="B155" s="39"/>
      <c r="C155" s="303" t="s">
        <v>113</v>
      </c>
      <c r="D155" s="304" t="s">
        <v>112</v>
      </c>
      <c r="E155" s="304"/>
      <c r="F155" s="163"/>
      <c r="G155" s="20" t="s">
        <v>59</v>
      </c>
      <c r="H155" s="170"/>
      <c r="I155" s="170"/>
      <c r="J155" s="170"/>
      <c r="K155" s="170"/>
      <c r="L155" s="170"/>
      <c r="M155" s="204"/>
      <c r="N155" s="204"/>
      <c r="O155" s="93">
        <f>COUNTIF(O156:O175,"E")</f>
        <v>0</v>
      </c>
      <c r="P155" s="93">
        <f aca="true" t="shared" si="62" ref="P155:AN155">COUNTIF(P156:P175,"E")</f>
        <v>0</v>
      </c>
      <c r="Q155" s="93">
        <f t="shared" si="62"/>
        <v>0</v>
      </c>
      <c r="R155" s="93">
        <f t="shared" si="62"/>
        <v>0</v>
      </c>
      <c r="S155" s="93">
        <f t="shared" si="62"/>
        <v>0</v>
      </c>
      <c r="T155" s="93">
        <f t="shared" si="62"/>
        <v>0</v>
      </c>
      <c r="U155" s="93">
        <f t="shared" si="62"/>
        <v>0</v>
      </c>
      <c r="V155" s="93">
        <f t="shared" si="62"/>
        <v>0</v>
      </c>
      <c r="W155" s="93">
        <f t="shared" si="62"/>
        <v>0</v>
      </c>
      <c r="X155" s="93">
        <f t="shared" si="62"/>
        <v>0</v>
      </c>
      <c r="Y155" s="93">
        <f t="shared" si="62"/>
        <v>0</v>
      </c>
      <c r="Z155" s="93">
        <f t="shared" si="62"/>
        <v>0</v>
      </c>
      <c r="AA155" s="93">
        <f t="shared" si="62"/>
        <v>0</v>
      </c>
      <c r="AB155" s="93">
        <f t="shared" si="62"/>
        <v>0</v>
      </c>
      <c r="AC155" s="93">
        <f t="shared" si="62"/>
        <v>0</v>
      </c>
      <c r="AD155" s="93">
        <f t="shared" si="62"/>
        <v>0</v>
      </c>
      <c r="AE155" s="93">
        <f t="shared" si="62"/>
        <v>0</v>
      </c>
      <c r="AF155" s="93">
        <f t="shared" si="62"/>
        <v>0</v>
      </c>
      <c r="AG155" s="93"/>
      <c r="AH155" s="93">
        <f t="shared" si="62"/>
        <v>0</v>
      </c>
      <c r="AI155" s="93">
        <f t="shared" si="62"/>
        <v>0</v>
      </c>
      <c r="AJ155" s="93">
        <f t="shared" si="62"/>
        <v>0</v>
      </c>
      <c r="AK155" s="93">
        <f t="shared" si="62"/>
        <v>0</v>
      </c>
      <c r="AL155" s="93">
        <f t="shared" si="62"/>
        <v>0</v>
      </c>
      <c r="AM155" s="93">
        <f t="shared" si="62"/>
        <v>0</v>
      </c>
      <c r="AN155" s="93">
        <f t="shared" si="62"/>
        <v>0</v>
      </c>
      <c r="AO155" s="93">
        <f aca="true" t="shared" si="63" ref="AO155:BT155">COUNTIF(AO156:AO175,"E")</f>
        <v>0</v>
      </c>
      <c r="AP155" s="93">
        <f t="shared" si="63"/>
        <v>0</v>
      </c>
      <c r="AQ155" s="93">
        <f t="shared" si="63"/>
        <v>0</v>
      </c>
      <c r="AR155" s="93">
        <f t="shared" si="63"/>
        <v>0</v>
      </c>
      <c r="AS155" s="93">
        <f t="shared" si="63"/>
        <v>0</v>
      </c>
      <c r="AT155" s="93">
        <f t="shared" si="63"/>
        <v>0</v>
      </c>
      <c r="AU155" s="93">
        <f t="shared" si="63"/>
        <v>0</v>
      </c>
      <c r="AV155" s="93">
        <f t="shared" si="63"/>
        <v>0</v>
      </c>
      <c r="AW155" s="93">
        <f t="shared" si="63"/>
        <v>0</v>
      </c>
      <c r="AX155" s="93">
        <f t="shared" si="63"/>
        <v>0</v>
      </c>
      <c r="AY155" s="93">
        <f t="shared" si="63"/>
        <v>0</v>
      </c>
      <c r="AZ155" s="93">
        <f t="shared" si="63"/>
        <v>0</v>
      </c>
      <c r="BA155" s="93">
        <f t="shared" si="63"/>
        <v>0</v>
      </c>
      <c r="BB155" s="93">
        <f t="shared" si="63"/>
        <v>0</v>
      </c>
      <c r="BC155" s="93">
        <f t="shared" si="63"/>
        <v>0</v>
      </c>
      <c r="BD155" s="93">
        <f t="shared" si="63"/>
        <v>0</v>
      </c>
      <c r="BE155" s="93">
        <f t="shared" si="63"/>
        <v>0</v>
      </c>
      <c r="BF155" s="93">
        <f t="shared" si="63"/>
        <v>0</v>
      </c>
      <c r="BG155" s="93">
        <f t="shared" si="63"/>
        <v>0</v>
      </c>
      <c r="BH155" s="93">
        <f t="shared" si="63"/>
        <v>0</v>
      </c>
      <c r="BI155" s="93">
        <f t="shared" si="63"/>
        <v>0</v>
      </c>
      <c r="BJ155" s="93">
        <f t="shared" si="63"/>
        <v>0</v>
      </c>
      <c r="BK155" s="93">
        <f t="shared" si="63"/>
        <v>0</v>
      </c>
      <c r="BL155" s="93">
        <f t="shared" si="63"/>
        <v>0</v>
      </c>
      <c r="BM155" s="93">
        <f t="shared" si="63"/>
        <v>0</v>
      </c>
      <c r="BN155" s="93">
        <f t="shared" si="63"/>
        <v>0</v>
      </c>
      <c r="BO155" s="93">
        <f t="shared" si="63"/>
        <v>0</v>
      </c>
      <c r="BP155" s="93">
        <f t="shared" si="63"/>
        <v>0</v>
      </c>
      <c r="BQ155" s="93">
        <f t="shared" si="63"/>
        <v>0</v>
      </c>
      <c r="BR155" s="93"/>
      <c r="BS155" s="93">
        <f t="shared" si="63"/>
        <v>0</v>
      </c>
      <c r="BT155" s="93">
        <f t="shared" si="63"/>
        <v>0</v>
      </c>
      <c r="BU155" s="51"/>
      <c r="BV155" s="51"/>
      <c r="BW155" s="37"/>
      <c r="BX155" s="37"/>
      <c r="BY155" s="52"/>
      <c r="BZ155" s="32"/>
      <c r="CA155" s="32"/>
      <c r="CB155" s="32"/>
      <c r="CC155" s="32"/>
      <c r="CD155" s="33"/>
      <c r="CE155" s="6"/>
      <c r="CF155" s="6"/>
      <c r="CG155" s="6"/>
      <c r="CH155" s="6"/>
      <c r="CI155" s="6"/>
      <c r="CJ155" s="6"/>
      <c r="CK155" s="6"/>
      <c r="CL155" s="6"/>
    </row>
    <row r="156" spans="1:90" s="7" customFormat="1" ht="18.75" customHeight="1" outlineLevel="1">
      <c r="A156" s="173">
        <v>25</v>
      </c>
      <c r="B156" s="174"/>
      <c r="C156" s="241"/>
      <c r="D156" s="185" t="s">
        <v>114</v>
      </c>
      <c r="E156" s="185" t="s">
        <v>291</v>
      </c>
      <c r="F156" s="184" t="s">
        <v>295</v>
      </c>
      <c r="G156" s="20" t="s">
        <v>58</v>
      </c>
      <c r="H156" s="170" t="s">
        <v>229</v>
      </c>
      <c r="I156" s="170"/>
      <c r="J156" s="170"/>
      <c r="K156" s="170"/>
      <c r="L156" s="170" t="s">
        <v>229</v>
      </c>
      <c r="M156" s="172" t="s">
        <v>293</v>
      </c>
      <c r="N156" s="172" t="s">
        <v>292</v>
      </c>
      <c r="O156" s="28"/>
      <c r="P156" s="28"/>
      <c r="Q156" s="28"/>
      <c r="R156" s="28"/>
      <c r="S156" s="28" t="s">
        <v>58</v>
      </c>
      <c r="T156" s="28" t="s">
        <v>58</v>
      </c>
      <c r="U156" s="28" t="s">
        <v>58</v>
      </c>
      <c r="V156" s="28" t="s">
        <v>58</v>
      </c>
      <c r="W156" s="28" t="s">
        <v>58</v>
      </c>
      <c r="X156" s="28" t="s">
        <v>58</v>
      </c>
      <c r="Y156" s="28" t="s">
        <v>58</v>
      </c>
      <c r="Z156" s="28" t="s">
        <v>58</v>
      </c>
      <c r="AA156" s="28" t="s">
        <v>58</v>
      </c>
      <c r="AB156" s="28" t="s">
        <v>58</v>
      </c>
      <c r="AC156" s="28" t="s">
        <v>58</v>
      </c>
      <c r="AD156" s="28" t="s">
        <v>58</v>
      </c>
      <c r="AE156" s="28" t="s">
        <v>58</v>
      </c>
      <c r="AF156" s="28" t="s">
        <v>58</v>
      </c>
      <c r="AG156" s="28"/>
      <c r="AH156" s="28"/>
      <c r="AI156" s="28" t="s">
        <v>58</v>
      </c>
      <c r="AJ156" s="28" t="s">
        <v>58</v>
      </c>
      <c r="AK156" s="28" t="s">
        <v>58</v>
      </c>
      <c r="AL156" s="28" t="s">
        <v>58</v>
      </c>
      <c r="AM156" s="28" t="s">
        <v>58</v>
      </c>
      <c r="AN156" s="28" t="s">
        <v>58</v>
      </c>
      <c r="AO156" s="28" t="s">
        <v>58</v>
      </c>
      <c r="AP156" s="28" t="s">
        <v>58</v>
      </c>
      <c r="AQ156" s="28" t="s">
        <v>58</v>
      </c>
      <c r="AR156" s="28" t="s">
        <v>58</v>
      </c>
      <c r="AS156" s="28" t="s">
        <v>58</v>
      </c>
      <c r="AT156" s="28" t="s">
        <v>58</v>
      </c>
      <c r="AU156" s="28" t="s">
        <v>58</v>
      </c>
      <c r="AV156" s="28" t="s">
        <v>58</v>
      </c>
      <c r="AW156" s="28" t="s">
        <v>58</v>
      </c>
      <c r="AX156" s="28" t="s">
        <v>58</v>
      </c>
      <c r="AY156" s="28" t="s">
        <v>58</v>
      </c>
      <c r="AZ156" s="28" t="s">
        <v>58</v>
      </c>
      <c r="BA156" s="28" t="s">
        <v>58</v>
      </c>
      <c r="BB156" s="28" t="s">
        <v>58</v>
      </c>
      <c r="BC156" s="28" t="s">
        <v>58</v>
      </c>
      <c r="BD156" s="28" t="s">
        <v>58</v>
      </c>
      <c r="BE156" s="28" t="s">
        <v>58</v>
      </c>
      <c r="BF156" s="28" t="s">
        <v>58</v>
      </c>
      <c r="BG156" s="28" t="s">
        <v>58</v>
      </c>
      <c r="BH156" s="28" t="s">
        <v>58</v>
      </c>
      <c r="BI156" s="28" t="s">
        <v>58</v>
      </c>
      <c r="BJ156" s="28" t="s">
        <v>58</v>
      </c>
      <c r="BK156" s="28" t="s">
        <v>58</v>
      </c>
      <c r="BL156" s="28" t="s">
        <v>58</v>
      </c>
      <c r="BM156" s="28" t="s">
        <v>58</v>
      </c>
      <c r="BN156" s="28" t="s">
        <v>58</v>
      </c>
      <c r="BO156" s="28" t="s">
        <v>58</v>
      </c>
      <c r="BP156" s="28" t="s">
        <v>58</v>
      </c>
      <c r="BQ156" s="28" t="s">
        <v>58</v>
      </c>
      <c r="BR156" s="28" t="s">
        <v>58</v>
      </c>
      <c r="BS156" s="28" t="s">
        <v>58</v>
      </c>
      <c r="BT156" s="28"/>
      <c r="BU156" s="31">
        <f>COUNTIF(O156:AC156,"P")</f>
        <v>11</v>
      </c>
      <c r="BV156" s="31">
        <f>COUNTIF(AD156:AQ156,"P")</f>
        <v>12</v>
      </c>
      <c r="BW156" s="31">
        <f>COUNTIF(AR156:BE156,"P")</f>
        <v>14</v>
      </c>
      <c r="BX156" s="31">
        <f>COUNTIF(BF156:BT156,"P")</f>
        <v>14</v>
      </c>
      <c r="BY156" s="31">
        <f>SUM(BU156:BX156)</f>
        <v>51</v>
      </c>
      <c r="BZ156" s="32"/>
      <c r="CA156" s="32"/>
      <c r="CB156" s="32"/>
      <c r="CC156" s="32"/>
      <c r="CD156" s="33"/>
      <c r="CE156" s="6"/>
      <c r="CF156" s="6"/>
      <c r="CG156" s="6"/>
      <c r="CH156" s="6"/>
      <c r="CI156" s="6"/>
      <c r="CJ156" s="6"/>
      <c r="CK156" s="6"/>
      <c r="CL156" s="6"/>
    </row>
    <row r="157" spans="1:90" s="7" customFormat="1" ht="18.75" customHeight="1" outlineLevel="1">
      <c r="A157" s="173"/>
      <c r="B157" s="174"/>
      <c r="C157" s="241"/>
      <c r="D157" s="185"/>
      <c r="E157" s="185"/>
      <c r="F157" s="184"/>
      <c r="G157" s="20" t="s">
        <v>59</v>
      </c>
      <c r="H157" s="170"/>
      <c r="I157" s="170"/>
      <c r="J157" s="170"/>
      <c r="K157" s="170"/>
      <c r="L157" s="170"/>
      <c r="M157" s="172"/>
      <c r="N157" s="172"/>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M157" s="34"/>
      <c r="BN157" s="34"/>
      <c r="BO157" s="34"/>
      <c r="BP157" s="34"/>
      <c r="BQ157" s="34"/>
      <c r="BR157" s="34"/>
      <c r="BS157" s="34"/>
      <c r="BT157" s="34"/>
      <c r="BU157" s="51">
        <f>COUNTIF(O157:AC157,"E")</f>
        <v>0</v>
      </c>
      <c r="BV157" s="51">
        <f>COUNTIF(AD157:AQ157,"E")</f>
        <v>0</v>
      </c>
      <c r="BW157" s="51">
        <f>COUNTIF(AR157:BE157,"E")</f>
        <v>0</v>
      </c>
      <c r="BX157" s="51">
        <f>COUNTIF(BF157:BT157,"E")</f>
        <v>0</v>
      </c>
      <c r="BY157" s="52">
        <f>SUM(BU157:BX157)</f>
        <v>0</v>
      </c>
      <c r="BZ157" s="43">
        <f>IF(ISERROR(#REF!/#REF!),"",#REF!/#REF!)</f>
      </c>
      <c r="CA157" s="43">
        <f>IF(ISERROR(BV169/#REF!),"",BV169/#REF!)</f>
      </c>
      <c r="CB157" s="43">
        <f>IF(ISERROR(BW169/#REF!),"",BW169/#REF!)</f>
      </c>
      <c r="CC157" s="43">
        <f>IF(ISERROR(BX169/#REF!),"",BX169/#REF!)</f>
      </c>
      <c r="CD157" s="169">
        <f>BY169/100</f>
        <v>0</v>
      </c>
      <c r="CE157" s="6"/>
      <c r="CF157" s="6"/>
      <c r="CG157" s="6"/>
      <c r="CH157" s="6"/>
      <c r="CI157" s="6"/>
      <c r="CJ157" s="6"/>
      <c r="CK157" s="6"/>
      <c r="CL157" s="6"/>
    </row>
    <row r="158" spans="1:90" s="7" customFormat="1" ht="18.75" customHeight="1" outlineLevel="1">
      <c r="A158" s="173">
        <v>25</v>
      </c>
      <c r="B158" s="174"/>
      <c r="C158" s="241"/>
      <c r="D158" s="185"/>
      <c r="E158" s="185" t="s">
        <v>294</v>
      </c>
      <c r="F158" s="184" t="s">
        <v>295</v>
      </c>
      <c r="G158" s="20" t="s">
        <v>58</v>
      </c>
      <c r="H158" s="170" t="s">
        <v>229</v>
      </c>
      <c r="I158" s="170"/>
      <c r="J158" s="170"/>
      <c r="K158" s="170"/>
      <c r="L158" s="170" t="s">
        <v>229</v>
      </c>
      <c r="M158" s="172" t="s">
        <v>293</v>
      </c>
      <c r="N158" s="172" t="s">
        <v>292</v>
      </c>
      <c r="O158" s="28"/>
      <c r="P158" s="28"/>
      <c r="Q158" s="28"/>
      <c r="R158" s="28" t="s">
        <v>58</v>
      </c>
      <c r="S158" s="28" t="s">
        <v>58</v>
      </c>
      <c r="T158" s="28" t="s">
        <v>58</v>
      </c>
      <c r="U158" s="28" t="s">
        <v>58</v>
      </c>
      <c r="V158" s="28" t="s">
        <v>58</v>
      </c>
      <c r="W158" s="28" t="s">
        <v>58</v>
      </c>
      <c r="X158" s="28" t="s">
        <v>58</v>
      </c>
      <c r="Y158" s="28" t="s">
        <v>58</v>
      </c>
      <c r="Z158" s="28" t="s">
        <v>58</v>
      </c>
      <c r="AA158" s="28" t="s">
        <v>58</v>
      </c>
      <c r="AB158" s="28" t="s">
        <v>58</v>
      </c>
      <c r="AC158" s="28" t="s">
        <v>58</v>
      </c>
      <c r="AD158" s="28" t="s">
        <v>58</v>
      </c>
      <c r="AE158" s="28" t="s">
        <v>58</v>
      </c>
      <c r="AF158" s="28" t="s">
        <v>58</v>
      </c>
      <c r="AG158" s="28" t="s">
        <v>58</v>
      </c>
      <c r="AH158" s="28" t="s">
        <v>58</v>
      </c>
      <c r="AI158" s="28" t="s">
        <v>58</v>
      </c>
      <c r="AJ158" s="28" t="s">
        <v>58</v>
      </c>
      <c r="AK158" s="28" t="s">
        <v>58</v>
      </c>
      <c r="AL158" s="28" t="s">
        <v>58</v>
      </c>
      <c r="AM158" s="28" t="s">
        <v>58</v>
      </c>
      <c r="AN158" s="28" t="s">
        <v>58</v>
      </c>
      <c r="AO158" s="28" t="s">
        <v>58</v>
      </c>
      <c r="AP158" s="28" t="s">
        <v>58</v>
      </c>
      <c r="AQ158" s="28" t="s">
        <v>58</v>
      </c>
      <c r="AR158" s="28" t="s">
        <v>58</v>
      </c>
      <c r="AS158" s="28" t="s">
        <v>58</v>
      </c>
      <c r="AT158" s="28" t="s">
        <v>58</v>
      </c>
      <c r="AU158" s="28" t="s">
        <v>58</v>
      </c>
      <c r="AV158" s="28" t="s">
        <v>58</v>
      </c>
      <c r="AW158" s="28" t="s">
        <v>58</v>
      </c>
      <c r="AX158" s="28" t="s">
        <v>58</v>
      </c>
      <c r="AY158" s="28" t="s">
        <v>58</v>
      </c>
      <c r="AZ158" s="28" t="s">
        <v>58</v>
      </c>
      <c r="BA158" s="28" t="s">
        <v>58</v>
      </c>
      <c r="BB158" s="28" t="s">
        <v>58</v>
      </c>
      <c r="BC158" s="28" t="s">
        <v>58</v>
      </c>
      <c r="BD158" s="28" t="s">
        <v>58</v>
      </c>
      <c r="BE158" s="28" t="s">
        <v>58</v>
      </c>
      <c r="BF158" s="28" t="s">
        <v>58</v>
      </c>
      <c r="BG158" s="28" t="s">
        <v>58</v>
      </c>
      <c r="BH158" s="28" t="s">
        <v>58</v>
      </c>
      <c r="BI158" s="28" t="s">
        <v>58</v>
      </c>
      <c r="BJ158" s="28" t="s">
        <v>58</v>
      </c>
      <c r="BK158" s="28" t="s">
        <v>58</v>
      </c>
      <c r="BL158" s="28" t="s">
        <v>58</v>
      </c>
      <c r="BM158" s="28" t="s">
        <v>58</v>
      </c>
      <c r="BN158" s="28" t="s">
        <v>58</v>
      </c>
      <c r="BO158" s="28" t="s">
        <v>58</v>
      </c>
      <c r="BP158" s="28" t="s">
        <v>58</v>
      </c>
      <c r="BQ158" s="28" t="s">
        <v>58</v>
      </c>
      <c r="BR158" s="28" t="s">
        <v>58</v>
      </c>
      <c r="BS158" s="28"/>
      <c r="BT158" s="28"/>
      <c r="BU158" s="31">
        <f>COUNTIF(O158:AC158,"P")</f>
        <v>12</v>
      </c>
      <c r="BV158" s="31">
        <f>COUNTIF(AD158:AQ158,"P")</f>
        <v>14</v>
      </c>
      <c r="BW158" s="31">
        <f>COUNTIF(AR158:BE158,"P")</f>
        <v>14</v>
      </c>
      <c r="BX158" s="31">
        <f>COUNTIF(BF158:BT158,"P")</f>
        <v>13</v>
      </c>
      <c r="BY158" s="31">
        <f aca="true" t="shared" si="64" ref="BY158:BY175">SUM(BU158:BX158)</f>
        <v>53</v>
      </c>
      <c r="BZ158" s="43"/>
      <c r="CA158" s="43"/>
      <c r="CB158" s="43"/>
      <c r="CC158" s="43"/>
      <c r="CD158" s="169"/>
      <c r="CE158" s="6"/>
      <c r="CF158" s="6"/>
      <c r="CG158" s="6"/>
      <c r="CH158" s="6"/>
      <c r="CI158" s="6"/>
      <c r="CJ158" s="6"/>
      <c r="CK158" s="6"/>
      <c r="CL158" s="6"/>
    </row>
    <row r="159" spans="1:90" s="7" customFormat="1" ht="18.75" customHeight="1" outlineLevel="1">
      <c r="A159" s="173"/>
      <c r="B159" s="174"/>
      <c r="C159" s="241"/>
      <c r="D159" s="185"/>
      <c r="E159" s="185"/>
      <c r="F159" s="184"/>
      <c r="G159" s="20" t="s">
        <v>59</v>
      </c>
      <c r="H159" s="170"/>
      <c r="I159" s="170"/>
      <c r="J159" s="170"/>
      <c r="K159" s="170"/>
      <c r="L159" s="170"/>
      <c r="M159" s="172"/>
      <c r="N159" s="172"/>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c r="BH159" s="34"/>
      <c r="BI159" s="34"/>
      <c r="BJ159" s="34"/>
      <c r="BK159" s="34"/>
      <c r="BL159" s="34"/>
      <c r="BM159" s="34"/>
      <c r="BN159" s="34"/>
      <c r="BO159" s="34"/>
      <c r="BP159" s="34"/>
      <c r="BQ159" s="34"/>
      <c r="BR159" s="34"/>
      <c r="BS159" s="34"/>
      <c r="BT159" s="34"/>
      <c r="BU159" s="51">
        <f>COUNTIF(O159:AC159,"E")</f>
        <v>0</v>
      </c>
      <c r="BV159" s="51">
        <f>COUNTIF(AD159:AQ159,"E")</f>
        <v>0</v>
      </c>
      <c r="BW159" s="51">
        <f>COUNTIF(AR159:BE159,"E")</f>
        <v>0</v>
      </c>
      <c r="BX159" s="51">
        <f>COUNTIF(BF159:BT159,"E")</f>
        <v>0</v>
      </c>
      <c r="BY159" s="52">
        <f t="shared" si="64"/>
        <v>0</v>
      </c>
      <c r="BZ159" s="43"/>
      <c r="CA159" s="43"/>
      <c r="CB159" s="43"/>
      <c r="CC159" s="43"/>
      <c r="CD159" s="169"/>
      <c r="CE159" s="6"/>
      <c r="CF159" s="6"/>
      <c r="CG159" s="6"/>
      <c r="CH159" s="6"/>
      <c r="CI159" s="6"/>
      <c r="CJ159" s="6"/>
      <c r="CK159" s="6"/>
      <c r="CL159" s="6"/>
    </row>
    <row r="160" spans="1:90" s="7" customFormat="1" ht="18.75" customHeight="1" outlineLevel="1">
      <c r="A160" s="173">
        <v>25</v>
      </c>
      <c r="B160" s="174"/>
      <c r="C160" s="241"/>
      <c r="D160" s="185"/>
      <c r="E160" s="185" t="s">
        <v>296</v>
      </c>
      <c r="F160" s="184"/>
      <c r="G160" s="20" t="s">
        <v>58</v>
      </c>
      <c r="H160" s="170" t="s">
        <v>272</v>
      </c>
      <c r="I160" s="170"/>
      <c r="J160" s="170"/>
      <c r="K160" s="170"/>
      <c r="L160" s="170" t="s">
        <v>229</v>
      </c>
      <c r="M160" s="172" t="s">
        <v>292</v>
      </c>
      <c r="N160" s="172"/>
      <c r="O160" s="28"/>
      <c r="P160" s="28"/>
      <c r="Q160" s="28"/>
      <c r="R160" s="28" t="s">
        <v>58</v>
      </c>
      <c r="S160" s="28" t="s">
        <v>58</v>
      </c>
      <c r="T160" s="28" t="s">
        <v>58</v>
      </c>
      <c r="U160" s="28" t="s">
        <v>58</v>
      </c>
      <c r="V160" s="28" t="s">
        <v>58</v>
      </c>
      <c r="W160" s="28" t="s">
        <v>58</v>
      </c>
      <c r="X160" s="28" t="s">
        <v>58</v>
      </c>
      <c r="Y160" s="28" t="s">
        <v>58</v>
      </c>
      <c r="Z160" s="28" t="s">
        <v>58</v>
      </c>
      <c r="AA160" s="28" t="s">
        <v>58</v>
      </c>
      <c r="AB160" s="28" t="s">
        <v>58</v>
      </c>
      <c r="AC160" s="28" t="s">
        <v>58</v>
      </c>
      <c r="AD160" s="28" t="s">
        <v>58</v>
      </c>
      <c r="AE160" s="28" t="s">
        <v>58</v>
      </c>
      <c r="AF160" s="28" t="s">
        <v>58</v>
      </c>
      <c r="AG160" s="28" t="s">
        <v>58</v>
      </c>
      <c r="AH160" s="28" t="s">
        <v>58</v>
      </c>
      <c r="AI160" s="28" t="s">
        <v>58</v>
      </c>
      <c r="AJ160" s="28" t="s">
        <v>58</v>
      </c>
      <c r="AK160" s="28" t="s">
        <v>58</v>
      </c>
      <c r="AL160" s="28" t="s">
        <v>58</v>
      </c>
      <c r="AM160" s="28" t="s">
        <v>58</v>
      </c>
      <c r="AN160" s="28" t="s">
        <v>58</v>
      </c>
      <c r="AO160" s="28" t="s">
        <v>58</v>
      </c>
      <c r="AP160" s="28" t="s">
        <v>58</v>
      </c>
      <c r="AQ160" s="28" t="s">
        <v>58</v>
      </c>
      <c r="AR160" s="28" t="s">
        <v>58</v>
      </c>
      <c r="AS160" s="28" t="s">
        <v>58</v>
      </c>
      <c r="AT160" s="28" t="s">
        <v>58</v>
      </c>
      <c r="AU160" s="28" t="s">
        <v>58</v>
      </c>
      <c r="AV160" s="28" t="s">
        <v>58</v>
      </c>
      <c r="AW160" s="28" t="s">
        <v>58</v>
      </c>
      <c r="AX160" s="28" t="s">
        <v>58</v>
      </c>
      <c r="AY160" s="28" t="s">
        <v>58</v>
      </c>
      <c r="AZ160" s="28" t="s">
        <v>58</v>
      </c>
      <c r="BA160" s="28" t="s">
        <v>58</v>
      </c>
      <c r="BB160" s="28" t="s">
        <v>58</v>
      </c>
      <c r="BC160" s="28" t="s">
        <v>58</v>
      </c>
      <c r="BD160" s="28" t="s">
        <v>58</v>
      </c>
      <c r="BE160" s="28" t="s">
        <v>58</v>
      </c>
      <c r="BF160" s="28" t="s">
        <v>58</v>
      </c>
      <c r="BG160" s="28" t="s">
        <v>58</v>
      </c>
      <c r="BH160" s="28" t="s">
        <v>58</v>
      </c>
      <c r="BI160" s="28" t="s">
        <v>58</v>
      </c>
      <c r="BJ160" s="28" t="s">
        <v>58</v>
      </c>
      <c r="BK160" s="28" t="s">
        <v>58</v>
      </c>
      <c r="BL160" s="28" t="s">
        <v>58</v>
      </c>
      <c r="BM160" s="28" t="s">
        <v>58</v>
      </c>
      <c r="BN160" s="28" t="s">
        <v>58</v>
      </c>
      <c r="BO160" s="28" t="s">
        <v>58</v>
      </c>
      <c r="BP160" s="28" t="s">
        <v>58</v>
      </c>
      <c r="BQ160" s="28" t="s">
        <v>58</v>
      </c>
      <c r="BR160" s="28" t="s">
        <v>58</v>
      </c>
      <c r="BS160" s="28"/>
      <c r="BT160" s="28"/>
      <c r="BU160" s="31">
        <f>COUNTIF(O160:AC160,"P")</f>
        <v>12</v>
      </c>
      <c r="BV160" s="31">
        <f>COUNTIF(AD160:AQ160,"P")</f>
        <v>14</v>
      </c>
      <c r="BW160" s="31">
        <f>COUNTIF(AR160:BE160,"P")</f>
        <v>14</v>
      </c>
      <c r="BX160" s="31">
        <f>COUNTIF(BF160:BT160,"P")</f>
        <v>13</v>
      </c>
      <c r="BY160" s="31">
        <f t="shared" si="64"/>
        <v>53</v>
      </c>
      <c r="BZ160" s="43"/>
      <c r="CA160" s="43"/>
      <c r="CB160" s="43"/>
      <c r="CC160" s="43"/>
      <c r="CD160" s="169"/>
      <c r="CE160" s="6"/>
      <c r="CF160" s="6"/>
      <c r="CG160" s="6"/>
      <c r="CH160" s="6"/>
      <c r="CI160" s="6"/>
      <c r="CJ160" s="6"/>
      <c r="CK160" s="6"/>
      <c r="CL160" s="6"/>
    </row>
    <row r="161" spans="1:90" s="7" customFormat="1" ht="18.75" customHeight="1" outlineLevel="1">
      <c r="A161" s="173"/>
      <c r="B161" s="174"/>
      <c r="C161" s="241"/>
      <c r="D161" s="185"/>
      <c r="E161" s="185"/>
      <c r="F161" s="184"/>
      <c r="G161" s="20" t="s">
        <v>59</v>
      </c>
      <c r="H161" s="170"/>
      <c r="I161" s="170"/>
      <c r="J161" s="170"/>
      <c r="K161" s="170"/>
      <c r="L161" s="170"/>
      <c r="M161" s="172"/>
      <c r="N161" s="172"/>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c r="BK161" s="34"/>
      <c r="BL161" s="34"/>
      <c r="BM161" s="34"/>
      <c r="BN161" s="34"/>
      <c r="BO161" s="34"/>
      <c r="BP161" s="34"/>
      <c r="BQ161" s="34"/>
      <c r="BR161" s="34"/>
      <c r="BS161" s="34"/>
      <c r="BT161" s="34"/>
      <c r="BU161" s="51">
        <f>COUNTIF(O161:AC161,"E")</f>
        <v>0</v>
      </c>
      <c r="BV161" s="51">
        <f>COUNTIF(AD161:AQ161,"E")</f>
        <v>0</v>
      </c>
      <c r="BW161" s="51">
        <f>COUNTIF(AR161:BE161,"E")</f>
        <v>0</v>
      </c>
      <c r="BX161" s="51">
        <f>COUNTIF(BF161:BT161,"E")</f>
        <v>0</v>
      </c>
      <c r="BY161" s="52">
        <f t="shared" si="64"/>
        <v>0</v>
      </c>
      <c r="BZ161" s="43"/>
      <c r="CA161" s="43"/>
      <c r="CB161" s="43"/>
      <c r="CC161" s="43"/>
      <c r="CD161" s="169"/>
      <c r="CE161" s="6"/>
      <c r="CF161" s="6"/>
      <c r="CG161" s="6"/>
      <c r="CH161" s="6"/>
      <c r="CI161" s="6"/>
      <c r="CJ161" s="6"/>
      <c r="CK161" s="6"/>
      <c r="CL161" s="6"/>
    </row>
    <row r="162" spans="1:90" s="7" customFormat="1" ht="18.75" customHeight="1" outlineLevel="1">
      <c r="A162" s="173">
        <v>25</v>
      </c>
      <c r="B162" s="174"/>
      <c r="C162" s="241"/>
      <c r="D162" s="185"/>
      <c r="E162" s="185" t="s">
        <v>115</v>
      </c>
      <c r="F162" s="184" t="s">
        <v>298</v>
      </c>
      <c r="G162" s="20" t="s">
        <v>58</v>
      </c>
      <c r="H162" s="170" t="s">
        <v>229</v>
      </c>
      <c r="I162" s="170"/>
      <c r="J162" s="170" t="s">
        <v>229</v>
      </c>
      <c r="K162" s="170" t="s">
        <v>229</v>
      </c>
      <c r="L162" s="170" t="s">
        <v>229</v>
      </c>
      <c r="M162" s="172" t="s">
        <v>293</v>
      </c>
      <c r="N162" s="172" t="s">
        <v>292</v>
      </c>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t="s">
        <v>58</v>
      </c>
      <c r="BB162" s="28" t="s">
        <v>58</v>
      </c>
      <c r="BC162" s="28" t="s">
        <v>58</v>
      </c>
      <c r="BD162" s="28" t="s">
        <v>58</v>
      </c>
      <c r="BE162" s="28" t="s">
        <v>58</v>
      </c>
      <c r="BF162" s="28"/>
      <c r="BG162" s="28"/>
      <c r="BH162" s="28"/>
      <c r="BI162" s="28"/>
      <c r="BJ162" s="28"/>
      <c r="BK162" s="28"/>
      <c r="BL162" s="28"/>
      <c r="BM162" s="28"/>
      <c r="BN162" s="28"/>
      <c r="BO162" s="28"/>
      <c r="BP162" s="28"/>
      <c r="BQ162" s="28"/>
      <c r="BR162" s="28"/>
      <c r="BS162" s="28"/>
      <c r="BT162" s="28"/>
      <c r="BU162" s="31">
        <f>COUNTIF(O162:AC162,"P")</f>
        <v>0</v>
      </c>
      <c r="BV162" s="31">
        <f>COUNTIF(AD162:AQ162,"P")</f>
        <v>0</v>
      </c>
      <c r="BW162" s="31">
        <f>COUNTIF(AR162:BE162,"P")</f>
        <v>5</v>
      </c>
      <c r="BX162" s="31">
        <f>COUNTIF(BF162:BT162,"P")</f>
        <v>0</v>
      </c>
      <c r="BY162" s="31">
        <f t="shared" si="64"/>
        <v>5</v>
      </c>
      <c r="BZ162" s="43"/>
      <c r="CA162" s="43"/>
      <c r="CB162" s="43"/>
      <c r="CC162" s="43"/>
      <c r="CD162" s="169"/>
      <c r="CE162" s="6"/>
      <c r="CF162" s="6"/>
      <c r="CG162" s="6"/>
      <c r="CH162" s="6"/>
      <c r="CI162" s="6"/>
      <c r="CJ162" s="6"/>
      <c r="CK162" s="6"/>
      <c r="CL162" s="6"/>
    </row>
    <row r="163" spans="1:90" s="7" customFormat="1" ht="18.75" customHeight="1" outlineLevel="1">
      <c r="A163" s="173"/>
      <c r="B163" s="174"/>
      <c r="C163" s="241"/>
      <c r="D163" s="185"/>
      <c r="E163" s="185"/>
      <c r="F163" s="184"/>
      <c r="G163" s="20" t="s">
        <v>59</v>
      </c>
      <c r="H163" s="170"/>
      <c r="I163" s="170"/>
      <c r="J163" s="170"/>
      <c r="K163" s="170"/>
      <c r="L163" s="170"/>
      <c r="M163" s="172"/>
      <c r="N163" s="172"/>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c r="BK163" s="34"/>
      <c r="BL163" s="34"/>
      <c r="BM163" s="34"/>
      <c r="BN163" s="34"/>
      <c r="BO163" s="34"/>
      <c r="BP163" s="34"/>
      <c r="BQ163" s="34"/>
      <c r="BR163" s="34"/>
      <c r="BS163" s="34"/>
      <c r="BT163" s="34"/>
      <c r="BU163" s="51">
        <f>COUNTIF(O163:AC163,"E")</f>
        <v>0</v>
      </c>
      <c r="BV163" s="51">
        <f>COUNTIF(AD163:AQ163,"E")</f>
        <v>0</v>
      </c>
      <c r="BW163" s="51">
        <f>COUNTIF(AR163:BE163,"E")</f>
        <v>0</v>
      </c>
      <c r="BX163" s="51">
        <f>COUNTIF(BF163:BT163,"E")</f>
        <v>0</v>
      </c>
      <c r="BY163" s="52">
        <f t="shared" si="64"/>
        <v>0</v>
      </c>
      <c r="BZ163" s="43"/>
      <c r="CA163" s="43"/>
      <c r="CB163" s="43"/>
      <c r="CC163" s="43"/>
      <c r="CD163" s="169"/>
      <c r="CE163" s="6"/>
      <c r="CF163" s="6"/>
      <c r="CG163" s="6"/>
      <c r="CH163" s="6"/>
      <c r="CI163" s="6"/>
      <c r="CJ163" s="6"/>
      <c r="CK163" s="6"/>
      <c r="CL163" s="6"/>
    </row>
    <row r="164" spans="1:90" s="7" customFormat="1" ht="18.75" customHeight="1" outlineLevel="1">
      <c r="A164" s="173">
        <v>26</v>
      </c>
      <c r="B164" s="174"/>
      <c r="C164" s="241"/>
      <c r="D164" s="185"/>
      <c r="E164" s="185" t="s">
        <v>116</v>
      </c>
      <c r="F164" s="184" t="s">
        <v>297</v>
      </c>
      <c r="G164" s="20" t="s">
        <v>58</v>
      </c>
      <c r="H164" s="170" t="s">
        <v>229</v>
      </c>
      <c r="I164" s="170"/>
      <c r="J164" s="170"/>
      <c r="K164" s="170"/>
      <c r="L164" s="170" t="s">
        <v>229</v>
      </c>
      <c r="M164" s="172" t="s">
        <v>293</v>
      </c>
      <c r="N164" s="172"/>
      <c r="O164" s="28"/>
      <c r="P164" s="28"/>
      <c r="Q164" s="28"/>
      <c r="R164" s="28"/>
      <c r="S164" s="28"/>
      <c r="T164" s="28"/>
      <c r="U164" s="28"/>
      <c r="V164" s="28"/>
      <c r="W164" s="28"/>
      <c r="X164" s="28"/>
      <c r="Y164" s="28"/>
      <c r="Z164" s="28" t="s">
        <v>58</v>
      </c>
      <c r="AA164" s="28" t="s">
        <v>58</v>
      </c>
      <c r="AB164" s="28" t="s">
        <v>58</v>
      </c>
      <c r="AC164" s="28" t="s">
        <v>58</v>
      </c>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31">
        <f>COUNTIF(O164:AC164,"P")</f>
        <v>4</v>
      </c>
      <c r="BV164" s="31">
        <f>COUNTIF(AD164:AQ164,"P")</f>
        <v>0</v>
      </c>
      <c r="BW164" s="31">
        <f>COUNTIF(AR164:BE164,"P")</f>
        <v>0</v>
      </c>
      <c r="BX164" s="31">
        <f>COUNTIF(BF164:BT164,"P")</f>
        <v>0</v>
      </c>
      <c r="BY164" s="31">
        <f t="shared" si="64"/>
        <v>4</v>
      </c>
      <c r="BZ164" s="43"/>
      <c r="CA164" s="43"/>
      <c r="CB164" s="43"/>
      <c r="CC164" s="43"/>
      <c r="CD164" s="169"/>
      <c r="CE164" s="6"/>
      <c r="CF164" s="6"/>
      <c r="CG164" s="6"/>
      <c r="CH164" s="6"/>
      <c r="CI164" s="6"/>
      <c r="CJ164" s="6"/>
      <c r="CK164" s="6"/>
      <c r="CL164" s="6"/>
    </row>
    <row r="165" spans="1:90" s="7" customFormat="1" ht="18.75" customHeight="1" outlineLevel="1">
      <c r="A165" s="173"/>
      <c r="B165" s="174"/>
      <c r="C165" s="241"/>
      <c r="D165" s="185"/>
      <c r="E165" s="185"/>
      <c r="F165" s="184"/>
      <c r="G165" s="20" t="s">
        <v>59</v>
      </c>
      <c r="H165" s="170"/>
      <c r="I165" s="170"/>
      <c r="J165" s="170"/>
      <c r="K165" s="170"/>
      <c r="L165" s="170"/>
      <c r="M165" s="172"/>
      <c r="N165" s="172"/>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4"/>
      <c r="BN165" s="34"/>
      <c r="BO165" s="34"/>
      <c r="BP165" s="34"/>
      <c r="BQ165" s="34"/>
      <c r="BR165" s="34"/>
      <c r="BS165" s="34"/>
      <c r="BT165" s="34"/>
      <c r="BU165" s="51">
        <f>COUNTIF(O165:AC165,"E")</f>
        <v>0</v>
      </c>
      <c r="BV165" s="51">
        <f>COUNTIF(AD165:AQ165,"E")</f>
        <v>0</v>
      </c>
      <c r="BW165" s="51">
        <f>COUNTIF(AR165:BE165,"E")</f>
        <v>0</v>
      </c>
      <c r="BX165" s="51">
        <f>COUNTIF(BF165:BT165,"E")</f>
        <v>0</v>
      </c>
      <c r="BY165" s="52">
        <f t="shared" si="64"/>
        <v>0</v>
      </c>
      <c r="BZ165" s="43"/>
      <c r="CA165" s="43"/>
      <c r="CB165" s="43"/>
      <c r="CC165" s="43"/>
      <c r="CD165" s="169"/>
      <c r="CE165" s="6"/>
      <c r="CF165" s="6"/>
      <c r="CG165" s="6"/>
      <c r="CH165" s="6"/>
      <c r="CI165" s="6"/>
      <c r="CJ165" s="6"/>
      <c r="CK165" s="6"/>
      <c r="CL165" s="6"/>
    </row>
    <row r="166" spans="1:90" s="7" customFormat="1" ht="18.75" customHeight="1" outlineLevel="1">
      <c r="A166" s="173">
        <v>26</v>
      </c>
      <c r="B166" s="174"/>
      <c r="C166" s="241"/>
      <c r="D166" s="185"/>
      <c r="E166" s="185" t="s">
        <v>117</v>
      </c>
      <c r="F166" s="184" t="s">
        <v>248</v>
      </c>
      <c r="G166" s="20" t="s">
        <v>58</v>
      </c>
      <c r="H166" s="170" t="s">
        <v>272</v>
      </c>
      <c r="I166" s="170"/>
      <c r="J166" s="170"/>
      <c r="K166" s="170" t="s">
        <v>272</v>
      </c>
      <c r="L166" s="170"/>
      <c r="M166" s="172"/>
      <c r="N166" s="172"/>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31">
        <f>COUNTIF(O166:AC166,"P")</f>
        <v>0</v>
      </c>
      <c r="BV166" s="31">
        <f>COUNTIF(AD166:AQ166,"P")</f>
        <v>0</v>
      </c>
      <c r="BW166" s="31">
        <f>COUNTIF(AR166:BE166,"P")</f>
        <v>0</v>
      </c>
      <c r="BX166" s="31">
        <f>COUNTIF(BF166:BT166,"P")</f>
        <v>0</v>
      </c>
      <c r="BY166" s="31">
        <f>SUM(BU166:BX166)</f>
        <v>0</v>
      </c>
      <c r="BZ166" s="43"/>
      <c r="CA166" s="43"/>
      <c r="CB166" s="43"/>
      <c r="CC166" s="43"/>
      <c r="CD166" s="169"/>
      <c r="CE166" s="6"/>
      <c r="CF166" s="6"/>
      <c r="CG166" s="6"/>
      <c r="CH166" s="6"/>
      <c r="CI166" s="6"/>
      <c r="CJ166" s="6"/>
      <c r="CK166" s="6"/>
      <c r="CL166" s="6"/>
    </row>
    <row r="167" spans="1:90" s="7" customFormat="1" ht="18.75" customHeight="1" outlineLevel="1">
      <c r="A167" s="173"/>
      <c r="B167" s="174"/>
      <c r="C167" s="241"/>
      <c r="D167" s="185"/>
      <c r="E167" s="185"/>
      <c r="F167" s="184"/>
      <c r="G167" s="20" t="s">
        <v>59</v>
      </c>
      <c r="H167" s="170"/>
      <c r="I167" s="170"/>
      <c r="J167" s="170"/>
      <c r="K167" s="170"/>
      <c r="L167" s="170"/>
      <c r="M167" s="172"/>
      <c r="N167" s="172"/>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c r="BK167" s="34"/>
      <c r="BL167" s="34"/>
      <c r="BM167" s="34"/>
      <c r="BN167" s="34"/>
      <c r="BO167" s="34"/>
      <c r="BP167" s="34"/>
      <c r="BQ167" s="34"/>
      <c r="BR167" s="34"/>
      <c r="BS167" s="34"/>
      <c r="BT167" s="34"/>
      <c r="BU167" s="51">
        <f>COUNTIF(O167:AC167,"E")</f>
        <v>0</v>
      </c>
      <c r="BV167" s="51">
        <f>COUNTIF(AD167:AQ167,"E")</f>
        <v>0</v>
      </c>
      <c r="BW167" s="51">
        <f>COUNTIF(AR167:BE167,"E")</f>
        <v>0</v>
      </c>
      <c r="BX167" s="51">
        <f>COUNTIF(BF167:BT167,"E")</f>
        <v>0</v>
      </c>
      <c r="BY167" s="52">
        <f>SUM(BU167:BX167)</f>
        <v>0</v>
      </c>
      <c r="BZ167" s="43">
        <f>IF(ISERROR(#REF!/#REF!),"",#REF!/#REF!)</f>
      </c>
      <c r="CA167" s="43">
        <f>IF(ISERROR(BV169/BV168),"",BV169/BV168)</f>
        <v>0</v>
      </c>
      <c r="CB167" s="43">
        <f>IF(ISERROR(BW169/BW168),"",BW169/BW168)</f>
        <v>0</v>
      </c>
      <c r="CC167" s="43">
        <f>IF(ISERROR(BX169/BX168),"",BX169/BX168)</f>
        <v>0</v>
      </c>
      <c r="CD167" s="169"/>
      <c r="CE167" s="6"/>
      <c r="CF167" s="6"/>
      <c r="CG167" s="6"/>
      <c r="CH167" s="6"/>
      <c r="CI167" s="6"/>
      <c r="CJ167" s="6"/>
      <c r="CK167" s="6"/>
      <c r="CL167" s="6"/>
    </row>
    <row r="168" spans="1:90" s="7" customFormat="1" ht="18.75" customHeight="1" outlineLevel="1">
      <c r="A168" s="173">
        <v>26</v>
      </c>
      <c r="B168" s="174"/>
      <c r="C168" s="241"/>
      <c r="D168" s="185"/>
      <c r="E168" s="185" t="s">
        <v>118</v>
      </c>
      <c r="F168" s="184"/>
      <c r="G168" s="20" t="s">
        <v>58</v>
      </c>
      <c r="H168" s="170" t="s">
        <v>272</v>
      </c>
      <c r="I168" s="170"/>
      <c r="J168" s="170"/>
      <c r="K168" s="170"/>
      <c r="L168" s="170"/>
      <c r="M168" s="172" t="s">
        <v>293</v>
      </c>
      <c r="N168" s="172" t="s">
        <v>292</v>
      </c>
      <c r="O168" s="28"/>
      <c r="P168" s="28"/>
      <c r="Q168" s="28"/>
      <c r="R168" s="28" t="s">
        <v>58</v>
      </c>
      <c r="S168" s="28" t="s">
        <v>58</v>
      </c>
      <c r="T168" s="28" t="s">
        <v>58</v>
      </c>
      <c r="U168" s="28" t="s">
        <v>58</v>
      </c>
      <c r="V168" s="28" t="s">
        <v>58</v>
      </c>
      <c r="W168" s="28" t="s">
        <v>58</v>
      </c>
      <c r="X168" s="28" t="s">
        <v>58</v>
      </c>
      <c r="Y168" s="28" t="s">
        <v>58</v>
      </c>
      <c r="Z168" s="28" t="s">
        <v>58</v>
      </c>
      <c r="AA168" s="28" t="s">
        <v>58</v>
      </c>
      <c r="AB168" s="28" t="s">
        <v>58</v>
      </c>
      <c r="AC168" s="28" t="s">
        <v>58</v>
      </c>
      <c r="AD168" s="28" t="s">
        <v>58</v>
      </c>
      <c r="AE168" s="28" t="s">
        <v>58</v>
      </c>
      <c r="AF168" s="28" t="s">
        <v>58</v>
      </c>
      <c r="AG168" s="28" t="s">
        <v>58</v>
      </c>
      <c r="AH168" s="28" t="s">
        <v>58</v>
      </c>
      <c r="AI168" s="28" t="s">
        <v>58</v>
      </c>
      <c r="AJ168" s="28" t="s">
        <v>58</v>
      </c>
      <c r="AK168" s="28" t="s">
        <v>58</v>
      </c>
      <c r="AL168" s="28" t="s">
        <v>58</v>
      </c>
      <c r="AM168" s="28" t="s">
        <v>58</v>
      </c>
      <c r="AN168" s="28" t="s">
        <v>58</v>
      </c>
      <c r="AO168" s="28" t="s">
        <v>58</v>
      </c>
      <c r="AP168" s="28" t="s">
        <v>58</v>
      </c>
      <c r="AQ168" s="28" t="s">
        <v>58</v>
      </c>
      <c r="AR168" s="28" t="s">
        <v>58</v>
      </c>
      <c r="AS168" s="28" t="s">
        <v>58</v>
      </c>
      <c r="AT168" s="28" t="s">
        <v>58</v>
      </c>
      <c r="AU168" s="28" t="s">
        <v>58</v>
      </c>
      <c r="AV168" s="28" t="s">
        <v>58</v>
      </c>
      <c r="AW168" s="28" t="s">
        <v>58</v>
      </c>
      <c r="AX168" s="28" t="s">
        <v>58</v>
      </c>
      <c r="AY168" s="28" t="s">
        <v>58</v>
      </c>
      <c r="AZ168" s="28" t="s">
        <v>58</v>
      </c>
      <c r="BA168" s="28" t="s">
        <v>58</v>
      </c>
      <c r="BB168" s="28" t="s">
        <v>58</v>
      </c>
      <c r="BC168" s="28" t="s">
        <v>58</v>
      </c>
      <c r="BD168" s="28" t="s">
        <v>58</v>
      </c>
      <c r="BE168" s="28" t="s">
        <v>58</v>
      </c>
      <c r="BF168" s="28" t="s">
        <v>58</v>
      </c>
      <c r="BG168" s="28" t="s">
        <v>58</v>
      </c>
      <c r="BH168" s="28" t="s">
        <v>58</v>
      </c>
      <c r="BI168" s="28" t="s">
        <v>58</v>
      </c>
      <c r="BJ168" s="28" t="s">
        <v>58</v>
      </c>
      <c r="BK168" s="28" t="s">
        <v>58</v>
      </c>
      <c r="BL168" s="28" t="s">
        <v>58</v>
      </c>
      <c r="BM168" s="28" t="s">
        <v>58</v>
      </c>
      <c r="BN168" s="28" t="s">
        <v>58</v>
      </c>
      <c r="BO168" s="28" t="s">
        <v>58</v>
      </c>
      <c r="BP168" s="28" t="s">
        <v>58</v>
      </c>
      <c r="BQ168" s="28" t="s">
        <v>58</v>
      </c>
      <c r="BR168" s="28" t="s">
        <v>58</v>
      </c>
      <c r="BS168" s="28"/>
      <c r="BT168" s="28"/>
      <c r="BU168" s="31">
        <f>COUNTIF(O168:AC168,"P")</f>
        <v>12</v>
      </c>
      <c r="BV168" s="31">
        <f>COUNTIF(AD168:AQ168,"P")</f>
        <v>14</v>
      </c>
      <c r="BW168" s="31">
        <f>COUNTIF(AR168:BE168,"P")</f>
        <v>14</v>
      </c>
      <c r="BX168" s="31">
        <f>COUNTIF(BF168:BT168,"P")</f>
        <v>13</v>
      </c>
      <c r="BY168" s="31">
        <f t="shared" si="64"/>
        <v>53</v>
      </c>
      <c r="BZ168" s="43"/>
      <c r="CA168" s="43"/>
      <c r="CB168" s="43"/>
      <c r="CC168" s="43"/>
      <c r="CD168" s="169"/>
      <c r="CE168" s="6"/>
      <c r="CF168" s="6"/>
      <c r="CG168" s="6"/>
      <c r="CH168" s="6"/>
      <c r="CI168" s="6"/>
      <c r="CJ168" s="6"/>
      <c r="CK168" s="6"/>
      <c r="CL168" s="6"/>
    </row>
    <row r="169" spans="1:90" s="7" customFormat="1" ht="18.75" customHeight="1" outlineLevel="1">
      <c r="A169" s="173"/>
      <c r="B169" s="174"/>
      <c r="C169" s="241"/>
      <c r="D169" s="185"/>
      <c r="E169" s="185"/>
      <c r="F169" s="184"/>
      <c r="G169" s="20" t="s">
        <v>59</v>
      </c>
      <c r="H169" s="170"/>
      <c r="I169" s="170"/>
      <c r="J169" s="170"/>
      <c r="K169" s="170"/>
      <c r="L169" s="170"/>
      <c r="M169" s="172"/>
      <c r="N169" s="172"/>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34"/>
      <c r="BL169" s="34"/>
      <c r="BM169" s="34"/>
      <c r="BN169" s="34"/>
      <c r="BO169" s="34"/>
      <c r="BP169" s="34"/>
      <c r="BQ169" s="34"/>
      <c r="BR169" s="34"/>
      <c r="BS169" s="34"/>
      <c r="BT169" s="34"/>
      <c r="BU169" s="51">
        <f>COUNTIF(O169:AC169,"E")</f>
        <v>0</v>
      </c>
      <c r="BV169" s="51">
        <f>COUNTIF(AD169:AQ169,"E")</f>
        <v>0</v>
      </c>
      <c r="BW169" s="51">
        <f>COUNTIF(AR169:BE169,"E")</f>
        <v>0</v>
      </c>
      <c r="BX169" s="51">
        <f>COUNTIF(BF169:BT169,"E")</f>
        <v>0</v>
      </c>
      <c r="BY169" s="52">
        <f t="shared" si="64"/>
        <v>0</v>
      </c>
      <c r="BZ169" s="43">
        <f>IF(ISERROR(#REF!/#REF!),"",#REF!/#REF!)</f>
      </c>
      <c r="CA169" s="43">
        <f>IF(ISERROR(BV175/BV174),"",BV175/BV174)</f>
        <v>0</v>
      </c>
      <c r="CB169" s="43">
        <f>IF(ISERROR(BW175/BW174),"",BW175/BW174)</f>
      </c>
      <c r="CC169" s="43">
        <f>IF(ISERROR(BX175/BX174),"",BX175/BX174)</f>
      </c>
      <c r="CD169" s="169">
        <f>BY175/100</f>
        <v>0</v>
      </c>
      <c r="CE169" s="6"/>
      <c r="CF169" s="6"/>
      <c r="CG169" s="6"/>
      <c r="CH169" s="6"/>
      <c r="CI169" s="6"/>
      <c r="CJ169" s="6"/>
      <c r="CK169" s="6"/>
      <c r="CL169" s="6"/>
    </row>
    <row r="170" spans="1:90" s="7" customFormat="1" ht="18.75" customHeight="1" outlineLevel="1">
      <c r="A170" s="173">
        <v>26</v>
      </c>
      <c r="B170" s="174"/>
      <c r="C170" s="241"/>
      <c r="D170" s="185"/>
      <c r="E170" s="185" t="s">
        <v>119</v>
      </c>
      <c r="F170" s="184" t="s">
        <v>300</v>
      </c>
      <c r="G170" s="20" t="s">
        <v>58</v>
      </c>
      <c r="H170" s="170" t="s">
        <v>272</v>
      </c>
      <c r="I170" s="170"/>
      <c r="J170" s="170"/>
      <c r="K170" s="170"/>
      <c r="L170" s="170" t="s">
        <v>229</v>
      </c>
      <c r="M170" s="172" t="s">
        <v>293</v>
      </c>
      <c r="N170" s="172" t="s">
        <v>299</v>
      </c>
      <c r="O170" s="28"/>
      <c r="P170" s="28"/>
      <c r="Q170" s="28"/>
      <c r="R170" s="28"/>
      <c r="S170" s="28"/>
      <c r="T170" s="28"/>
      <c r="U170" s="28"/>
      <c r="V170" s="28"/>
      <c r="W170" s="28"/>
      <c r="X170" s="28"/>
      <c r="Y170" s="28"/>
      <c r="Z170" s="28"/>
      <c r="AA170" s="28"/>
      <c r="AB170" s="28"/>
      <c r="AC170" s="28"/>
      <c r="AD170" s="28"/>
      <c r="AE170" s="28" t="s">
        <v>58</v>
      </c>
      <c r="AF170" s="28"/>
      <c r="AG170" s="28"/>
      <c r="AH170" s="28"/>
      <c r="AI170" s="28"/>
      <c r="AJ170" s="28"/>
      <c r="AK170" s="28"/>
      <c r="AL170" s="28"/>
      <c r="AM170" s="28"/>
      <c r="AN170" s="28"/>
      <c r="AO170" s="28"/>
      <c r="AP170" s="28"/>
      <c r="AQ170" s="28"/>
      <c r="AR170" s="28"/>
      <c r="AS170" s="28"/>
      <c r="AT170" s="28" t="s">
        <v>58</v>
      </c>
      <c r="AU170" s="28"/>
      <c r="AV170" s="28"/>
      <c r="AW170" s="28"/>
      <c r="AX170" s="28"/>
      <c r="AY170" s="28"/>
      <c r="AZ170" s="28"/>
      <c r="BA170" s="28"/>
      <c r="BB170" s="28"/>
      <c r="BC170" s="28"/>
      <c r="BD170" s="28"/>
      <c r="BE170" s="28"/>
      <c r="BF170" s="28"/>
      <c r="BG170" s="28" t="s">
        <v>58</v>
      </c>
      <c r="BH170" s="28"/>
      <c r="BI170" s="28"/>
      <c r="BJ170" s="28"/>
      <c r="BK170" s="28"/>
      <c r="BL170" s="28"/>
      <c r="BM170" s="28"/>
      <c r="BN170" s="28"/>
      <c r="BO170" s="28"/>
      <c r="BP170" s="28"/>
      <c r="BQ170" s="28"/>
      <c r="BR170" s="28"/>
      <c r="BS170" s="28" t="s">
        <v>58</v>
      </c>
      <c r="BT170" s="28"/>
      <c r="BU170" s="31">
        <f>COUNTIF(O170:AC170,"P")</f>
        <v>0</v>
      </c>
      <c r="BV170" s="31">
        <f>COUNTIF(AD170:AQ170,"P")</f>
        <v>1</v>
      </c>
      <c r="BW170" s="31">
        <f>COUNTIF(AR170:BE170,"P")</f>
        <v>1</v>
      </c>
      <c r="BX170" s="31">
        <f>COUNTIF(BF170:BT170,"P")</f>
        <v>2</v>
      </c>
      <c r="BY170" s="31">
        <f>SUM(BU170:BX170)</f>
        <v>4</v>
      </c>
      <c r="BZ170" s="43"/>
      <c r="CA170" s="43"/>
      <c r="CB170" s="43"/>
      <c r="CC170" s="43"/>
      <c r="CD170" s="169"/>
      <c r="CE170" s="6"/>
      <c r="CF170" s="6"/>
      <c r="CG170" s="6"/>
      <c r="CH170" s="6"/>
      <c r="CI170" s="6"/>
      <c r="CJ170" s="6"/>
      <c r="CK170" s="6"/>
      <c r="CL170" s="6"/>
    </row>
    <row r="171" spans="1:90" s="7" customFormat="1" ht="18.75" customHeight="1" outlineLevel="1">
      <c r="A171" s="173"/>
      <c r="B171" s="174"/>
      <c r="C171" s="241"/>
      <c r="D171" s="185"/>
      <c r="E171" s="185"/>
      <c r="F171" s="184"/>
      <c r="G171" s="20" t="s">
        <v>59</v>
      </c>
      <c r="H171" s="170"/>
      <c r="I171" s="170"/>
      <c r="J171" s="170"/>
      <c r="K171" s="170"/>
      <c r="L171" s="170"/>
      <c r="M171" s="172"/>
      <c r="N171" s="172"/>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c r="BN171" s="34"/>
      <c r="BO171" s="34"/>
      <c r="BP171" s="34"/>
      <c r="BQ171" s="34"/>
      <c r="BR171" s="34"/>
      <c r="BS171" s="34"/>
      <c r="BT171" s="34"/>
      <c r="BU171" s="51">
        <f>COUNTIF(O171:AC171,"E")</f>
        <v>0</v>
      </c>
      <c r="BV171" s="51">
        <f>COUNTIF(AD171:AQ171,"E")</f>
        <v>0</v>
      </c>
      <c r="BW171" s="51">
        <f>COUNTIF(AR171:BE171,"E")</f>
        <v>0</v>
      </c>
      <c r="BX171" s="51">
        <f>COUNTIF(BF171:BT171,"E")</f>
        <v>0</v>
      </c>
      <c r="BY171" s="52">
        <f>SUM(BU171:BX171)</f>
        <v>0</v>
      </c>
      <c r="BZ171" s="43">
        <f>IF(ISERROR(#REF!/#REF!),"",#REF!/#REF!)</f>
      </c>
      <c r="CA171" s="43">
        <f>IF(ISERROR(BV177/BV176),"",BV177/BV176)</f>
      </c>
      <c r="CB171" s="43">
        <f>IF(ISERROR(BW177/BW176),"",BW177/BW176)</f>
      </c>
      <c r="CC171" s="43">
        <f>IF(ISERROR(BX177/BX176),"",BX177/BX176)</f>
      </c>
      <c r="CD171" s="169"/>
      <c r="CE171" s="6"/>
      <c r="CF171" s="6"/>
      <c r="CG171" s="6"/>
      <c r="CH171" s="6"/>
      <c r="CI171" s="6"/>
      <c r="CJ171" s="6"/>
      <c r="CK171" s="6"/>
      <c r="CL171" s="6"/>
    </row>
    <row r="172" spans="1:90" s="7" customFormat="1" ht="18.75" customHeight="1" outlineLevel="1">
      <c r="A172" s="173">
        <v>26</v>
      </c>
      <c r="B172" s="174"/>
      <c r="C172" s="241"/>
      <c r="D172" s="185"/>
      <c r="E172" s="185" t="s">
        <v>120</v>
      </c>
      <c r="F172" s="184" t="s">
        <v>301</v>
      </c>
      <c r="G172" s="20" t="s">
        <v>58</v>
      </c>
      <c r="H172" s="170" t="s">
        <v>272</v>
      </c>
      <c r="I172" s="170"/>
      <c r="J172" s="170"/>
      <c r="K172" s="170"/>
      <c r="L172" s="170" t="s">
        <v>229</v>
      </c>
      <c r="M172" s="172" t="s">
        <v>293</v>
      </c>
      <c r="N172" s="172" t="s">
        <v>299</v>
      </c>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t="s">
        <v>58</v>
      </c>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31">
        <f>COUNTIF(O172:AC172,"P")</f>
        <v>0</v>
      </c>
      <c r="BV172" s="31">
        <f>COUNTIF(AD172:AQ172,"P")</f>
        <v>1</v>
      </c>
      <c r="BW172" s="31">
        <f>COUNTIF(AR172:BE172,"P")</f>
        <v>0</v>
      </c>
      <c r="BX172" s="31">
        <f>COUNTIF(BF172:BT172,"P")</f>
        <v>0</v>
      </c>
      <c r="BY172" s="31">
        <f>SUM(BU172:BX172)</f>
        <v>1</v>
      </c>
      <c r="BZ172" s="43"/>
      <c r="CA172" s="43"/>
      <c r="CB172" s="43"/>
      <c r="CC172" s="43"/>
      <c r="CD172" s="169"/>
      <c r="CE172" s="6"/>
      <c r="CF172" s="6"/>
      <c r="CG172" s="6"/>
      <c r="CH172" s="6"/>
      <c r="CI172" s="6"/>
      <c r="CJ172" s="6"/>
      <c r="CK172" s="6"/>
      <c r="CL172" s="6"/>
    </row>
    <row r="173" spans="1:90" s="7" customFormat="1" ht="18.75" customHeight="1" outlineLevel="1">
      <c r="A173" s="173"/>
      <c r="B173" s="174"/>
      <c r="C173" s="241"/>
      <c r="D173" s="185"/>
      <c r="E173" s="185"/>
      <c r="F173" s="184"/>
      <c r="G173" s="20" t="s">
        <v>59</v>
      </c>
      <c r="H173" s="170"/>
      <c r="I173" s="170"/>
      <c r="J173" s="170"/>
      <c r="K173" s="170"/>
      <c r="L173" s="170"/>
      <c r="M173" s="172"/>
      <c r="N173" s="172"/>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34"/>
      <c r="BL173" s="34"/>
      <c r="BM173" s="34"/>
      <c r="BN173" s="34"/>
      <c r="BO173" s="34"/>
      <c r="BP173" s="34"/>
      <c r="BQ173" s="34"/>
      <c r="BR173" s="34"/>
      <c r="BS173" s="34"/>
      <c r="BT173" s="34"/>
      <c r="BU173" s="51">
        <f>COUNTIF(O173:AC173,"E")</f>
        <v>0</v>
      </c>
      <c r="BV173" s="51">
        <f>COUNTIF(AD173:AQ173,"E")</f>
        <v>0</v>
      </c>
      <c r="BW173" s="51">
        <f>COUNTIF(AR173:BE173,"E")</f>
        <v>0</v>
      </c>
      <c r="BX173" s="51">
        <f>COUNTIF(BF173:BT173,"E")</f>
        <v>0</v>
      </c>
      <c r="BY173" s="52">
        <f>SUM(BU173:BX173)</f>
        <v>0</v>
      </c>
      <c r="BZ173" s="43">
        <f>IF(ISERROR(#REF!/#REF!),"",#REF!/#REF!)</f>
      </c>
      <c r="CA173" s="43">
        <f>IF(ISERROR(#REF!/#REF!),"",#REF!/#REF!)</f>
      </c>
      <c r="CB173" s="43">
        <f>IF(ISERROR(#REF!/#REF!),"",#REF!/#REF!)</f>
      </c>
      <c r="CC173" s="43">
        <f>IF(ISERROR(#REF!/#REF!),"",#REF!/#REF!)</f>
      </c>
      <c r="CD173" s="169"/>
      <c r="CE173" s="6"/>
      <c r="CF173" s="6"/>
      <c r="CG173" s="6"/>
      <c r="CH173" s="6"/>
      <c r="CI173" s="6"/>
      <c r="CJ173" s="6"/>
      <c r="CK173" s="6"/>
      <c r="CL173" s="6"/>
    </row>
    <row r="174" spans="1:90" s="7" customFormat="1" ht="18.75" customHeight="1" outlineLevel="1">
      <c r="A174" s="173">
        <v>27</v>
      </c>
      <c r="B174" s="174"/>
      <c r="C174" s="241"/>
      <c r="D174" s="185"/>
      <c r="E174" s="185" t="s">
        <v>121</v>
      </c>
      <c r="F174" s="184" t="s">
        <v>302</v>
      </c>
      <c r="G174" s="20" t="s">
        <v>58</v>
      </c>
      <c r="H174" s="170" t="s">
        <v>229</v>
      </c>
      <c r="I174" s="170"/>
      <c r="J174" s="170"/>
      <c r="K174" s="170"/>
      <c r="L174" s="170" t="s">
        <v>229</v>
      </c>
      <c r="M174" s="172" t="s">
        <v>293</v>
      </c>
      <c r="N174" s="172"/>
      <c r="O174" s="28"/>
      <c r="P174" s="28"/>
      <c r="Q174" s="28"/>
      <c r="R174" s="28"/>
      <c r="S174" s="28"/>
      <c r="T174" s="28"/>
      <c r="U174" s="28"/>
      <c r="V174" s="28"/>
      <c r="W174" s="28"/>
      <c r="X174" s="28"/>
      <c r="Y174" s="28"/>
      <c r="Z174" s="28"/>
      <c r="AA174" s="28"/>
      <c r="AB174" s="28"/>
      <c r="AC174" s="28"/>
      <c r="AD174" s="28"/>
      <c r="AE174" s="28"/>
      <c r="AF174" s="28" t="s">
        <v>58</v>
      </c>
      <c r="AG174" s="28" t="s">
        <v>58</v>
      </c>
      <c r="AH174" s="28" t="s">
        <v>58</v>
      </c>
      <c r="AI174" s="28" t="s">
        <v>58</v>
      </c>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31">
        <f>COUNTIF(O174:AC174,"P")</f>
        <v>0</v>
      </c>
      <c r="BV174" s="31">
        <f>COUNTIF(AD174:AQ174,"P")</f>
        <v>4</v>
      </c>
      <c r="BW174" s="31">
        <f>COUNTIF(AR174:BE174,"P")</f>
        <v>0</v>
      </c>
      <c r="BX174" s="31">
        <f>COUNTIF(BF174:BT174,"P")</f>
        <v>0</v>
      </c>
      <c r="BY174" s="31">
        <f t="shared" si="64"/>
        <v>4</v>
      </c>
      <c r="BZ174" s="43"/>
      <c r="CA174" s="43"/>
      <c r="CB174" s="43"/>
      <c r="CC174" s="43"/>
      <c r="CD174" s="169"/>
      <c r="CE174" s="6"/>
      <c r="CF174" s="6"/>
      <c r="CG174" s="6"/>
      <c r="CH174" s="6"/>
      <c r="CI174" s="6"/>
      <c r="CJ174" s="6"/>
      <c r="CK174" s="6"/>
      <c r="CL174" s="6"/>
    </row>
    <row r="175" spans="1:90" s="7" customFormat="1" ht="18.75" customHeight="1" outlineLevel="1">
      <c r="A175" s="173"/>
      <c r="B175" s="174"/>
      <c r="C175" s="215"/>
      <c r="D175" s="302"/>
      <c r="E175" s="302"/>
      <c r="F175" s="184"/>
      <c r="G175" s="20" t="s">
        <v>59</v>
      </c>
      <c r="H175" s="170"/>
      <c r="I175" s="170"/>
      <c r="J175" s="170"/>
      <c r="K175" s="170"/>
      <c r="L175" s="170"/>
      <c r="M175" s="172"/>
      <c r="N175" s="172"/>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c r="BN175" s="34"/>
      <c r="BO175" s="34"/>
      <c r="BP175" s="34"/>
      <c r="BQ175" s="34"/>
      <c r="BR175" s="34"/>
      <c r="BS175" s="34"/>
      <c r="BT175" s="34"/>
      <c r="BU175" s="51">
        <f>COUNTIF(O175:AC175,"E")</f>
        <v>0</v>
      </c>
      <c r="BV175" s="51">
        <f>COUNTIF(AD175:AQ175,"E")</f>
        <v>0</v>
      </c>
      <c r="BW175" s="51">
        <f>COUNTIF(AR175:BE175,"E")</f>
        <v>0</v>
      </c>
      <c r="BX175" s="51">
        <f>COUNTIF(BF175:BT175,"E")</f>
        <v>0</v>
      </c>
      <c r="BY175" s="52">
        <f t="shared" si="64"/>
        <v>0</v>
      </c>
      <c r="BZ175" s="32">
        <f>IF(ISERROR(#REF!/#REF!),"",#REF!/#REF!)</f>
      </c>
      <c r="CA175" s="32">
        <f>IF(ISERROR(#REF!/BV176),"",#REF!/BV176)</f>
      </c>
      <c r="CB175" s="32">
        <f>IF(ISERROR(#REF!/BW176),"",#REF!/BW176)</f>
      </c>
      <c r="CC175" s="32">
        <f>IF(ISERROR(#REF!/BX176),"",#REF!/BX176)</f>
      </c>
      <c r="CD175" s="33" t="e">
        <f>#REF!/100</f>
        <v>#REF!</v>
      </c>
      <c r="CE175" s="6"/>
      <c r="CF175" s="6"/>
      <c r="CG175" s="6"/>
      <c r="CH175" s="6"/>
      <c r="CI175" s="6"/>
      <c r="CJ175" s="6"/>
      <c r="CK175" s="6"/>
      <c r="CL175" s="6"/>
    </row>
    <row r="176" spans="1:90" s="7" customFormat="1" ht="18.75" customHeight="1">
      <c r="A176" s="46"/>
      <c r="B176" s="39"/>
      <c r="C176" s="301"/>
      <c r="D176" s="374" t="s">
        <v>122</v>
      </c>
      <c r="E176" s="289" t="s">
        <v>123</v>
      </c>
      <c r="F176" s="167" t="s">
        <v>271</v>
      </c>
      <c r="G176" s="20" t="s">
        <v>58</v>
      </c>
      <c r="H176" s="170" t="s">
        <v>272</v>
      </c>
      <c r="I176" s="170" t="s">
        <v>272</v>
      </c>
      <c r="J176" s="170" t="s">
        <v>272</v>
      </c>
      <c r="K176" s="170" t="s">
        <v>272</v>
      </c>
      <c r="L176" s="170" t="s">
        <v>272</v>
      </c>
      <c r="M176" s="203" t="s">
        <v>270</v>
      </c>
      <c r="N176" s="203" t="s">
        <v>236</v>
      </c>
      <c r="O176" s="21">
        <f aca="true" t="shared" si="65" ref="O176:AF176">COUNTIF(O196:O199,"P")</f>
        <v>0</v>
      </c>
      <c r="P176" s="21">
        <f t="shared" si="65"/>
        <v>0</v>
      </c>
      <c r="Q176" s="21">
        <f t="shared" si="65"/>
        <v>0</v>
      </c>
      <c r="R176" s="21">
        <f t="shared" si="65"/>
        <v>0</v>
      </c>
      <c r="S176" s="21">
        <f t="shared" si="65"/>
        <v>0</v>
      </c>
      <c r="T176" s="21">
        <f t="shared" si="65"/>
        <v>0</v>
      </c>
      <c r="U176" s="21">
        <f t="shared" si="65"/>
        <v>0</v>
      </c>
      <c r="V176" s="21">
        <f t="shared" si="65"/>
        <v>0</v>
      </c>
      <c r="W176" s="21">
        <f t="shared" si="65"/>
        <v>0</v>
      </c>
      <c r="X176" s="21">
        <f t="shared" si="65"/>
        <v>0</v>
      </c>
      <c r="Y176" s="21">
        <f t="shared" si="65"/>
        <v>0</v>
      </c>
      <c r="Z176" s="21">
        <f t="shared" si="65"/>
        <v>0</v>
      </c>
      <c r="AA176" s="21">
        <f t="shared" si="65"/>
        <v>0</v>
      </c>
      <c r="AB176" s="21">
        <f t="shared" si="65"/>
        <v>0</v>
      </c>
      <c r="AC176" s="21">
        <f t="shared" si="65"/>
        <v>0</v>
      </c>
      <c r="AD176" s="21">
        <f t="shared" si="65"/>
        <v>0</v>
      </c>
      <c r="AE176" s="21">
        <f t="shared" si="65"/>
        <v>0</v>
      </c>
      <c r="AF176" s="21">
        <f t="shared" si="65"/>
        <v>0</v>
      </c>
      <c r="AG176" s="21"/>
      <c r="AH176" s="21">
        <f aca="true" t="shared" si="66" ref="AH176:BQ176">COUNTIF(AH196:AH199,"P")</f>
        <v>0</v>
      </c>
      <c r="AI176" s="21">
        <f t="shared" si="66"/>
        <v>0</v>
      </c>
      <c r="AJ176" s="21">
        <f t="shared" si="66"/>
        <v>0</v>
      </c>
      <c r="AK176" s="21">
        <f t="shared" si="66"/>
        <v>0</v>
      </c>
      <c r="AL176" s="21">
        <f t="shared" si="66"/>
        <v>0</v>
      </c>
      <c r="AM176" s="21">
        <f t="shared" si="66"/>
        <v>0</v>
      </c>
      <c r="AN176" s="21">
        <f t="shared" si="66"/>
        <v>0</v>
      </c>
      <c r="AO176" s="21">
        <f t="shared" si="66"/>
        <v>0</v>
      </c>
      <c r="AP176" s="21">
        <f t="shared" si="66"/>
        <v>0</v>
      </c>
      <c r="AQ176" s="21">
        <f t="shared" si="66"/>
        <v>0</v>
      </c>
      <c r="AR176" s="21">
        <f t="shared" si="66"/>
        <v>0</v>
      </c>
      <c r="AS176" s="21">
        <f t="shared" si="66"/>
        <v>0</v>
      </c>
      <c r="AT176" s="21">
        <f t="shared" si="66"/>
        <v>0</v>
      </c>
      <c r="AU176" s="21">
        <f t="shared" si="66"/>
        <v>0</v>
      </c>
      <c r="AV176" s="21">
        <f t="shared" si="66"/>
        <v>0</v>
      </c>
      <c r="AW176" s="21">
        <f t="shared" si="66"/>
        <v>0</v>
      </c>
      <c r="AX176" s="21">
        <f t="shared" si="66"/>
        <v>0</v>
      </c>
      <c r="AY176" s="21">
        <f t="shared" si="66"/>
        <v>0</v>
      </c>
      <c r="AZ176" s="21">
        <f t="shared" si="66"/>
        <v>0</v>
      </c>
      <c r="BA176" s="21">
        <f t="shared" si="66"/>
        <v>0</v>
      </c>
      <c r="BB176" s="21">
        <f t="shared" si="66"/>
        <v>0</v>
      </c>
      <c r="BC176" s="21">
        <f t="shared" si="66"/>
        <v>0</v>
      </c>
      <c r="BD176" s="21">
        <f t="shared" si="66"/>
        <v>0</v>
      </c>
      <c r="BE176" s="21">
        <f t="shared" si="66"/>
        <v>0</v>
      </c>
      <c r="BF176" s="21">
        <f t="shared" si="66"/>
        <v>0</v>
      </c>
      <c r="BG176" s="21">
        <f t="shared" si="66"/>
        <v>0</v>
      </c>
      <c r="BH176" s="21">
        <f t="shared" si="66"/>
        <v>0</v>
      </c>
      <c r="BI176" s="21">
        <f t="shared" si="66"/>
        <v>0</v>
      </c>
      <c r="BJ176" s="21">
        <f t="shared" si="66"/>
        <v>0</v>
      </c>
      <c r="BK176" s="21">
        <f t="shared" si="66"/>
        <v>0</v>
      </c>
      <c r="BL176" s="21">
        <f t="shared" si="66"/>
        <v>0</v>
      </c>
      <c r="BM176" s="21">
        <f t="shared" si="66"/>
        <v>0</v>
      </c>
      <c r="BN176" s="21">
        <f t="shared" si="66"/>
        <v>0</v>
      </c>
      <c r="BO176" s="21">
        <f t="shared" si="66"/>
        <v>0</v>
      </c>
      <c r="BP176" s="21">
        <f t="shared" si="66"/>
        <v>0</v>
      </c>
      <c r="BQ176" s="21">
        <f t="shared" si="66"/>
        <v>0</v>
      </c>
      <c r="BR176" s="21"/>
      <c r="BS176" s="21">
        <f>COUNTIF(BS196:BS199,"P")</f>
        <v>0</v>
      </c>
      <c r="BT176" s="21">
        <f>COUNTIF(BT196:BT199,"P")</f>
        <v>0</v>
      </c>
      <c r="BU176" s="53"/>
      <c r="BV176" s="53"/>
      <c r="BW176" s="31"/>
      <c r="BX176" s="31"/>
      <c r="BY176" s="52"/>
      <c r="BZ176" s="32"/>
      <c r="CA176" s="32"/>
      <c r="CB176" s="32"/>
      <c r="CC176" s="32"/>
      <c r="CD176" s="49"/>
      <c r="CE176" s="6"/>
      <c r="CF176" s="6"/>
      <c r="CG176" s="6"/>
      <c r="CH176" s="6"/>
      <c r="CI176" s="6"/>
      <c r="CJ176" s="6"/>
      <c r="CK176" s="6"/>
      <c r="CL176" s="6"/>
    </row>
    <row r="177" spans="1:90" s="7" customFormat="1" ht="18.75" customHeight="1">
      <c r="A177" s="46"/>
      <c r="B177" s="39"/>
      <c r="C177" s="301"/>
      <c r="D177" s="375"/>
      <c r="E177" s="289"/>
      <c r="F177" s="168"/>
      <c r="G177" s="20" t="s">
        <v>59</v>
      </c>
      <c r="H177" s="170"/>
      <c r="I177" s="170"/>
      <c r="J177" s="170"/>
      <c r="K177" s="170"/>
      <c r="L177" s="170"/>
      <c r="M177" s="204"/>
      <c r="N177" s="204"/>
      <c r="O177" s="93">
        <f aca="true" t="shared" si="67" ref="O177:AF177">COUNTIF(O196:O199,"E")</f>
        <v>0</v>
      </c>
      <c r="P177" s="93">
        <f t="shared" si="67"/>
        <v>0</v>
      </c>
      <c r="Q177" s="93">
        <f t="shared" si="67"/>
        <v>0</v>
      </c>
      <c r="R177" s="93">
        <f t="shared" si="67"/>
        <v>0</v>
      </c>
      <c r="S177" s="93">
        <f t="shared" si="67"/>
        <v>0</v>
      </c>
      <c r="T177" s="93">
        <f t="shared" si="67"/>
        <v>0</v>
      </c>
      <c r="U177" s="93">
        <f t="shared" si="67"/>
        <v>0</v>
      </c>
      <c r="V177" s="93">
        <f t="shared" si="67"/>
        <v>0</v>
      </c>
      <c r="W177" s="93">
        <f t="shared" si="67"/>
        <v>0</v>
      </c>
      <c r="X177" s="93">
        <f t="shared" si="67"/>
        <v>0</v>
      </c>
      <c r="Y177" s="93">
        <f t="shared" si="67"/>
        <v>0</v>
      </c>
      <c r="Z177" s="93">
        <f t="shared" si="67"/>
        <v>0</v>
      </c>
      <c r="AA177" s="93">
        <f t="shared" si="67"/>
        <v>0</v>
      </c>
      <c r="AB177" s="93">
        <f t="shared" si="67"/>
        <v>0</v>
      </c>
      <c r="AC177" s="93">
        <f t="shared" si="67"/>
        <v>0</v>
      </c>
      <c r="AD177" s="93">
        <f t="shared" si="67"/>
        <v>0</v>
      </c>
      <c r="AE177" s="93">
        <f t="shared" si="67"/>
        <v>0</v>
      </c>
      <c r="AF177" s="93">
        <f t="shared" si="67"/>
        <v>0</v>
      </c>
      <c r="AG177" s="93"/>
      <c r="AH177" s="93">
        <f aca="true" t="shared" si="68" ref="AH177:BQ177">COUNTIF(AH196:AH199,"E")</f>
        <v>0</v>
      </c>
      <c r="AI177" s="93">
        <f t="shared" si="68"/>
        <v>0</v>
      </c>
      <c r="AJ177" s="93">
        <f t="shared" si="68"/>
        <v>0</v>
      </c>
      <c r="AK177" s="93">
        <f t="shared" si="68"/>
        <v>0</v>
      </c>
      <c r="AL177" s="93">
        <f t="shared" si="68"/>
        <v>0</v>
      </c>
      <c r="AM177" s="93">
        <f t="shared" si="68"/>
        <v>0</v>
      </c>
      <c r="AN177" s="93">
        <f t="shared" si="68"/>
        <v>0</v>
      </c>
      <c r="AO177" s="93">
        <f t="shared" si="68"/>
        <v>0</v>
      </c>
      <c r="AP177" s="93">
        <f t="shared" si="68"/>
        <v>0</v>
      </c>
      <c r="AQ177" s="93">
        <f t="shared" si="68"/>
        <v>0</v>
      </c>
      <c r="AR177" s="93">
        <f t="shared" si="68"/>
        <v>0</v>
      </c>
      <c r="AS177" s="93">
        <f t="shared" si="68"/>
        <v>0</v>
      </c>
      <c r="AT177" s="93">
        <f t="shared" si="68"/>
        <v>0</v>
      </c>
      <c r="AU177" s="93">
        <f t="shared" si="68"/>
        <v>0</v>
      </c>
      <c r="AV177" s="93">
        <f t="shared" si="68"/>
        <v>0</v>
      </c>
      <c r="AW177" s="93">
        <f t="shared" si="68"/>
        <v>0</v>
      </c>
      <c r="AX177" s="93">
        <f t="shared" si="68"/>
        <v>0</v>
      </c>
      <c r="AY177" s="93">
        <f t="shared" si="68"/>
        <v>0</v>
      </c>
      <c r="AZ177" s="93">
        <f t="shared" si="68"/>
        <v>0</v>
      </c>
      <c r="BA177" s="93">
        <f t="shared" si="68"/>
        <v>0</v>
      </c>
      <c r="BB177" s="93">
        <f t="shared" si="68"/>
        <v>0</v>
      </c>
      <c r="BC177" s="93">
        <f t="shared" si="68"/>
        <v>0</v>
      </c>
      <c r="BD177" s="93">
        <f t="shared" si="68"/>
        <v>0</v>
      </c>
      <c r="BE177" s="93">
        <f t="shared" si="68"/>
        <v>0</v>
      </c>
      <c r="BF177" s="93">
        <f t="shared" si="68"/>
        <v>0</v>
      </c>
      <c r="BG177" s="93">
        <f t="shared" si="68"/>
        <v>0</v>
      </c>
      <c r="BH177" s="93">
        <f t="shared" si="68"/>
        <v>0</v>
      </c>
      <c r="BI177" s="93">
        <f t="shared" si="68"/>
        <v>0</v>
      </c>
      <c r="BJ177" s="93">
        <f t="shared" si="68"/>
        <v>0</v>
      </c>
      <c r="BK177" s="93">
        <f t="shared" si="68"/>
        <v>0</v>
      </c>
      <c r="BL177" s="93">
        <f t="shared" si="68"/>
        <v>0</v>
      </c>
      <c r="BM177" s="93">
        <f t="shared" si="68"/>
        <v>0</v>
      </c>
      <c r="BN177" s="93">
        <f t="shared" si="68"/>
        <v>0</v>
      </c>
      <c r="BO177" s="93">
        <f t="shared" si="68"/>
        <v>0</v>
      </c>
      <c r="BP177" s="93">
        <f t="shared" si="68"/>
        <v>0</v>
      </c>
      <c r="BQ177" s="93">
        <f t="shared" si="68"/>
        <v>0</v>
      </c>
      <c r="BR177" s="93"/>
      <c r="BS177" s="93">
        <f>COUNTIF(BS196:BS199,"E")</f>
        <v>0</v>
      </c>
      <c r="BT177" s="93">
        <f>COUNTIF(BT196:BT199,"E")</f>
        <v>0</v>
      </c>
      <c r="BU177" s="53"/>
      <c r="BV177" s="53"/>
      <c r="BW177" s="31"/>
      <c r="BX177" s="31"/>
      <c r="BY177" s="52"/>
      <c r="BZ177" s="32"/>
      <c r="CA177" s="32"/>
      <c r="CB177" s="32"/>
      <c r="CC177" s="32"/>
      <c r="CD177" s="49"/>
      <c r="CE177" s="6"/>
      <c r="CF177" s="6"/>
      <c r="CG177" s="6"/>
      <c r="CH177" s="6"/>
      <c r="CI177" s="6"/>
      <c r="CJ177" s="6"/>
      <c r="CK177" s="6"/>
      <c r="CL177" s="6"/>
    </row>
    <row r="178" spans="1:90" s="7" customFormat="1" ht="33.75" customHeight="1" hidden="1" outlineLevel="1">
      <c r="A178" s="173">
        <v>1</v>
      </c>
      <c r="B178" s="177"/>
      <c r="C178" s="301"/>
      <c r="D178" s="375"/>
      <c r="E178" s="160" t="s">
        <v>303</v>
      </c>
      <c r="F178" s="182" t="s">
        <v>304</v>
      </c>
      <c r="G178" s="20" t="s">
        <v>58</v>
      </c>
      <c r="H178" s="170" t="s">
        <v>229</v>
      </c>
      <c r="I178" s="170" t="s">
        <v>229</v>
      </c>
      <c r="J178" s="170"/>
      <c r="K178" s="170"/>
      <c r="L178" s="170" t="s">
        <v>229</v>
      </c>
      <c r="M178" s="171" t="s">
        <v>305</v>
      </c>
      <c r="N178" s="172" t="s">
        <v>306</v>
      </c>
      <c r="O178" s="28"/>
      <c r="P178" s="28"/>
      <c r="Q178" s="28"/>
      <c r="R178" s="28"/>
      <c r="S178" s="28"/>
      <c r="T178" s="28"/>
      <c r="U178" s="29"/>
      <c r="V178" s="29"/>
      <c r="W178" s="29"/>
      <c r="X178" s="29"/>
      <c r="Y178" s="28"/>
      <c r="Z178" s="29"/>
      <c r="AA178" s="29"/>
      <c r="AB178" s="29"/>
      <c r="AC178" s="29"/>
      <c r="AD178" s="29"/>
      <c r="AE178" s="29"/>
      <c r="AF178" s="29"/>
      <c r="AG178" s="29" t="s">
        <v>58</v>
      </c>
      <c r="AH178" s="29"/>
      <c r="AI178" s="29"/>
      <c r="AJ178" s="29"/>
      <c r="AK178" s="29"/>
      <c r="AL178" s="29"/>
      <c r="AM178" s="29"/>
      <c r="AN178" s="29"/>
      <c r="AO178" s="29"/>
      <c r="AP178" s="29"/>
      <c r="AQ178" s="29"/>
      <c r="AR178" s="29"/>
      <c r="AS178" s="29"/>
      <c r="AT178" s="29"/>
      <c r="AU178" s="29"/>
      <c r="AV178" s="29"/>
      <c r="AW178" s="29"/>
      <c r="AX178" s="29"/>
      <c r="AY178" s="29"/>
      <c r="AZ178" s="29" t="s">
        <v>58</v>
      </c>
      <c r="BA178" s="29"/>
      <c r="BB178" s="29"/>
      <c r="BC178" s="29"/>
      <c r="BD178" s="29"/>
      <c r="BE178" s="29"/>
      <c r="BF178" s="29"/>
      <c r="BG178" s="29"/>
      <c r="BH178" s="29"/>
      <c r="BI178" s="29"/>
      <c r="BJ178" s="29"/>
      <c r="BK178" s="29"/>
      <c r="BL178" s="29"/>
      <c r="BM178" s="29"/>
      <c r="BN178" s="29"/>
      <c r="BO178" s="29"/>
      <c r="BP178" s="29"/>
      <c r="BQ178" s="29"/>
      <c r="BR178" s="29"/>
      <c r="BS178" s="29" t="s">
        <v>58</v>
      </c>
      <c r="BT178" s="30"/>
      <c r="BU178" s="31"/>
      <c r="BV178" s="31"/>
      <c r="BW178" s="31"/>
      <c r="BX178" s="31"/>
      <c r="BY178" s="31"/>
      <c r="BZ178" s="166"/>
      <c r="CA178" s="166"/>
      <c r="CB178" s="166"/>
      <c r="CC178" s="166"/>
      <c r="CD178" s="169"/>
      <c r="CE178" s="6"/>
      <c r="CF178" s="6"/>
      <c r="CG178" s="6"/>
      <c r="CH178" s="6"/>
      <c r="CI178" s="6"/>
      <c r="CJ178" s="6"/>
      <c r="CK178" s="6"/>
      <c r="CL178" s="6"/>
    </row>
    <row r="179" spans="1:90" s="7" customFormat="1" ht="24.75" customHeight="1" hidden="1" outlineLevel="1" thickBot="1">
      <c r="A179" s="173"/>
      <c r="B179" s="177"/>
      <c r="C179" s="301"/>
      <c r="D179" s="375"/>
      <c r="E179" s="160"/>
      <c r="F179" s="182"/>
      <c r="G179" s="20" t="s">
        <v>59</v>
      </c>
      <c r="H179" s="170"/>
      <c r="I179" s="170"/>
      <c r="J179" s="170"/>
      <c r="K179" s="170"/>
      <c r="L179" s="170"/>
      <c r="M179" s="172"/>
      <c r="N179" s="172"/>
      <c r="O179" s="34"/>
      <c r="P179" s="34"/>
      <c r="Q179" s="34"/>
      <c r="R179" s="34"/>
      <c r="S179" s="34"/>
      <c r="T179" s="34"/>
      <c r="U179" s="35"/>
      <c r="V179" s="35"/>
      <c r="W179" s="35"/>
      <c r="X179" s="35"/>
      <c r="Y179" s="34"/>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6"/>
      <c r="BU179" s="96"/>
      <c r="BV179" s="96"/>
      <c r="BW179" s="96"/>
      <c r="BX179" s="96"/>
      <c r="BY179" s="96"/>
      <c r="BZ179" s="166"/>
      <c r="CA179" s="166"/>
      <c r="CB179" s="166"/>
      <c r="CC179" s="166"/>
      <c r="CD179" s="169"/>
      <c r="CE179" s="6"/>
      <c r="CF179" s="6"/>
      <c r="CG179" s="6"/>
      <c r="CH179" s="6"/>
      <c r="CI179" s="6"/>
      <c r="CJ179" s="6"/>
      <c r="CK179" s="6"/>
      <c r="CL179" s="6"/>
    </row>
    <row r="180" spans="1:90" s="7" customFormat="1" ht="29.25" customHeight="1" hidden="1" outlineLevel="1">
      <c r="A180" s="173">
        <v>2</v>
      </c>
      <c r="B180" s="177"/>
      <c r="C180" s="301"/>
      <c r="D180" s="375"/>
      <c r="E180" s="160" t="s">
        <v>307</v>
      </c>
      <c r="F180" s="290" t="s">
        <v>308</v>
      </c>
      <c r="G180" s="20" t="s">
        <v>58</v>
      </c>
      <c r="H180" s="170" t="s">
        <v>229</v>
      </c>
      <c r="I180" s="170" t="s">
        <v>229</v>
      </c>
      <c r="J180" s="170"/>
      <c r="K180" s="170" t="s">
        <v>229</v>
      </c>
      <c r="L180" s="170" t="s">
        <v>229</v>
      </c>
      <c r="M180" s="171" t="s">
        <v>305</v>
      </c>
      <c r="N180" s="172" t="s">
        <v>306</v>
      </c>
      <c r="O180" s="28" t="s">
        <v>58</v>
      </c>
      <c r="P180" s="28"/>
      <c r="Q180" s="28"/>
      <c r="R180" s="28"/>
      <c r="S180" s="28"/>
      <c r="T180" s="28" t="s">
        <v>58</v>
      </c>
      <c r="U180" s="38"/>
      <c r="V180" s="38"/>
      <c r="W180" s="38"/>
      <c r="X180" s="38"/>
      <c r="Y180" s="28" t="s">
        <v>58</v>
      </c>
      <c r="Z180" s="29"/>
      <c r="AA180" s="29"/>
      <c r="AB180" s="29"/>
      <c r="AC180" s="29"/>
      <c r="AD180" s="29" t="s">
        <v>58</v>
      </c>
      <c r="AE180" s="29"/>
      <c r="AF180" s="29"/>
      <c r="AG180" s="29"/>
      <c r="AH180" s="29"/>
      <c r="AI180" s="29" t="s">
        <v>58</v>
      </c>
      <c r="AJ180" s="29"/>
      <c r="AK180" s="29"/>
      <c r="AL180" s="29"/>
      <c r="AM180" s="29"/>
      <c r="AN180" s="29" t="s">
        <v>58</v>
      </c>
      <c r="AO180" s="29"/>
      <c r="AP180" s="29"/>
      <c r="AQ180" s="29"/>
      <c r="AR180" s="29" t="s">
        <v>58</v>
      </c>
      <c r="AS180" s="29"/>
      <c r="AT180" s="29"/>
      <c r="AU180" s="29"/>
      <c r="AV180" s="29"/>
      <c r="AW180" s="29" t="s">
        <v>58</v>
      </c>
      <c r="AX180" s="29"/>
      <c r="AY180" s="29"/>
      <c r="AZ180" s="29"/>
      <c r="BA180" s="29"/>
      <c r="BB180" s="29" t="s">
        <v>58</v>
      </c>
      <c r="BC180" s="29"/>
      <c r="BD180" s="29"/>
      <c r="BE180" s="29"/>
      <c r="BF180" s="29" t="s">
        <v>58</v>
      </c>
      <c r="BG180" s="29"/>
      <c r="BH180" s="29"/>
      <c r="BI180" s="29"/>
      <c r="BJ180" s="29"/>
      <c r="BK180" s="29" t="s">
        <v>58</v>
      </c>
      <c r="BL180" s="29"/>
      <c r="BM180" s="29"/>
      <c r="BN180" s="29"/>
      <c r="BO180" s="29"/>
      <c r="BP180" s="29" t="s">
        <v>58</v>
      </c>
      <c r="BQ180" s="29"/>
      <c r="BR180" s="29"/>
      <c r="BS180" s="29"/>
      <c r="BT180" s="30"/>
      <c r="BU180" s="31"/>
      <c r="BV180" s="31"/>
      <c r="BW180" s="31"/>
      <c r="BX180" s="31"/>
      <c r="BY180" s="31"/>
      <c r="BZ180" s="166"/>
      <c r="CA180" s="166"/>
      <c r="CB180" s="166"/>
      <c r="CC180" s="166"/>
      <c r="CD180" s="169"/>
      <c r="CE180" s="6"/>
      <c r="CF180" s="6"/>
      <c r="CG180" s="6"/>
      <c r="CH180" s="6"/>
      <c r="CI180" s="6"/>
      <c r="CJ180" s="6"/>
      <c r="CK180" s="6"/>
      <c r="CL180" s="6"/>
    </row>
    <row r="181" spans="1:90" s="7" customFormat="1" ht="30" customHeight="1" hidden="1" outlineLevel="1" thickBot="1">
      <c r="A181" s="173"/>
      <c r="B181" s="177"/>
      <c r="C181" s="301"/>
      <c r="D181" s="375"/>
      <c r="E181" s="160"/>
      <c r="F181" s="290"/>
      <c r="G181" s="20" t="s">
        <v>59</v>
      </c>
      <c r="H181" s="170"/>
      <c r="I181" s="170"/>
      <c r="J181" s="170"/>
      <c r="K181" s="170"/>
      <c r="L181" s="170"/>
      <c r="M181" s="172"/>
      <c r="N181" s="172"/>
      <c r="O181" s="34"/>
      <c r="P181" s="34"/>
      <c r="Q181" s="34"/>
      <c r="R181" s="34"/>
      <c r="S181" s="34"/>
      <c r="T181" s="34"/>
      <c r="U181" s="35"/>
      <c r="V181" s="35"/>
      <c r="W181" s="35"/>
      <c r="X181" s="35"/>
      <c r="Y181" s="34"/>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5"/>
      <c r="BR181" s="35"/>
      <c r="BS181" s="35"/>
      <c r="BT181" s="36"/>
      <c r="BU181" s="97"/>
      <c r="BV181" s="97"/>
      <c r="BW181" s="97"/>
      <c r="BX181" s="97"/>
      <c r="BY181" s="97"/>
      <c r="BZ181" s="166"/>
      <c r="CA181" s="166"/>
      <c r="CB181" s="166"/>
      <c r="CC181" s="166"/>
      <c r="CD181" s="169"/>
      <c r="CE181" s="6"/>
      <c r="CF181" s="6"/>
      <c r="CG181" s="6"/>
      <c r="CH181" s="6"/>
      <c r="CI181" s="6"/>
      <c r="CJ181" s="6"/>
      <c r="CK181" s="6"/>
      <c r="CL181" s="6"/>
    </row>
    <row r="182" spans="1:90" s="7" customFormat="1" ht="27.75" customHeight="1" hidden="1" outlineLevel="1">
      <c r="A182" s="173">
        <v>3</v>
      </c>
      <c r="B182" s="177"/>
      <c r="C182" s="301"/>
      <c r="D182" s="375"/>
      <c r="E182" s="160" t="s">
        <v>309</v>
      </c>
      <c r="F182" s="182" t="s">
        <v>310</v>
      </c>
      <c r="G182" s="20" t="s">
        <v>58</v>
      </c>
      <c r="H182" s="170" t="s">
        <v>229</v>
      </c>
      <c r="I182" s="170" t="s">
        <v>229</v>
      </c>
      <c r="J182" s="170"/>
      <c r="K182" s="170"/>
      <c r="L182" s="170" t="s">
        <v>229</v>
      </c>
      <c r="M182" s="171" t="s">
        <v>305</v>
      </c>
      <c r="N182" s="172" t="s">
        <v>306</v>
      </c>
      <c r="O182" s="28"/>
      <c r="P182" s="28"/>
      <c r="Q182" s="28"/>
      <c r="R182" s="28"/>
      <c r="S182" s="28"/>
      <c r="T182" s="28"/>
      <c r="U182" s="29"/>
      <c r="V182" s="29"/>
      <c r="W182" s="29"/>
      <c r="X182" s="29"/>
      <c r="Y182" s="28"/>
      <c r="Z182" s="29"/>
      <c r="AA182" s="29"/>
      <c r="AB182" s="29"/>
      <c r="AC182" s="29"/>
      <c r="AD182" s="29" t="s">
        <v>58</v>
      </c>
      <c r="AE182" s="29"/>
      <c r="AF182" s="29"/>
      <c r="AG182" s="29"/>
      <c r="AH182" s="29"/>
      <c r="AI182" s="29"/>
      <c r="AJ182" s="29"/>
      <c r="AK182" s="29"/>
      <c r="AL182" s="29"/>
      <c r="AM182" s="29"/>
      <c r="AN182" s="29"/>
      <c r="AO182" s="29"/>
      <c r="AP182" s="29"/>
      <c r="AQ182" s="29"/>
      <c r="AR182" s="29" t="s">
        <v>58</v>
      </c>
      <c r="AS182" s="29"/>
      <c r="AT182" s="29"/>
      <c r="AU182" s="29"/>
      <c r="AV182" s="29"/>
      <c r="AW182" s="29"/>
      <c r="AX182" s="29"/>
      <c r="AY182" s="29"/>
      <c r="AZ182" s="29"/>
      <c r="BA182" s="29"/>
      <c r="BB182" s="29"/>
      <c r="BC182" s="29"/>
      <c r="BD182" s="29"/>
      <c r="BE182" s="29"/>
      <c r="BF182" s="29" t="s">
        <v>58</v>
      </c>
      <c r="BG182" s="29"/>
      <c r="BH182" s="29"/>
      <c r="BI182" s="29"/>
      <c r="BJ182" s="29"/>
      <c r="BK182" s="29"/>
      <c r="BL182" s="29"/>
      <c r="BM182" s="29"/>
      <c r="BN182" s="29"/>
      <c r="BO182" s="29"/>
      <c r="BP182" s="29"/>
      <c r="BQ182" s="29"/>
      <c r="BR182" s="29"/>
      <c r="BS182" s="29"/>
      <c r="BT182" s="30"/>
      <c r="BU182" s="31"/>
      <c r="BV182" s="31"/>
      <c r="BW182" s="31"/>
      <c r="BX182" s="31"/>
      <c r="BY182" s="31"/>
      <c r="BZ182" s="166"/>
      <c r="CA182" s="166"/>
      <c r="CB182" s="166"/>
      <c r="CC182" s="166"/>
      <c r="CD182" s="169"/>
      <c r="CE182" s="6"/>
      <c r="CF182" s="6"/>
      <c r="CG182" s="6"/>
      <c r="CH182" s="6"/>
      <c r="CI182" s="6"/>
      <c r="CJ182" s="6"/>
      <c r="CK182" s="6"/>
      <c r="CL182" s="6"/>
    </row>
    <row r="183" spans="1:90" s="7" customFormat="1" ht="28.5" customHeight="1" hidden="1" outlineLevel="1" thickBot="1">
      <c r="A183" s="173"/>
      <c r="B183" s="177"/>
      <c r="C183" s="301"/>
      <c r="D183" s="375"/>
      <c r="E183" s="160"/>
      <c r="F183" s="182"/>
      <c r="G183" s="20" t="s">
        <v>59</v>
      </c>
      <c r="H183" s="170"/>
      <c r="I183" s="170"/>
      <c r="J183" s="170"/>
      <c r="K183" s="170"/>
      <c r="L183" s="170"/>
      <c r="M183" s="172"/>
      <c r="N183" s="172"/>
      <c r="O183" s="34"/>
      <c r="P183" s="34"/>
      <c r="Q183" s="34"/>
      <c r="R183" s="34"/>
      <c r="S183" s="34"/>
      <c r="T183" s="34"/>
      <c r="U183" s="35"/>
      <c r="V183" s="35"/>
      <c r="W183" s="35"/>
      <c r="X183" s="35"/>
      <c r="Y183" s="34"/>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6"/>
      <c r="BU183" s="97"/>
      <c r="BV183" s="97"/>
      <c r="BW183" s="97"/>
      <c r="BX183" s="97"/>
      <c r="BY183" s="97"/>
      <c r="BZ183" s="166"/>
      <c r="CA183" s="166"/>
      <c r="CB183" s="166"/>
      <c r="CC183" s="166"/>
      <c r="CD183" s="169"/>
      <c r="CE183" s="6"/>
      <c r="CF183" s="6"/>
      <c r="CG183" s="6"/>
      <c r="CH183" s="6"/>
      <c r="CI183" s="6"/>
      <c r="CJ183" s="6"/>
      <c r="CK183" s="6"/>
      <c r="CL183" s="6"/>
    </row>
    <row r="184" spans="1:90" s="7" customFormat="1" ht="53.25" customHeight="1" hidden="1" outlineLevel="1">
      <c r="A184" s="173">
        <v>4</v>
      </c>
      <c r="B184" s="177"/>
      <c r="C184" s="301"/>
      <c r="D184" s="375"/>
      <c r="E184" s="160" t="s">
        <v>311</v>
      </c>
      <c r="F184" s="175" t="s">
        <v>312</v>
      </c>
      <c r="G184" s="20" t="s">
        <v>58</v>
      </c>
      <c r="H184" s="170" t="s">
        <v>229</v>
      </c>
      <c r="I184" s="170" t="s">
        <v>229</v>
      </c>
      <c r="J184" s="170"/>
      <c r="K184" s="170" t="s">
        <v>229</v>
      </c>
      <c r="L184" s="170" t="s">
        <v>229</v>
      </c>
      <c r="M184" s="171" t="s">
        <v>305</v>
      </c>
      <c r="N184" s="172" t="s">
        <v>306</v>
      </c>
      <c r="O184" s="28"/>
      <c r="P184" s="28"/>
      <c r="Q184" s="28"/>
      <c r="R184" s="28" t="s">
        <v>58</v>
      </c>
      <c r="S184" s="28" t="s">
        <v>58</v>
      </c>
      <c r="T184" s="28"/>
      <c r="U184" s="28"/>
      <c r="V184" s="29"/>
      <c r="W184" s="29" t="s">
        <v>58</v>
      </c>
      <c r="X184" s="29" t="s">
        <v>58</v>
      </c>
      <c r="Y184" s="28"/>
      <c r="Z184" s="29"/>
      <c r="AA184" s="29"/>
      <c r="AB184" s="29" t="s">
        <v>58</v>
      </c>
      <c r="AC184" s="29" t="s">
        <v>58</v>
      </c>
      <c r="AD184" s="29"/>
      <c r="AE184" s="29"/>
      <c r="AF184" s="29"/>
      <c r="AG184" s="29" t="s">
        <v>58</v>
      </c>
      <c r="AH184" s="29" t="s">
        <v>58</v>
      </c>
      <c r="AI184" s="29"/>
      <c r="AJ184" s="29"/>
      <c r="AK184" s="29"/>
      <c r="AL184" s="29" t="s">
        <v>58</v>
      </c>
      <c r="AM184" s="29" t="s">
        <v>58</v>
      </c>
      <c r="AN184" s="29"/>
      <c r="AO184" s="29"/>
      <c r="AP184" s="29" t="s">
        <v>58</v>
      </c>
      <c r="AQ184" s="29" t="s">
        <v>58</v>
      </c>
      <c r="AR184" s="29"/>
      <c r="AS184" s="29"/>
      <c r="AT184" s="29"/>
      <c r="AU184" s="29" t="s">
        <v>58</v>
      </c>
      <c r="AV184" s="29" t="s">
        <v>58</v>
      </c>
      <c r="AW184" s="29"/>
      <c r="AX184" s="29"/>
      <c r="AY184" s="29"/>
      <c r="AZ184" s="29" t="s">
        <v>58</v>
      </c>
      <c r="BA184" s="29" t="s">
        <v>58</v>
      </c>
      <c r="BB184" s="29"/>
      <c r="BC184" s="29"/>
      <c r="BD184" s="29" t="s">
        <v>58</v>
      </c>
      <c r="BE184" s="29" t="s">
        <v>58</v>
      </c>
      <c r="BF184" s="29"/>
      <c r="BG184" s="29"/>
      <c r="BH184" s="29"/>
      <c r="BI184" s="29" t="s">
        <v>58</v>
      </c>
      <c r="BJ184" s="29" t="s">
        <v>58</v>
      </c>
      <c r="BK184" s="29"/>
      <c r="BL184" s="29"/>
      <c r="BM184" s="29"/>
      <c r="BN184" s="29" t="s">
        <v>58</v>
      </c>
      <c r="BO184" s="29" t="s">
        <v>58</v>
      </c>
      <c r="BP184" s="29"/>
      <c r="BQ184" s="29"/>
      <c r="BR184" s="29"/>
      <c r="BS184" s="29" t="s">
        <v>58</v>
      </c>
      <c r="BT184" s="30"/>
      <c r="BU184" s="31"/>
      <c r="BV184" s="31"/>
      <c r="BW184" s="31"/>
      <c r="BX184" s="31"/>
      <c r="BY184" s="31"/>
      <c r="BZ184" s="166"/>
      <c r="CA184" s="166"/>
      <c r="CB184" s="166"/>
      <c r="CC184" s="166"/>
      <c r="CD184" s="169"/>
      <c r="CE184" s="6"/>
      <c r="CF184" s="6"/>
      <c r="CG184" s="6"/>
      <c r="CH184" s="6"/>
      <c r="CI184" s="6"/>
      <c r="CJ184" s="6"/>
      <c r="CK184" s="6"/>
      <c r="CL184" s="6"/>
    </row>
    <row r="185" spans="1:90" s="7" customFormat="1" ht="49.5" customHeight="1" hidden="1" outlineLevel="1" thickBot="1">
      <c r="A185" s="173"/>
      <c r="B185" s="177"/>
      <c r="C185" s="301"/>
      <c r="D185" s="375"/>
      <c r="E185" s="160"/>
      <c r="F185" s="178"/>
      <c r="G185" s="20" t="s">
        <v>59</v>
      </c>
      <c r="H185" s="170"/>
      <c r="I185" s="170"/>
      <c r="J185" s="170"/>
      <c r="K185" s="170"/>
      <c r="L185" s="170"/>
      <c r="M185" s="172"/>
      <c r="N185" s="172"/>
      <c r="O185" s="34"/>
      <c r="P185" s="34"/>
      <c r="Q185" s="34"/>
      <c r="R185" s="34"/>
      <c r="S185" s="34"/>
      <c r="T185" s="34"/>
      <c r="U185" s="35"/>
      <c r="V185" s="35"/>
      <c r="W185" s="35"/>
      <c r="X185" s="35"/>
      <c r="Y185" s="34"/>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6"/>
      <c r="BU185" s="97"/>
      <c r="BV185" s="97"/>
      <c r="BW185" s="97"/>
      <c r="BX185" s="97"/>
      <c r="BY185" s="97"/>
      <c r="BZ185" s="166"/>
      <c r="CA185" s="166"/>
      <c r="CB185" s="166"/>
      <c r="CC185" s="166"/>
      <c r="CD185" s="169"/>
      <c r="CE185" s="6"/>
      <c r="CF185" s="6"/>
      <c r="CG185" s="6"/>
      <c r="CH185" s="6"/>
      <c r="CI185" s="6"/>
      <c r="CJ185" s="6"/>
      <c r="CK185" s="6"/>
      <c r="CL185" s="6"/>
    </row>
    <row r="186" spans="1:90" s="7" customFormat="1" ht="43.5" customHeight="1" hidden="1" outlineLevel="1">
      <c r="A186" s="173">
        <v>2</v>
      </c>
      <c r="B186" s="177"/>
      <c r="C186" s="301"/>
      <c r="D186" s="375"/>
      <c r="E186" s="160" t="s">
        <v>313</v>
      </c>
      <c r="F186" s="179" t="s">
        <v>314</v>
      </c>
      <c r="G186" s="64" t="s">
        <v>58</v>
      </c>
      <c r="H186" s="170" t="s">
        <v>229</v>
      </c>
      <c r="I186" s="170" t="s">
        <v>229</v>
      </c>
      <c r="J186" s="170"/>
      <c r="K186" s="170" t="s">
        <v>229</v>
      </c>
      <c r="L186" s="170" t="s">
        <v>229</v>
      </c>
      <c r="M186" s="171" t="s">
        <v>305</v>
      </c>
      <c r="N186" s="172" t="s">
        <v>306</v>
      </c>
      <c r="O186" s="28"/>
      <c r="P186" s="28"/>
      <c r="Q186" s="28"/>
      <c r="R186" s="28" t="s">
        <v>58</v>
      </c>
      <c r="S186" s="28" t="s">
        <v>58</v>
      </c>
      <c r="T186" s="28"/>
      <c r="U186" s="38"/>
      <c r="V186" s="38"/>
      <c r="W186" s="28" t="s">
        <v>58</v>
      </c>
      <c r="X186" s="28" t="s">
        <v>58</v>
      </c>
      <c r="Y186" s="28"/>
      <c r="Z186" s="29"/>
      <c r="AA186" s="29"/>
      <c r="AB186" s="29" t="s">
        <v>58</v>
      </c>
      <c r="AC186" s="29" t="s">
        <v>58</v>
      </c>
      <c r="AD186" s="29"/>
      <c r="AE186" s="29"/>
      <c r="AF186" s="29"/>
      <c r="AG186" s="29" t="s">
        <v>58</v>
      </c>
      <c r="AH186" s="29" t="s">
        <v>58</v>
      </c>
      <c r="AI186" s="29"/>
      <c r="AJ186" s="29"/>
      <c r="AK186" s="29"/>
      <c r="AL186" s="29" t="s">
        <v>58</v>
      </c>
      <c r="AM186" s="29" t="s">
        <v>58</v>
      </c>
      <c r="AN186" s="29"/>
      <c r="AO186" s="29"/>
      <c r="AP186" s="29" t="s">
        <v>58</v>
      </c>
      <c r="AQ186" s="29" t="s">
        <v>58</v>
      </c>
      <c r="AR186" s="29"/>
      <c r="AS186" s="29"/>
      <c r="AT186" s="29"/>
      <c r="AU186" s="29" t="s">
        <v>58</v>
      </c>
      <c r="AV186" s="29" t="s">
        <v>58</v>
      </c>
      <c r="AW186" s="29"/>
      <c r="AX186" s="29"/>
      <c r="AY186" s="29"/>
      <c r="AZ186" s="29" t="s">
        <v>58</v>
      </c>
      <c r="BA186" s="29" t="s">
        <v>58</v>
      </c>
      <c r="BB186" s="29"/>
      <c r="BC186" s="29"/>
      <c r="BD186" s="29" t="s">
        <v>58</v>
      </c>
      <c r="BE186" s="29" t="s">
        <v>58</v>
      </c>
      <c r="BF186" s="29"/>
      <c r="BG186" s="29"/>
      <c r="BH186" s="29"/>
      <c r="BI186" s="29" t="s">
        <v>58</v>
      </c>
      <c r="BJ186" s="29" t="s">
        <v>58</v>
      </c>
      <c r="BK186" s="29"/>
      <c r="BL186" s="29"/>
      <c r="BM186" s="29"/>
      <c r="BN186" s="29" t="s">
        <v>58</v>
      </c>
      <c r="BO186" s="29" t="s">
        <v>58</v>
      </c>
      <c r="BP186" s="29"/>
      <c r="BQ186" s="29"/>
      <c r="BR186" s="29"/>
      <c r="BS186" s="29" t="s">
        <v>58</v>
      </c>
      <c r="BT186" s="30"/>
      <c r="BU186" s="31"/>
      <c r="BV186" s="31"/>
      <c r="BW186" s="31"/>
      <c r="BX186" s="31"/>
      <c r="BY186" s="31"/>
      <c r="BZ186" s="166"/>
      <c r="CA186" s="166"/>
      <c r="CB186" s="166"/>
      <c r="CC186" s="166"/>
      <c r="CD186" s="169"/>
      <c r="CE186" s="6"/>
      <c r="CF186" s="6"/>
      <c r="CG186" s="6"/>
      <c r="CH186" s="6"/>
      <c r="CI186" s="6"/>
      <c r="CJ186" s="6"/>
      <c r="CK186" s="6"/>
      <c r="CL186" s="6"/>
    </row>
    <row r="187" spans="1:90" s="7" customFormat="1" ht="43.5" customHeight="1" hidden="1" outlineLevel="1" thickBot="1">
      <c r="A187" s="173"/>
      <c r="B187" s="177"/>
      <c r="C187" s="301"/>
      <c r="D187" s="375"/>
      <c r="E187" s="160"/>
      <c r="F187" s="179"/>
      <c r="G187" s="64" t="s">
        <v>59</v>
      </c>
      <c r="H187" s="170"/>
      <c r="I187" s="170"/>
      <c r="J187" s="170"/>
      <c r="K187" s="170"/>
      <c r="L187" s="170"/>
      <c r="M187" s="172"/>
      <c r="N187" s="172"/>
      <c r="O187" s="34"/>
      <c r="P187" s="34"/>
      <c r="Q187" s="34"/>
      <c r="R187" s="34"/>
      <c r="S187" s="34"/>
      <c r="T187" s="34"/>
      <c r="U187" s="35"/>
      <c r="V187" s="35"/>
      <c r="W187" s="35"/>
      <c r="X187" s="35"/>
      <c r="Y187" s="34"/>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6"/>
      <c r="BU187" s="97"/>
      <c r="BV187" s="97"/>
      <c r="BW187" s="97"/>
      <c r="BX187" s="97"/>
      <c r="BY187" s="97"/>
      <c r="BZ187" s="166"/>
      <c r="CA187" s="166"/>
      <c r="CB187" s="166"/>
      <c r="CC187" s="166"/>
      <c r="CD187" s="169"/>
      <c r="CE187" s="6"/>
      <c r="CF187" s="6"/>
      <c r="CG187" s="6"/>
      <c r="CH187" s="6"/>
      <c r="CI187" s="6"/>
      <c r="CJ187" s="6"/>
      <c r="CK187" s="6"/>
      <c r="CL187" s="6"/>
    </row>
    <row r="188" spans="1:90" s="7" customFormat="1" ht="27.75" customHeight="1" hidden="1" outlineLevel="1">
      <c r="A188" s="173">
        <v>3</v>
      </c>
      <c r="B188" s="177"/>
      <c r="C188" s="301"/>
      <c r="D188" s="375"/>
      <c r="E188" s="160" t="s">
        <v>315</v>
      </c>
      <c r="F188" s="178" t="s">
        <v>316</v>
      </c>
      <c r="G188" s="20" t="s">
        <v>58</v>
      </c>
      <c r="H188" s="170" t="s">
        <v>229</v>
      </c>
      <c r="I188" s="170" t="s">
        <v>229</v>
      </c>
      <c r="J188" s="170"/>
      <c r="K188" s="170" t="s">
        <v>229</v>
      </c>
      <c r="L188" s="170" t="s">
        <v>229</v>
      </c>
      <c r="M188" s="171" t="s">
        <v>305</v>
      </c>
      <c r="N188" s="172" t="s">
        <v>306</v>
      </c>
      <c r="O188" s="28"/>
      <c r="P188" s="28"/>
      <c r="Q188" s="28" t="s">
        <v>58</v>
      </c>
      <c r="R188" s="28"/>
      <c r="S188" s="28"/>
      <c r="T188" s="28"/>
      <c r="U188" s="29"/>
      <c r="V188" s="29" t="s">
        <v>58</v>
      </c>
      <c r="W188" s="29"/>
      <c r="X188" s="29"/>
      <c r="Y188" s="28"/>
      <c r="Z188" s="29"/>
      <c r="AA188" s="29" t="s">
        <v>58</v>
      </c>
      <c r="AB188" s="29"/>
      <c r="AC188" s="29"/>
      <c r="AD188" s="29"/>
      <c r="AE188" s="29"/>
      <c r="AF188" s="29" t="s">
        <v>58</v>
      </c>
      <c r="AG188" s="29"/>
      <c r="AH188" s="29"/>
      <c r="AI188" s="29"/>
      <c r="AJ188" s="29"/>
      <c r="AK188" s="29" t="s">
        <v>58</v>
      </c>
      <c r="AL188" s="29"/>
      <c r="AM188" s="29"/>
      <c r="AN188" s="29"/>
      <c r="AO188" s="29"/>
      <c r="AP188" s="29" t="s">
        <v>58</v>
      </c>
      <c r="AQ188" s="29"/>
      <c r="AR188" s="29"/>
      <c r="AS188" s="29"/>
      <c r="AT188" s="29" t="s">
        <v>58</v>
      </c>
      <c r="AU188" s="29"/>
      <c r="AV188" s="29"/>
      <c r="AW188" s="29"/>
      <c r="AX188" s="29"/>
      <c r="AY188" s="29" t="s">
        <v>58</v>
      </c>
      <c r="AZ188" s="29"/>
      <c r="BA188" s="29"/>
      <c r="BB188" s="29"/>
      <c r="BC188" s="29"/>
      <c r="BD188" s="29" t="s">
        <v>58</v>
      </c>
      <c r="BE188" s="29"/>
      <c r="BF188" s="29"/>
      <c r="BG188" s="29"/>
      <c r="BH188" s="29" t="s">
        <v>58</v>
      </c>
      <c r="BI188" s="29"/>
      <c r="BJ188" s="29"/>
      <c r="BK188" s="29"/>
      <c r="BL188" s="29"/>
      <c r="BM188" s="29" t="s">
        <v>58</v>
      </c>
      <c r="BN188" s="29"/>
      <c r="BO188" s="29"/>
      <c r="BP188" s="29"/>
      <c r="BQ188" s="29"/>
      <c r="BR188" s="29" t="s">
        <v>58</v>
      </c>
      <c r="BS188" s="29"/>
      <c r="BT188" s="30"/>
      <c r="BU188" s="31"/>
      <c r="BV188" s="31"/>
      <c r="BW188" s="31"/>
      <c r="BX188" s="31"/>
      <c r="BY188" s="31"/>
      <c r="BZ188" s="166"/>
      <c r="CA188" s="166"/>
      <c r="CB188" s="166"/>
      <c r="CC188" s="166"/>
      <c r="CD188" s="169"/>
      <c r="CE188" s="6"/>
      <c r="CF188" s="6"/>
      <c r="CG188" s="6"/>
      <c r="CH188" s="6"/>
      <c r="CI188" s="6"/>
      <c r="CJ188" s="6"/>
      <c r="CK188" s="6"/>
      <c r="CL188" s="6"/>
    </row>
    <row r="189" spans="1:90" s="7" customFormat="1" ht="27.75" customHeight="1" hidden="1" outlineLevel="1" thickBot="1">
      <c r="A189" s="173"/>
      <c r="B189" s="177"/>
      <c r="C189" s="301"/>
      <c r="D189" s="375"/>
      <c r="E189" s="160"/>
      <c r="F189" s="176"/>
      <c r="G189" s="20" t="s">
        <v>59</v>
      </c>
      <c r="H189" s="170"/>
      <c r="I189" s="170"/>
      <c r="J189" s="170"/>
      <c r="K189" s="170"/>
      <c r="L189" s="170"/>
      <c r="M189" s="172"/>
      <c r="N189" s="172"/>
      <c r="O189" s="34"/>
      <c r="P189" s="34"/>
      <c r="Q189" s="34"/>
      <c r="R189" s="34"/>
      <c r="S189" s="34"/>
      <c r="T189" s="34"/>
      <c r="U189" s="35"/>
      <c r="V189" s="35"/>
      <c r="W189" s="35"/>
      <c r="X189" s="35"/>
      <c r="Y189" s="34"/>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6"/>
      <c r="BU189" s="97"/>
      <c r="BV189" s="97"/>
      <c r="BW189" s="97"/>
      <c r="BX189" s="97"/>
      <c r="BY189" s="97"/>
      <c r="BZ189" s="166"/>
      <c r="CA189" s="166"/>
      <c r="CB189" s="166"/>
      <c r="CC189" s="166"/>
      <c r="CD189" s="169"/>
      <c r="CE189" s="6"/>
      <c r="CF189" s="6"/>
      <c r="CG189" s="6"/>
      <c r="CH189" s="6"/>
      <c r="CI189" s="6"/>
      <c r="CJ189" s="6"/>
      <c r="CK189" s="6"/>
      <c r="CL189" s="6"/>
    </row>
    <row r="190" spans="1:90" s="7" customFormat="1" ht="39" customHeight="1" hidden="1" outlineLevel="1">
      <c r="A190" s="173">
        <v>4</v>
      </c>
      <c r="B190" s="177"/>
      <c r="C190" s="301"/>
      <c r="D190" s="375"/>
      <c r="E190" s="160" t="s">
        <v>317</v>
      </c>
      <c r="F190" s="175" t="s">
        <v>318</v>
      </c>
      <c r="G190" s="20" t="s">
        <v>58</v>
      </c>
      <c r="H190" s="170" t="s">
        <v>229</v>
      </c>
      <c r="I190" s="170" t="s">
        <v>229</v>
      </c>
      <c r="J190" s="170"/>
      <c r="K190" s="170" t="s">
        <v>229</v>
      </c>
      <c r="L190" s="170" t="s">
        <v>229</v>
      </c>
      <c r="M190" s="171" t="s">
        <v>305</v>
      </c>
      <c r="N190" s="172" t="s">
        <v>306</v>
      </c>
      <c r="O190" s="28"/>
      <c r="P190" s="28"/>
      <c r="Q190" s="28"/>
      <c r="R190" s="28"/>
      <c r="S190" s="28"/>
      <c r="T190" s="28"/>
      <c r="U190" s="28" t="s">
        <v>58</v>
      </c>
      <c r="V190" s="29"/>
      <c r="W190" s="29"/>
      <c r="X190" s="29"/>
      <c r="Y190" s="28"/>
      <c r="Z190" s="29" t="s">
        <v>58</v>
      </c>
      <c r="AA190" s="29"/>
      <c r="AB190" s="29"/>
      <c r="AC190" s="29"/>
      <c r="AD190" s="29"/>
      <c r="AE190" s="29" t="s">
        <v>58</v>
      </c>
      <c r="AF190" s="29"/>
      <c r="AG190" s="29"/>
      <c r="AH190" s="29"/>
      <c r="AI190" s="29"/>
      <c r="AJ190" s="29" t="s">
        <v>58</v>
      </c>
      <c r="AK190" s="29"/>
      <c r="AL190" s="29"/>
      <c r="AM190" s="29"/>
      <c r="AN190" s="29"/>
      <c r="AO190" s="29" t="s">
        <v>58</v>
      </c>
      <c r="AP190" s="29"/>
      <c r="AQ190" s="29"/>
      <c r="AR190" s="29"/>
      <c r="AS190" s="29" t="s">
        <v>58</v>
      </c>
      <c r="AT190" s="29"/>
      <c r="AU190" s="29"/>
      <c r="AV190" s="29"/>
      <c r="AW190" s="29"/>
      <c r="AX190" s="29" t="s">
        <v>58</v>
      </c>
      <c r="AY190" s="29"/>
      <c r="AZ190" s="29"/>
      <c r="BA190" s="29"/>
      <c r="BB190" s="29"/>
      <c r="BC190" s="29" t="s">
        <v>58</v>
      </c>
      <c r="BD190" s="29"/>
      <c r="BE190" s="29"/>
      <c r="BF190" s="29"/>
      <c r="BG190" s="29" t="s">
        <v>58</v>
      </c>
      <c r="BH190" s="29"/>
      <c r="BI190" s="29"/>
      <c r="BJ190" s="29"/>
      <c r="BK190" s="29"/>
      <c r="BL190" s="29" t="s">
        <v>58</v>
      </c>
      <c r="BM190" s="29"/>
      <c r="BN190" s="29"/>
      <c r="BO190" s="29"/>
      <c r="BP190" s="29"/>
      <c r="BQ190" s="29" t="s">
        <v>58</v>
      </c>
      <c r="BR190" s="29"/>
      <c r="BS190" s="29"/>
      <c r="BT190" s="30"/>
      <c r="BU190" s="31"/>
      <c r="BV190" s="31"/>
      <c r="BW190" s="31"/>
      <c r="BX190" s="31"/>
      <c r="BY190" s="31"/>
      <c r="BZ190" s="166"/>
      <c r="CA190" s="166"/>
      <c r="CB190" s="166"/>
      <c r="CC190" s="166"/>
      <c r="CD190" s="169"/>
      <c r="CE190" s="6"/>
      <c r="CF190" s="6"/>
      <c r="CG190" s="6"/>
      <c r="CH190" s="6"/>
      <c r="CI190" s="6"/>
      <c r="CJ190" s="6"/>
      <c r="CK190" s="6"/>
      <c r="CL190" s="6"/>
    </row>
    <row r="191" spans="1:90" s="7" customFormat="1" ht="39" customHeight="1" hidden="1" outlineLevel="1" thickBot="1">
      <c r="A191" s="173"/>
      <c r="B191" s="177"/>
      <c r="C191" s="301"/>
      <c r="D191" s="375"/>
      <c r="E191" s="160"/>
      <c r="F191" s="176"/>
      <c r="G191" s="20" t="s">
        <v>59</v>
      </c>
      <c r="H191" s="170"/>
      <c r="I191" s="170"/>
      <c r="J191" s="170"/>
      <c r="K191" s="170"/>
      <c r="L191" s="170"/>
      <c r="M191" s="172"/>
      <c r="N191" s="172"/>
      <c r="O191" s="34"/>
      <c r="P191" s="34"/>
      <c r="Q191" s="34"/>
      <c r="R191" s="34"/>
      <c r="S191" s="34"/>
      <c r="T191" s="34"/>
      <c r="U191" s="35"/>
      <c r="V191" s="35"/>
      <c r="W191" s="35"/>
      <c r="X191" s="35"/>
      <c r="Y191" s="34"/>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6"/>
      <c r="BU191" s="97"/>
      <c r="BV191" s="97"/>
      <c r="BW191" s="97"/>
      <c r="BX191" s="97"/>
      <c r="BY191" s="97"/>
      <c r="BZ191" s="166"/>
      <c r="CA191" s="166"/>
      <c r="CB191" s="166"/>
      <c r="CC191" s="166"/>
      <c r="CD191" s="169"/>
      <c r="CE191" s="6"/>
      <c r="CF191" s="6"/>
      <c r="CG191" s="6"/>
      <c r="CH191" s="6"/>
      <c r="CI191" s="6"/>
      <c r="CJ191" s="6"/>
      <c r="CK191" s="6"/>
      <c r="CL191" s="6"/>
    </row>
    <row r="192" spans="1:90" s="7" customFormat="1" ht="37.5" customHeight="1" hidden="1" outlineLevel="1">
      <c r="A192" s="173">
        <v>5</v>
      </c>
      <c r="B192" s="174"/>
      <c r="C192" s="301"/>
      <c r="D192" s="375"/>
      <c r="E192" s="160" t="s">
        <v>319</v>
      </c>
      <c r="F192" s="175" t="s">
        <v>320</v>
      </c>
      <c r="G192" s="20" t="s">
        <v>58</v>
      </c>
      <c r="H192" s="170" t="s">
        <v>229</v>
      </c>
      <c r="I192" s="170" t="s">
        <v>229</v>
      </c>
      <c r="J192" s="170"/>
      <c r="K192" s="170" t="s">
        <v>229</v>
      </c>
      <c r="L192" s="170" t="s">
        <v>229</v>
      </c>
      <c r="M192" s="171" t="s">
        <v>305</v>
      </c>
      <c r="N192" s="172" t="s">
        <v>306</v>
      </c>
      <c r="O192" s="28"/>
      <c r="P192" s="28" t="s">
        <v>58</v>
      </c>
      <c r="Q192" s="28" t="s">
        <v>58</v>
      </c>
      <c r="R192" s="28"/>
      <c r="S192" s="28"/>
      <c r="T192" s="28" t="s">
        <v>58</v>
      </c>
      <c r="U192" s="29" t="s">
        <v>58</v>
      </c>
      <c r="V192" s="29" t="s">
        <v>58</v>
      </c>
      <c r="W192" s="29"/>
      <c r="X192" s="29"/>
      <c r="Y192" s="28" t="s">
        <v>58</v>
      </c>
      <c r="Z192" s="29" t="s">
        <v>58</v>
      </c>
      <c r="AA192" s="29" t="s">
        <v>58</v>
      </c>
      <c r="AB192" s="29"/>
      <c r="AC192" s="29"/>
      <c r="AD192" s="29" t="s">
        <v>58</v>
      </c>
      <c r="AE192" s="29" t="s">
        <v>58</v>
      </c>
      <c r="AF192" s="29" t="s">
        <v>58</v>
      </c>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30"/>
      <c r="BU192" s="31"/>
      <c r="BV192" s="31"/>
      <c r="BW192" s="31"/>
      <c r="BX192" s="31"/>
      <c r="BY192" s="31"/>
      <c r="BZ192" s="166"/>
      <c r="CA192" s="166"/>
      <c r="CB192" s="166"/>
      <c r="CC192" s="166"/>
      <c r="CD192" s="169"/>
      <c r="CE192" s="6"/>
      <c r="CF192" s="6"/>
      <c r="CG192" s="6"/>
      <c r="CH192" s="6"/>
      <c r="CI192" s="6"/>
      <c r="CJ192" s="6"/>
      <c r="CK192" s="6"/>
      <c r="CL192" s="6"/>
    </row>
    <row r="193" spans="1:90" s="7" customFormat="1" ht="37.5" customHeight="1" hidden="1" outlineLevel="1" thickBot="1">
      <c r="A193" s="173"/>
      <c r="B193" s="174"/>
      <c r="C193" s="301"/>
      <c r="D193" s="375"/>
      <c r="E193" s="160"/>
      <c r="F193" s="176"/>
      <c r="G193" s="20" t="s">
        <v>59</v>
      </c>
      <c r="H193" s="170"/>
      <c r="I193" s="170"/>
      <c r="J193" s="170"/>
      <c r="K193" s="170"/>
      <c r="L193" s="170"/>
      <c r="M193" s="172"/>
      <c r="N193" s="172"/>
      <c r="O193" s="34"/>
      <c r="P193" s="34"/>
      <c r="Q193" s="34"/>
      <c r="R193" s="34"/>
      <c r="S193" s="34"/>
      <c r="T193" s="34"/>
      <c r="U193" s="35"/>
      <c r="V193" s="35"/>
      <c r="W193" s="35"/>
      <c r="X193" s="35"/>
      <c r="Y193" s="34"/>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6"/>
      <c r="BU193" s="97"/>
      <c r="BV193" s="97"/>
      <c r="BW193" s="97"/>
      <c r="BX193" s="97"/>
      <c r="BY193" s="97"/>
      <c r="BZ193" s="166"/>
      <c r="CA193" s="166"/>
      <c r="CB193" s="166"/>
      <c r="CC193" s="166"/>
      <c r="CD193" s="169"/>
      <c r="CE193" s="6"/>
      <c r="CF193" s="6"/>
      <c r="CG193" s="6"/>
      <c r="CH193" s="6"/>
      <c r="CI193" s="6"/>
      <c r="CJ193" s="6"/>
      <c r="CK193" s="6"/>
      <c r="CL193" s="6"/>
    </row>
    <row r="194" spans="1:90" s="7" customFormat="1" ht="32.25" customHeight="1" hidden="1" outlineLevel="1">
      <c r="A194" s="173">
        <v>5</v>
      </c>
      <c r="B194" s="174"/>
      <c r="C194" s="301"/>
      <c r="D194" s="375"/>
      <c r="E194" s="160" t="s">
        <v>321</v>
      </c>
      <c r="F194" s="175" t="s">
        <v>322</v>
      </c>
      <c r="G194" s="20" t="s">
        <v>58</v>
      </c>
      <c r="H194" s="170" t="s">
        <v>229</v>
      </c>
      <c r="I194" s="170" t="s">
        <v>229</v>
      </c>
      <c r="J194" s="170" t="s">
        <v>229</v>
      </c>
      <c r="K194" s="170" t="s">
        <v>229</v>
      </c>
      <c r="L194" s="170" t="s">
        <v>229</v>
      </c>
      <c r="M194" s="171" t="s">
        <v>305</v>
      </c>
      <c r="N194" s="172" t="s">
        <v>306</v>
      </c>
      <c r="O194" s="28"/>
      <c r="P194" s="28"/>
      <c r="Q194" s="28"/>
      <c r="R194" s="28"/>
      <c r="S194" s="28"/>
      <c r="T194" s="28"/>
      <c r="U194" s="29"/>
      <c r="V194" s="29"/>
      <c r="W194" s="29"/>
      <c r="X194" s="29"/>
      <c r="Y194" s="28"/>
      <c r="Z194" s="29"/>
      <c r="AA194" s="29"/>
      <c r="AB194" s="29"/>
      <c r="AC194" s="29"/>
      <c r="AD194" s="29"/>
      <c r="AE194" s="29"/>
      <c r="AF194" s="29"/>
      <c r="AG194" s="29"/>
      <c r="AH194" s="29"/>
      <c r="AI194" s="29" t="s">
        <v>58</v>
      </c>
      <c r="AJ194" s="29" t="s">
        <v>58</v>
      </c>
      <c r="AK194" s="29" t="s">
        <v>58</v>
      </c>
      <c r="AL194" s="29"/>
      <c r="AM194" s="29"/>
      <c r="AN194" s="29" t="s">
        <v>58</v>
      </c>
      <c r="AO194" s="29" t="s">
        <v>58</v>
      </c>
      <c r="AP194" s="29"/>
      <c r="AQ194" s="29"/>
      <c r="AR194" s="29" t="s">
        <v>58</v>
      </c>
      <c r="AS194" s="29" t="s">
        <v>58</v>
      </c>
      <c r="AT194" s="29" t="s">
        <v>58</v>
      </c>
      <c r="AU194" s="29"/>
      <c r="AV194" s="29"/>
      <c r="AW194" s="29" t="s">
        <v>58</v>
      </c>
      <c r="AX194" s="29" t="s">
        <v>58</v>
      </c>
      <c r="AY194" s="29" t="s">
        <v>58</v>
      </c>
      <c r="AZ194" s="29"/>
      <c r="BA194" s="29"/>
      <c r="BB194" s="29" t="s">
        <v>58</v>
      </c>
      <c r="BC194" s="29" t="s">
        <v>58</v>
      </c>
      <c r="BD194" s="29"/>
      <c r="BE194" s="29"/>
      <c r="BF194" s="29" t="s">
        <v>58</v>
      </c>
      <c r="BG194" s="29" t="s">
        <v>58</v>
      </c>
      <c r="BH194" s="29" t="s">
        <v>58</v>
      </c>
      <c r="BI194" s="29"/>
      <c r="BJ194" s="29"/>
      <c r="BK194" s="29"/>
      <c r="BL194" s="29" t="s">
        <v>58</v>
      </c>
      <c r="BM194" s="29" t="s">
        <v>58</v>
      </c>
      <c r="BN194" s="29"/>
      <c r="BO194" s="29"/>
      <c r="BP194" s="29" t="s">
        <v>58</v>
      </c>
      <c r="BQ194" s="29" t="s">
        <v>58</v>
      </c>
      <c r="BR194" s="29"/>
      <c r="BS194" s="29"/>
      <c r="BT194" s="29"/>
      <c r="BU194" s="31"/>
      <c r="BV194" s="31"/>
      <c r="BW194" s="31"/>
      <c r="BX194" s="31"/>
      <c r="BY194" s="31"/>
      <c r="BZ194" s="166"/>
      <c r="CA194" s="166"/>
      <c r="CB194" s="166"/>
      <c r="CC194" s="166"/>
      <c r="CD194" s="169"/>
      <c r="CE194" s="6"/>
      <c r="CF194" s="6"/>
      <c r="CG194" s="6"/>
      <c r="CH194" s="6"/>
      <c r="CI194" s="6"/>
      <c r="CJ194" s="6"/>
      <c r="CK194" s="6"/>
      <c r="CL194" s="6"/>
    </row>
    <row r="195" spans="1:90" s="7" customFormat="1" ht="32.25" customHeight="1" hidden="1" outlineLevel="1">
      <c r="A195" s="173"/>
      <c r="B195" s="174"/>
      <c r="C195" s="301"/>
      <c r="D195" s="375"/>
      <c r="E195" s="160"/>
      <c r="F195" s="176"/>
      <c r="G195" s="20" t="s">
        <v>59</v>
      </c>
      <c r="H195" s="170"/>
      <c r="I195" s="170"/>
      <c r="J195" s="170"/>
      <c r="K195" s="170"/>
      <c r="L195" s="170"/>
      <c r="M195" s="172"/>
      <c r="N195" s="172"/>
      <c r="O195" s="34"/>
      <c r="P195" s="34"/>
      <c r="Q195" s="34"/>
      <c r="R195" s="34"/>
      <c r="S195" s="34"/>
      <c r="T195" s="34"/>
      <c r="U195" s="35"/>
      <c r="V195" s="35"/>
      <c r="W195" s="35"/>
      <c r="X195" s="35"/>
      <c r="Y195" s="34"/>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5"/>
      <c r="BL195" s="35"/>
      <c r="BM195" s="35"/>
      <c r="BN195" s="35"/>
      <c r="BO195" s="35"/>
      <c r="BP195" s="35"/>
      <c r="BQ195" s="35"/>
      <c r="BR195" s="35"/>
      <c r="BS195" s="35"/>
      <c r="BT195" s="36"/>
      <c r="BU195" s="97"/>
      <c r="BV195" s="97"/>
      <c r="BW195" s="97"/>
      <c r="BX195" s="97"/>
      <c r="BY195" s="97"/>
      <c r="BZ195" s="166"/>
      <c r="CA195" s="166"/>
      <c r="CB195" s="166"/>
      <c r="CC195" s="166"/>
      <c r="CD195" s="169"/>
      <c r="CE195" s="6"/>
      <c r="CF195" s="6"/>
      <c r="CG195" s="6"/>
      <c r="CH195" s="6"/>
      <c r="CI195" s="6"/>
      <c r="CJ195" s="6"/>
      <c r="CK195" s="6"/>
      <c r="CL195" s="6"/>
    </row>
    <row r="196" spans="1:82" s="50" customFormat="1" ht="24" customHeight="1" hidden="1" outlineLevel="1">
      <c r="A196" s="232">
        <v>4</v>
      </c>
      <c r="B196" s="174"/>
      <c r="C196" s="301"/>
      <c r="D196" s="375"/>
      <c r="E196" s="299"/>
      <c r="F196" s="300"/>
      <c r="G196" s="20" t="s">
        <v>58</v>
      </c>
      <c r="H196" s="170"/>
      <c r="I196" s="170"/>
      <c r="J196" s="170"/>
      <c r="K196" s="170"/>
      <c r="L196" s="170"/>
      <c r="M196" s="172"/>
      <c r="N196" s="230"/>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31">
        <f>COUNTIF(O196:AC196,"P")</f>
        <v>0</v>
      </c>
      <c r="BV196" s="31">
        <f>COUNTIF(AD196:AQ196,"P")</f>
        <v>0</v>
      </c>
      <c r="BW196" s="31">
        <f>COUNTIF(AR196:BE196,"P")</f>
        <v>0</v>
      </c>
      <c r="BX196" s="31">
        <f>COUNTIF(BF196:BT196,"P")</f>
        <v>0</v>
      </c>
      <c r="BY196" s="31">
        <f>SUM(BU196:BX196)</f>
        <v>0</v>
      </c>
      <c r="BZ196" s="43"/>
      <c r="CA196" s="43"/>
      <c r="CB196" s="43"/>
      <c r="CC196" s="43"/>
      <c r="CD196" s="118"/>
    </row>
    <row r="197" spans="1:82" s="50" customFormat="1" ht="24" customHeight="1" hidden="1" outlineLevel="1">
      <c r="A197" s="232"/>
      <c r="B197" s="174"/>
      <c r="C197" s="301"/>
      <c r="D197" s="375"/>
      <c r="E197" s="299"/>
      <c r="F197" s="300"/>
      <c r="G197" s="20" t="s">
        <v>59</v>
      </c>
      <c r="H197" s="170"/>
      <c r="I197" s="170"/>
      <c r="J197" s="170"/>
      <c r="K197" s="170"/>
      <c r="L197" s="170"/>
      <c r="M197" s="172"/>
      <c r="N197" s="230"/>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c r="BM197" s="34"/>
      <c r="BN197" s="34"/>
      <c r="BO197" s="34"/>
      <c r="BP197" s="34"/>
      <c r="BQ197" s="34"/>
      <c r="BR197" s="34"/>
      <c r="BS197" s="34"/>
      <c r="BT197" s="34"/>
      <c r="BU197" s="51">
        <f>COUNTIF(O197:AC197,"E")</f>
        <v>0</v>
      </c>
      <c r="BV197" s="51">
        <f>COUNTIF(AD197:AQ197,"E")</f>
        <v>0</v>
      </c>
      <c r="BW197" s="51">
        <f>COUNTIF(AR197:BE197,"E")</f>
        <v>0</v>
      </c>
      <c r="BX197" s="51">
        <f>COUNTIF(BF197:BT197,"E")</f>
        <v>0</v>
      </c>
      <c r="BY197" s="52">
        <f>SUM(BU197:BX197)</f>
        <v>0</v>
      </c>
      <c r="BZ197" s="43">
        <f>IF(ISERROR(#REF!/#REF!),"",#REF!/#REF!)</f>
      </c>
      <c r="CA197" s="43">
        <f>IF(ISERROR(BV199/BV198),"",BV199/BV198)</f>
      </c>
      <c r="CB197" s="43">
        <f>IF(ISERROR(BW199/BW198),"",BW199/BW198)</f>
      </c>
      <c r="CC197" s="43">
        <f>IF(ISERROR(BX199/BX198),"",BX199/BX198)</f>
      </c>
      <c r="CD197" s="298" t="e">
        <f>BY199/BY198</f>
        <v>#DIV/0!</v>
      </c>
    </row>
    <row r="198" spans="1:82" s="50" customFormat="1" ht="22.5" customHeight="1" hidden="1" outlineLevel="1" thickBot="1">
      <c r="A198" s="232">
        <v>5</v>
      </c>
      <c r="B198" s="174"/>
      <c r="C198" s="301"/>
      <c r="D198" s="375"/>
      <c r="E198" s="299"/>
      <c r="F198" s="300"/>
      <c r="G198" s="20" t="s">
        <v>58</v>
      </c>
      <c r="H198" s="170"/>
      <c r="I198" s="170"/>
      <c r="J198" s="170"/>
      <c r="K198" s="170"/>
      <c r="L198" s="170"/>
      <c r="M198" s="172"/>
      <c r="N198" s="230"/>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31">
        <f>COUNTIF(O198:AC198,"P")</f>
        <v>0</v>
      </c>
      <c r="BV198" s="31">
        <f>COUNTIF(AD198:AQ198,"P")</f>
        <v>0</v>
      </c>
      <c r="BW198" s="31">
        <f>COUNTIF(AR198:BE198,"P")</f>
        <v>0</v>
      </c>
      <c r="BX198" s="31">
        <f>COUNTIF(BF198:BT198,"P")</f>
        <v>0</v>
      </c>
      <c r="BY198" s="31">
        <f>SUM(BU198:BX198)</f>
        <v>0</v>
      </c>
      <c r="BZ198" s="43"/>
      <c r="CA198" s="43"/>
      <c r="CB198" s="43"/>
      <c r="CC198" s="43"/>
      <c r="CD198" s="298"/>
    </row>
    <row r="199" spans="1:82" s="50" customFormat="1" ht="28.5" customHeight="1" hidden="1" outlineLevel="1" thickBot="1">
      <c r="A199" s="232"/>
      <c r="B199" s="174"/>
      <c r="C199" s="301"/>
      <c r="D199" s="375"/>
      <c r="E199" s="299"/>
      <c r="F199" s="300"/>
      <c r="G199" s="20" t="s">
        <v>59</v>
      </c>
      <c r="H199" s="170"/>
      <c r="I199" s="170"/>
      <c r="J199" s="170"/>
      <c r="K199" s="170"/>
      <c r="L199" s="170"/>
      <c r="M199" s="172"/>
      <c r="N199" s="230"/>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34"/>
      <c r="BL199" s="34"/>
      <c r="BM199" s="34"/>
      <c r="BN199" s="34"/>
      <c r="BO199" s="34"/>
      <c r="BP199" s="34"/>
      <c r="BQ199" s="34"/>
      <c r="BR199" s="34"/>
      <c r="BS199" s="34"/>
      <c r="BT199" s="34"/>
      <c r="BU199" s="51">
        <f>COUNTIF(O199:AC199,"E")</f>
        <v>0</v>
      </c>
      <c r="BV199" s="51">
        <f>COUNTIF(AD199:AQ199,"E")</f>
        <v>0</v>
      </c>
      <c r="BW199" s="51">
        <f>COUNTIF(AR199:BE199,"E")</f>
        <v>0</v>
      </c>
      <c r="BX199" s="51">
        <f>COUNTIF(BF199:BT199,"E")</f>
        <v>0</v>
      </c>
      <c r="BY199" s="52">
        <f>SUM(BU199:BX199)</f>
        <v>0</v>
      </c>
      <c r="BZ199" s="43">
        <f>IF(ISERROR(#REF!/#REF!),"",#REF!/#REF!)</f>
      </c>
      <c r="CA199" s="43">
        <f>IF(ISERROR(BV233/BV200),"",BV233/BV200)</f>
      </c>
      <c r="CB199" s="43">
        <f>IF(ISERROR(BW233/BW200),"",BW233/BW200)</f>
      </c>
      <c r="CC199" s="43">
        <f>IF(ISERROR(BX233/BX200),"",BX233/BX200)</f>
      </c>
      <c r="CD199" s="298" t="e">
        <f>BY233/BY200</f>
        <v>#REF!</v>
      </c>
    </row>
    <row r="200" spans="1:90" s="7" customFormat="1" ht="18.75" customHeight="1" collapsed="1">
      <c r="A200" s="46"/>
      <c r="B200" s="54"/>
      <c r="C200" s="301"/>
      <c r="D200" s="375"/>
      <c r="E200" s="289" t="s">
        <v>243</v>
      </c>
      <c r="F200" s="167" t="s">
        <v>271</v>
      </c>
      <c r="G200" s="20" t="s">
        <v>58</v>
      </c>
      <c r="H200" s="170" t="s">
        <v>272</v>
      </c>
      <c r="I200" s="170" t="s">
        <v>272</v>
      </c>
      <c r="J200" s="170" t="s">
        <v>272</v>
      </c>
      <c r="K200" s="170" t="s">
        <v>272</v>
      </c>
      <c r="L200" s="170" t="s">
        <v>272</v>
      </c>
      <c r="M200" s="203" t="s">
        <v>270</v>
      </c>
      <c r="N200" s="203" t="s">
        <v>236</v>
      </c>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31" t="e">
        <f>BU232+BU234+#REF!+#REF!+#REF!+#REF!</f>
        <v>#REF!</v>
      </c>
      <c r="BV200" s="31" t="e">
        <f>BV232+BV234+#REF!+#REF!+#REF!+#REF!</f>
        <v>#REF!</v>
      </c>
      <c r="BW200" s="31" t="e">
        <f>BW232+BW234+#REF!+#REF!+#REF!+#REF!</f>
        <v>#REF!</v>
      </c>
      <c r="BX200" s="31" t="e">
        <f>BX232+BX234+#REF!+#REF!+#REF!+#REF!</f>
        <v>#REF!</v>
      </c>
      <c r="BY200" s="31" t="e">
        <f>BY232+BY234+#REF!+#REF!+#REF!+#REF!</f>
        <v>#REF!</v>
      </c>
      <c r="BZ200" s="43"/>
      <c r="CA200" s="43"/>
      <c r="CB200" s="43"/>
      <c r="CC200" s="43"/>
      <c r="CD200" s="298"/>
      <c r="CE200" s="6"/>
      <c r="CF200" s="6"/>
      <c r="CG200" s="6"/>
      <c r="CH200" s="6"/>
      <c r="CI200" s="6"/>
      <c r="CJ200" s="6"/>
      <c r="CK200" s="6"/>
      <c r="CL200" s="6"/>
    </row>
    <row r="201" spans="1:90" s="7" customFormat="1" ht="18.75" customHeight="1">
      <c r="A201" s="46"/>
      <c r="B201" s="54"/>
      <c r="C201" s="301"/>
      <c r="D201" s="375"/>
      <c r="E201" s="289" t="s">
        <v>124</v>
      </c>
      <c r="F201" s="168"/>
      <c r="G201" s="20" t="s">
        <v>59</v>
      </c>
      <c r="H201" s="170"/>
      <c r="I201" s="170"/>
      <c r="J201" s="170"/>
      <c r="K201" s="170"/>
      <c r="L201" s="170"/>
      <c r="M201" s="204"/>
      <c r="N201" s="204"/>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3"/>
      <c r="BC201" s="93"/>
      <c r="BD201" s="93"/>
      <c r="BE201" s="93"/>
      <c r="BF201" s="93"/>
      <c r="BG201" s="93"/>
      <c r="BH201" s="93"/>
      <c r="BI201" s="93"/>
      <c r="BJ201" s="93"/>
      <c r="BK201" s="93"/>
      <c r="BL201" s="93"/>
      <c r="BM201" s="93"/>
      <c r="BN201" s="93"/>
      <c r="BO201" s="93"/>
      <c r="BP201" s="93"/>
      <c r="BQ201" s="93"/>
      <c r="BR201" s="93"/>
      <c r="BS201" s="93"/>
      <c r="BT201" s="93"/>
      <c r="BU201" s="31" t="e">
        <f>BU233+BU235+#REF!+#REF!+#REF!+#REF!</f>
        <v>#REF!</v>
      </c>
      <c r="BV201" s="31" t="e">
        <f>BV233+BV235+#REF!+#REF!+#REF!+#REF!</f>
        <v>#REF!</v>
      </c>
      <c r="BW201" s="31" t="e">
        <f>BW233+BW235+#REF!+#REF!+#REF!+#REF!</f>
        <v>#REF!</v>
      </c>
      <c r="BX201" s="31" t="e">
        <f>BX233+BX235+#REF!+#REF!+#REF!+#REF!</f>
        <v>#REF!</v>
      </c>
      <c r="BY201" s="31" t="e">
        <f>BY233+BY235+#REF!+#REF!+#REF!+#REF!</f>
        <v>#REF!</v>
      </c>
      <c r="BZ201" s="43"/>
      <c r="CA201" s="43"/>
      <c r="CB201" s="43"/>
      <c r="CC201" s="43"/>
      <c r="CD201" s="298"/>
      <c r="CE201" s="6"/>
      <c r="CF201" s="6"/>
      <c r="CG201" s="6"/>
      <c r="CH201" s="6"/>
      <c r="CI201" s="6"/>
      <c r="CJ201" s="6"/>
      <c r="CK201" s="6"/>
      <c r="CL201" s="6"/>
    </row>
    <row r="202" spans="1:90" s="7" customFormat="1" ht="23.25" customHeight="1" hidden="1" outlineLevel="1">
      <c r="A202" s="180">
        <v>1</v>
      </c>
      <c r="B202" s="207"/>
      <c r="C202" s="301"/>
      <c r="D202" s="375"/>
      <c r="E202" s="160" t="s">
        <v>244</v>
      </c>
      <c r="F202" s="175" t="s">
        <v>258</v>
      </c>
      <c r="G202" s="20" t="s">
        <v>58</v>
      </c>
      <c r="H202" s="205" t="s">
        <v>229</v>
      </c>
      <c r="I202" s="205" t="s">
        <v>229</v>
      </c>
      <c r="J202" s="205"/>
      <c r="K202" s="205" t="s">
        <v>229</v>
      </c>
      <c r="L202" s="205" t="s">
        <v>229</v>
      </c>
      <c r="M202" s="203" t="s">
        <v>270</v>
      </c>
      <c r="N202" s="203" t="s">
        <v>236</v>
      </c>
      <c r="O202" s="28" t="s">
        <v>58</v>
      </c>
      <c r="P202" s="28"/>
      <c r="Q202" s="28"/>
      <c r="R202" s="28"/>
      <c r="S202" s="28"/>
      <c r="T202" s="28" t="s">
        <v>58</v>
      </c>
      <c r="U202" s="29"/>
      <c r="V202" s="29"/>
      <c r="W202" s="29"/>
      <c r="X202" s="29"/>
      <c r="Y202" s="28" t="s">
        <v>58</v>
      </c>
      <c r="Z202" s="29" t="s">
        <v>58</v>
      </c>
      <c r="AA202" s="29"/>
      <c r="AB202" s="29"/>
      <c r="AC202" s="29"/>
      <c r="AD202" s="29" t="s">
        <v>58</v>
      </c>
      <c r="AE202" s="29"/>
      <c r="AF202" s="29"/>
      <c r="AG202" s="29"/>
      <c r="AH202" s="29"/>
      <c r="AI202" s="29" t="s">
        <v>58</v>
      </c>
      <c r="AJ202" s="29"/>
      <c r="AK202" s="29"/>
      <c r="AL202" s="29"/>
      <c r="AM202" s="29"/>
      <c r="AN202" s="29" t="s">
        <v>58</v>
      </c>
      <c r="AO202" s="29" t="s">
        <v>58</v>
      </c>
      <c r="AP202" s="29"/>
      <c r="AQ202" s="29"/>
      <c r="AR202" s="29" t="s">
        <v>58</v>
      </c>
      <c r="AS202" s="29"/>
      <c r="AT202" s="29"/>
      <c r="AU202" s="29"/>
      <c r="AV202" s="29"/>
      <c r="AW202" s="29" t="s">
        <v>58</v>
      </c>
      <c r="AX202" s="29"/>
      <c r="AY202" s="29"/>
      <c r="AZ202" s="29"/>
      <c r="BA202" s="29"/>
      <c r="BB202" s="29" t="s">
        <v>58</v>
      </c>
      <c r="BC202" s="29" t="s">
        <v>58</v>
      </c>
      <c r="BD202" s="29"/>
      <c r="BE202" s="29"/>
      <c r="BF202" s="29" t="s">
        <v>58</v>
      </c>
      <c r="BG202" s="29"/>
      <c r="BH202" s="29"/>
      <c r="BI202" s="29"/>
      <c r="BJ202" s="29"/>
      <c r="BK202" s="29" t="s">
        <v>58</v>
      </c>
      <c r="BL202" s="29"/>
      <c r="BM202" s="29"/>
      <c r="BN202" s="29"/>
      <c r="BO202" s="29"/>
      <c r="BP202" s="29" t="s">
        <v>58</v>
      </c>
      <c r="BQ202" s="29" t="s">
        <v>58</v>
      </c>
      <c r="BR202" s="29"/>
      <c r="BS202" s="29"/>
      <c r="BT202" s="30"/>
      <c r="BU202" s="31"/>
      <c r="BV202" s="31"/>
      <c r="BW202" s="31"/>
      <c r="BX202" s="31"/>
      <c r="BY202" s="31"/>
      <c r="BZ202" s="186"/>
      <c r="CA202" s="186"/>
      <c r="CB202" s="186"/>
      <c r="CC202" s="186"/>
      <c r="CD202" s="298"/>
      <c r="CE202" s="6"/>
      <c r="CF202" s="6"/>
      <c r="CG202" s="6"/>
      <c r="CH202" s="6"/>
      <c r="CI202" s="6"/>
      <c r="CJ202" s="6"/>
      <c r="CK202" s="6"/>
      <c r="CL202" s="6"/>
    </row>
    <row r="203" spans="1:90" s="7" customFormat="1" ht="23.25" customHeight="1" hidden="1" outlineLevel="1">
      <c r="A203" s="181"/>
      <c r="B203" s="209"/>
      <c r="C203" s="301"/>
      <c r="D203" s="375"/>
      <c r="E203" s="160"/>
      <c r="F203" s="176"/>
      <c r="G203" s="20" t="s">
        <v>59</v>
      </c>
      <c r="H203" s="206"/>
      <c r="I203" s="206"/>
      <c r="J203" s="206"/>
      <c r="K203" s="206"/>
      <c r="L203" s="206"/>
      <c r="M203" s="204"/>
      <c r="N203" s="204"/>
      <c r="O203" s="34"/>
      <c r="P203" s="34"/>
      <c r="Q203" s="34"/>
      <c r="R203" s="34"/>
      <c r="S203" s="34"/>
      <c r="T203" s="34"/>
      <c r="U203" s="35"/>
      <c r="V203" s="35"/>
      <c r="W203" s="35"/>
      <c r="X203" s="35"/>
      <c r="Y203" s="34"/>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35"/>
      <c r="BT203" s="36"/>
      <c r="BU203" s="96"/>
      <c r="BV203" s="96"/>
      <c r="BW203" s="96"/>
      <c r="BX203" s="96"/>
      <c r="BY203" s="96"/>
      <c r="BZ203" s="187"/>
      <c r="CA203" s="187"/>
      <c r="CB203" s="187"/>
      <c r="CC203" s="187"/>
      <c r="CD203" s="298"/>
      <c r="CE203" s="6"/>
      <c r="CF203" s="6"/>
      <c r="CG203" s="6"/>
      <c r="CH203" s="6"/>
      <c r="CI203" s="6"/>
      <c r="CJ203" s="6"/>
      <c r="CK203" s="6"/>
      <c r="CL203" s="6"/>
    </row>
    <row r="204" spans="1:90" s="7" customFormat="1" ht="23.25" customHeight="1" hidden="1" outlineLevel="1">
      <c r="A204" s="180">
        <v>1</v>
      </c>
      <c r="B204" s="207"/>
      <c r="C204" s="301"/>
      <c r="D204" s="375"/>
      <c r="E204" s="160" t="s">
        <v>245</v>
      </c>
      <c r="F204" s="175" t="s">
        <v>259</v>
      </c>
      <c r="G204" s="20" t="s">
        <v>58</v>
      </c>
      <c r="H204" s="205" t="s">
        <v>229</v>
      </c>
      <c r="I204" s="205"/>
      <c r="J204" s="205"/>
      <c r="K204" s="205" t="s">
        <v>229</v>
      </c>
      <c r="L204" s="205" t="s">
        <v>229</v>
      </c>
      <c r="M204" s="203" t="s">
        <v>270</v>
      </c>
      <c r="N204" s="203" t="s">
        <v>236</v>
      </c>
      <c r="O204" s="28"/>
      <c r="P204" s="28"/>
      <c r="Q204" s="28"/>
      <c r="R204" s="28"/>
      <c r="S204" s="28"/>
      <c r="T204" s="28"/>
      <c r="U204" s="29"/>
      <c r="V204" s="29" t="s">
        <v>58</v>
      </c>
      <c r="W204" s="29" t="s">
        <v>58</v>
      </c>
      <c r="X204" s="29"/>
      <c r="Y204" s="28"/>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30"/>
      <c r="BU204" s="31"/>
      <c r="BV204" s="31"/>
      <c r="BW204" s="31"/>
      <c r="BX204" s="31"/>
      <c r="BY204" s="31"/>
      <c r="BZ204" s="186"/>
      <c r="CA204" s="186"/>
      <c r="CB204" s="186"/>
      <c r="CC204" s="186"/>
      <c r="CD204" s="298"/>
      <c r="CE204" s="6"/>
      <c r="CF204" s="6"/>
      <c r="CG204" s="6"/>
      <c r="CH204" s="6"/>
      <c r="CI204" s="6"/>
      <c r="CJ204" s="6"/>
      <c r="CK204" s="6"/>
      <c r="CL204" s="6"/>
    </row>
    <row r="205" spans="1:90" s="7" customFormat="1" ht="23.25" customHeight="1" hidden="1" outlineLevel="1">
      <c r="A205" s="181"/>
      <c r="B205" s="209"/>
      <c r="C205" s="301"/>
      <c r="D205" s="375"/>
      <c r="E205" s="160"/>
      <c r="F205" s="176"/>
      <c r="G205" s="20" t="s">
        <v>59</v>
      </c>
      <c r="H205" s="206"/>
      <c r="I205" s="206"/>
      <c r="J205" s="206"/>
      <c r="K205" s="206"/>
      <c r="L205" s="206"/>
      <c r="M205" s="204"/>
      <c r="N205" s="204"/>
      <c r="O205" s="34"/>
      <c r="P205" s="34"/>
      <c r="Q205" s="34"/>
      <c r="R205" s="34"/>
      <c r="S205" s="34"/>
      <c r="T205" s="34"/>
      <c r="U205" s="35"/>
      <c r="V205" s="35"/>
      <c r="W205" s="35"/>
      <c r="X205" s="35"/>
      <c r="Y205" s="34"/>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c r="BI205" s="35"/>
      <c r="BJ205" s="35"/>
      <c r="BK205" s="35"/>
      <c r="BL205" s="35"/>
      <c r="BM205" s="35"/>
      <c r="BN205" s="35"/>
      <c r="BO205" s="35"/>
      <c r="BP205" s="35"/>
      <c r="BQ205" s="35"/>
      <c r="BR205" s="35"/>
      <c r="BS205" s="35"/>
      <c r="BT205" s="36"/>
      <c r="BU205" s="96"/>
      <c r="BV205" s="96"/>
      <c r="BW205" s="96"/>
      <c r="BX205" s="96"/>
      <c r="BY205" s="96"/>
      <c r="BZ205" s="187"/>
      <c r="CA205" s="187"/>
      <c r="CB205" s="187"/>
      <c r="CC205" s="187"/>
      <c r="CD205" s="298"/>
      <c r="CE205" s="6"/>
      <c r="CF205" s="6"/>
      <c r="CG205" s="6"/>
      <c r="CH205" s="6"/>
      <c r="CI205" s="6"/>
      <c r="CJ205" s="6"/>
      <c r="CK205" s="6"/>
      <c r="CL205" s="6"/>
    </row>
    <row r="206" spans="1:90" s="7" customFormat="1" ht="23.25" customHeight="1" hidden="1" outlineLevel="1">
      <c r="A206" s="46"/>
      <c r="B206" s="124"/>
      <c r="C206" s="301"/>
      <c r="D206" s="375"/>
      <c r="E206" s="160" t="s">
        <v>260</v>
      </c>
      <c r="F206" s="175" t="s">
        <v>261</v>
      </c>
      <c r="G206" s="20" t="s">
        <v>58</v>
      </c>
      <c r="H206" s="116" t="s">
        <v>229</v>
      </c>
      <c r="I206" s="116" t="s">
        <v>229</v>
      </c>
      <c r="J206" s="116"/>
      <c r="K206" s="116" t="s">
        <v>229</v>
      </c>
      <c r="L206" s="116" t="s">
        <v>229</v>
      </c>
      <c r="M206" s="203" t="s">
        <v>270</v>
      </c>
      <c r="N206" s="203" t="s">
        <v>236</v>
      </c>
      <c r="O206" s="28"/>
      <c r="P206" s="28"/>
      <c r="Q206" s="28"/>
      <c r="R206" s="28"/>
      <c r="S206" s="28"/>
      <c r="T206" s="28"/>
      <c r="U206" s="29"/>
      <c r="V206" s="29"/>
      <c r="W206" s="29"/>
      <c r="X206" s="29" t="s">
        <v>58</v>
      </c>
      <c r="Y206" s="28" t="s">
        <v>58</v>
      </c>
      <c r="Z206" s="29" t="s">
        <v>58</v>
      </c>
      <c r="AA206" s="29" t="s">
        <v>58</v>
      </c>
      <c r="AB206" s="29" t="s">
        <v>58</v>
      </c>
      <c r="AC206" s="29" t="s">
        <v>58</v>
      </c>
      <c r="AD206" s="29" t="s">
        <v>58</v>
      </c>
      <c r="AE206" s="29" t="s">
        <v>58</v>
      </c>
      <c r="AF206" s="29" t="s">
        <v>58</v>
      </c>
      <c r="AG206" s="29" t="s">
        <v>58</v>
      </c>
      <c r="AH206" s="29" t="s">
        <v>58</v>
      </c>
      <c r="AI206" s="29" t="s">
        <v>58</v>
      </c>
      <c r="AJ206" s="29" t="s">
        <v>58</v>
      </c>
      <c r="AK206" s="29" t="s">
        <v>58</v>
      </c>
      <c r="AL206" s="29" t="s">
        <v>58</v>
      </c>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30"/>
      <c r="BU206" s="31"/>
      <c r="BV206" s="31"/>
      <c r="BW206" s="31"/>
      <c r="BX206" s="31"/>
      <c r="BY206" s="31"/>
      <c r="BZ206" s="125"/>
      <c r="CA206" s="125"/>
      <c r="CB206" s="125"/>
      <c r="CC206" s="125"/>
      <c r="CD206" s="298"/>
      <c r="CE206" s="6"/>
      <c r="CF206" s="6"/>
      <c r="CG206" s="6"/>
      <c r="CH206" s="6"/>
      <c r="CI206" s="6"/>
      <c r="CJ206" s="6"/>
      <c r="CK206" s="6"/>
      <c r="CL206" s="6"/>
    </row>
    <row r="207" spans="1:90" s="7" customFormat="1" ht="23.25" customHeight="1" hidden="1" outlineLevel="1">
      <c r="A207" s="46"/>
      <c r="B207" s="124"/>
      <c r="C207" s="301"/>
      <c r="D207" s="375"/>
      <c r="E207" s="160"/>
      <c r="F207" s="176"/>
      <c r="G207" s="20" t="s">
        <v>59</v>
      </c>
      <c r="H207" s="116"/>
      <c r="I207" s="116"/>
      <c r="J207" s="116"/>
      <c r="K207" s="116"/>
      <c r="L207" s="116"/>
      <c r="M207" s="204"/>
      <c r="N207" s="204"/>
      <c r="O207" s="34"/>
      <c r="P207" s="34"/>
      <c r="Q207" s="34"/>
      <c r="R207" s="34"/>
      <c r="S207" s="34"/>
      <c r="T207" s="34"/>
      <c r="U207" s="35"/>
      <c r="V207" s="35"/>
      <c r="W207" s="35"/>
      <c r="X207" s="35"/>
      <c r="Y207" s="34"/>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c r="BI207" s="35"/>
      <c r="BJ207" s="35"/>
      <c r="BK207" s="35"/>
      <c r="BL207" s="35"/>
      <c r="BM207" s="35"/>
      <c r="BN207" s="35"/>
      <c r="BO207" s="35"/>
      <c r="BP207" s="35"/>
      <c r="BQ207" s="35"/>
      <c r="BR207" s="35"/>
      <c r="BS207" s="35"/>
      <c r="BT207" s="36"/>
      <c r="BU207" s="96"/>
      <c r="BV207" s="96"/>
      <c r="BW207" s="96"/>
      <c r="BX207" s="96"/>
      <c r="BY207" s="96"/>
      <c r="BZ207" s="125"/>
      <c r="CA207" s="125"/>
      <c r="CB207" s="125"/>
      <c r="CC207" s="125"/>
      <c r="CD207" s="298"/>
      <c r="CE207" s="6"/>
      <c r="CF207" s="6"/>
      <c r="CG207" s="6"/>
      <c r="CH207" s="6"/>
      <c r="CI207" s="6"/>
      <c r="CJ207" s="6"/>
      <c r="CK207" s="6"/>
      <c r="CL207" s="6"/>
    </row>
    <row r="208" spans="1:90" s="7" customFormat="1" ht="19.5" customHeight="1" hidden="1" outlineLevel="1">
      <c r="A208" s="173">
        <v>2</v>
      </c>
      <c r="B208" s="177"/>
      <c r="C208" s="301"/>
      <c r="D208" s="375"/>
      <c r="E208" s="160" t="s">
        <v>246</v>
      </c>
      <c r="F208" s="182" t="s">
        <v>262</v>
      </c>
      <c r="G208" s="20" t="s">
        <v>58</v>
      </c>
      <c r="H208" s="170" t="s">
        <v>229</v>
      </c>
      <c r="I208" s="170" t="s">
        <v>229</v>
      </c>
      <c r="J208" s="170"/>
      <c r="K208" s="170" t="s">
        <v>229</v>
      </c>
      <c r="L208" s="170" t="s">
        <v>229</v>
      </c>
      <c r="M208" s="203" t="s">
        <v>270</v>
      </c>
      <c r="N208" s="203" t="s">
        <v>236</v>
      </c>
      <c r="O208" s="28"/>
      <c r="P208" s="28"/>
      <c r="Q208" s="28"/>
      <c r="R208" s="28"/>
      <c r="S208" s="28"/>
      <c r="T208" s="28"/>
      <c r="U208" s="38"/>
      <c r="V208" s="38"/>
      <c r="W208" s="38"/>
      <c r="X208" s="38"/>
      <c r="Y208" s="28"/>
      <c r="Z208" s="29"/>
      <c r="AA208" s="29"/>
      <c r="AB208" s="29"/>
      <c r="AC208" s="29"/>
      <c r="AD208" s="29"/>
      <c r="AE208" s="29"/>
      <c r="AF208" s="29"/>
      <c r="AG208" s="29"/>
      <c r="AH208" s="29"/>
      <c r="AI208" s="29"/>
      <c r="AJ208" s="29"/>
      <c r="AK208" s="29"/>
      <c r="AL208" s="29"/>
      <c r="AM208" s="29" t="s">
        <v>58</v>
      </c>
      <c r="AN208" s="29" t="s">
        <v>58</v>
      </c>
      <c r="AO208" s="29" t="s">
        <v>58</v>
      </c>
      <c r="AP208" s="29" t="s">
        <v>58</v>
      </c>
      <c r="AQ208" s="29" t="s">
        <v>58</v>
      </c>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30"/>
      <c r="BU208" s="31"/>
      <c r="BV208" s="31"/>
      <c r="BW208" s="31"/>
      <c r="BX208" s="31"/>
      <c r="BY208" s="31"/>
      <c r="BZ208" s="166"/>
      <c r="CA208" s="166"/>
      <c r="CB208" s="166"/>
      <c r="CC208" s="166"/>
      <c r="CD208" s="298"/>
      <c r="CE208" s="6"/>
      <c r="CF208" s="6"/>
      <c r="CG208" s="6"/>
      <c r="CH208" s="6"/>
      <c r="CI208" s="6"/>
      <c r="CJ208" s="6"/>
      <c r="CK208" s="6"/>
      <c r="CL208" s="6"/>
    </row>
    <row r="209" spans="1:90" s="7" customFormat="1" ht="19.5" customHeight="1" hidden="1" outlineLevel="1">
      <c r="A209" s="173"/>
      <c r="B209" s="177"/>
      <c r="C209" s="301"/>
      <c r="D209" s="375"/>
      <c r="E209" s="160"/>
      <c r="F209" s="182"/>
      <c r="G209" s="20" t="s">
        <v>59</v>
      </c>
      <c r="H209" s="170"/>
      <c r="I209" s="170"/>
      <c r="J209" s="170"/>
      <c r="K209" s="170"/>
      <c r="L209" s="170"/>
      <c r="M209" s="204"/>
      <c r="N209" s="204"/>
      <c r="O209" s="34"/>
      <c r="P209" s="34"/>
      <c r="Q209" s="34"/>
      <c r="R209" s="34"/>
      <c r="S209" s="34"/>
      <c r="T209" s="34"/>
      <c r="U209" s="35"/>
      <c r="V209" s="35"/>
      <c r="W209" s="35"/>
      <c r="X209" s="35"/>
      <c r="Y209" s="34"/>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c r="BI209" s="35"/>
      <c r="BJ209" s="35"/>
      <c r="BK209" s="35"/>
      <c r="BL209" s="35"/>
      <c r="BM209" s="35"/>
      <c r="BN209" s="35"/>
      <c r="BO209" s="35"/>
      <c r="BP209" s="35"/>
      <c r="BQ209" s="35"/>
      <c r="BR209" s="35"/>
      <c r="BS209" s="35"/>
      <c r="BT209" s="36"/>
      <c r="BU209" s="97"/>
      <c r="BV209" s="97"/>
      <c r="BW209" s="97"/>
      <c r="BX209" s="97"/>
      <c r="BY209" s="97"/>
      <c r="BZ209" s="166"/>
      <c r="CA209" s="166"/>
      <c r="CB209" s="166"/>
      <c r="CC209" s="166"/>
      <c r="CD209" s="298"/>
      <c r="CE209" s="6"/>
      <c r="CF209" s="6"/>
      <c r="CG209" s="6"/>
      <c r="CH209" s="6"/>
      <c r="CI209" s="6"/>
      <c r="CJ209" s="6"/>
      <c r="CK209" s="6"/>
      <c r="CL209" s="6"/>
    </row>
    <row r="210" spans="1:90" s="7" customFormat="1" ht="18.75" customHeight="1" hidden="1" outlineLevel="1">
      <c r="A210" s="173">
        <v>3</v>
      </c>
      <c r="B210" s="177"/>
      <c r="C210" s="301"/>
      <c r="D210" s="375"/>
      <c r="E210" s="160" t="s">
        <v>247</v>
      </c>
      <c r="F210" s="182" t="s">
        <v>248</v>
      </c>
      <c r="G210" s="20" t="s">
        <v>58</v>
      </c>
      <c r="H210" s="170" t="s">
        <v>229</v>
      </c>
      <c r="I210" s="170" t="s">
        <v>229</v>
      </c>
      <c r="J210" s="170"/>
      <c r="K210" s="170" t="s">
        <v>229</v>
      </c>
      <c r="L210" s="170" t="s">
        <v>229</v>
      </c>
      <c r="M210" s="203" t="s">
        <v>270</v>
      </c>
      <c r="N210" s="203" t="s">
        <v>236</v>
      </c>
      <c r="O210" s="28"/>
      <c r="P210" s="28"/>
      <c r="Q210" s="28"/>
      <c r="R210" s="28"/>
      <c r="S210" s="28"/>
      <c r="T210" s="28"/>
      <c r="U210" s="29"/>
      <c r="V210" s="29"/>
      <c r="W210" s="29"/>
      <c r="X210" s="29"/>
      <c r="Y210" s="28"/>
      <c r="Z210" s="29"/>
      <c r="AA210" s="29"/>
      <c r="AB210" s="29"/>
      <c r="AC210" s="29"/>
      <c r="AD210" s="29"/>
      <c r="AE210" s="29"/>
      <c r="AF210" s="29"/>
      <c r="AG210" s="29"/>
      <c r="AH210" s="29"/>
      <c r="AI210" s="29"/>
      <c r="AJ210" s="29"/>
      <c r="AK210" s="29"/>
      <c r="AL210" s="29"/>
      <c r="AM210" s="29"/>
      <c r="AN210" s="29"/>
      <c r="AO210" s="29"/>
      <c r="AP210" s="29"/>
      <c r="AQ210" s="29"/>
      <c r="AR210" s="29" t="s">
        <v>58</v>
      </c>
      <c r="AS210" s="29" t="s">
        <v>58</v>
      </c>
      <c r="AT210" s="29" t="s">
        <v>58</v>
      </c>
      <c r="AU210" s="29" t="s">
        <v>58</v>
      </c>
      <c r="AV210" s="29" t="s">
        <v>58</v>
      </c>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30"/>
      <c r="BU210" s="31"/>
      <c r="BV210" s="31"/>
      <c r="BW210" s="31"/>
      <c r="BX210" s="31"/>
      <c r="BY210" s="31"/>
      <c r="BZ210" s="166"/>
      <c r="CA210" s="166"/>
      <c r="CB210" s="166"/>
      <c r="CC210" s="166"/>
      <c r="CD210" s="298"/>
      <c r="CE210" s="6"/>
      <c r="CF210" s="6"/>
      <c r="CG210" s="6"/>
      <c r="CH210" s="6"/>
      <c r="CI210" s="6"/>
      <c r="CJ210" s="6"/>
      <c r="CK210" s="6"/>
      <c r="CL210" s="6"/>
    </row>
    <row r="211" spans="1:90" s="7" customFormat="1" ht="18.75" customHeight="1" hidden="1" outlineLevel="1">
      <c r="A211" s="173"/>
      <c r="B211" s="210"/>
      <c r="C211" s="301"/>
      <c r="D211" s="375"/>
      <c r="E211" s="160"/>
      <c r="F211" s="182"/>
      <c r="G211" s="20" t="s">
        <v>59</v>
      </c>
      <c r="H211" s="170"/>
      <c r="I211" s="170"/>
      <c r="J211" s="170"/>
      <c r="K211" s="170"/>
      <c r="L211" s="170"/>
      <c r="M211" s="204"/>
      <c r="N211" s="204"/>
      <c r="O211" s="34"/>
      <c r="P211" s="34"/>
      <c r="Q211" s="34"/>
      <c r="R211" s="34"/>
      <c r="S211" s="34"/>
      <c r="T211" s="34"/>
      <c r="U211" s="35"/>
      <c r="V211" s="35"/>
      <c r="W211" s="35"/>
      <c r="X211" s="35"/>
      <c r="Y211" s="34"/>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6"/>
      <c r="BU211" s="97"/>
      <c r="BV211" s="97"/>
      <c r="BW211" s="97"/>
      <c r="BX211" s="97"/>
      <c r="BY211" s="97"/>
      <c r="BZ211" s="166"/>
      <c r="CA211" s="166"/>
      <c r="CB211" s="166"/>
      <c r="CC211" s="166"/>
      <c r="CD211" s="298"/>
      <c r="CE211" s="6"/>
      <c r="CF211" s="6"/>
      <c r="CG211" s="6"/>
      <c r="CH211" s="6"/>
      <c r="CI211" s="6"/>
      <c r="CJ211" s="6"/>
      <c r="CK211" s="6"/>
      <c r="CL211" s="6"/>
    </row>
    <row r="212" spans="1:90" s="7" customFormat="1" ht="19.5" customHeight="1" hidden="1" outlineLevel="1">
      <c r="A212" s="173">
        <v>2</v>
      </c>
      <c r="B212" s="177"/>
      <c r="C212" s="301"/>
      <c r="D212" s="375"/>
      <c r="E212" s="160" t="s">
        <v>249</v>
      </c>
      <c r="F212" s="175" t="s">
        <v>259</v>
      </c>
      <c r="G212" s="20" t="s">
        <v>58</v>
      </c>
      <c r="H212" s="170" t="s">
        <v>229</v>
      </c>
      <c r="I212" s="170" t="s">
        <v>229</v>
      </c>
      <c r="J212" s="170"/>
      <c r="K212" s="170" t="s">
        <v>229</v>
      </c>
      <c r="L212" s="170" t="s">
        <v>229</v>
      </c>
      <c r="M212" s="203" t="s">
        <v>270</v>
      </c>
      <c r="N212" s="203" t="s">
        <v>236</v>
      </c>
      <c r="O212" s="28"/>
      <c r="P212" s="28"/>
      <c r="Q212" s="28"/>
      <c r="R212" s="28"/>
      <c r="S212" s="28"/>
      <c r="T212" s="28"/>
      <c r="U212" s="38"/>
      <c r="V212" s="38"/>
      <c r="W212" s="38"/>
      <c r="X212" s="38"/>
      <c r="Y212" s="28"/>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t="s">
        <v>58</v>
      </c>
      <c r="AX212" s="29" t="s">
        <v>58</v>
      </c>
      <c r="AY212" s="29"/>
      <c r="AZ212" s="29"/>
      <c r="BA212" s="29"/>
      <c r="BB212" s="29"/>
      <c r="BC212" s="29"/>
      <c r="BD212" s="29"/>
      <c r="BE212" s="29"/>
      <c r="BF212" s="29" t="s">
        <v>58</v>
      </c>
      <c r="BG212" s="29" t="s">
        <v>58</v>
      </c>
      <c r="BH212" s="29" t="s">
        <v>58</v>
      </c>
      <c r="BI212" s="29" t="s">
        <v>58</v>
      </c>
      <c r="BJ212" s="29" t="s">
        <v>58</v>
      </c>
      <c r="BK212" s="29"/>
      <c r="BL212" s="29"/>
      <c r="BM212" s="29"/>
      <c r="BN212" s="29"/>
      <c r="BO212" s="29"/>
      <c r="BP212" s="29" t="s">
        <v>58</v>
      </c>
      <c r="BQ212" s="29" t="s">
        <v>58</v>
      </c>
      <c r="BR212" s="29"/>
      <c r="BS212" s="29"/>
      <c r="BT212" s="30"/>
      <c r="BU212" s="31"/>
      <c r="BV212" s="31"/>
      <c r="BW212" s="31"/>
      <c r="BX212" s="31"/>
      <c r="BY212" s="31"/>
      <c r="BZ212" s="166"/>
      <c r="CA212" s="166"/>
      <c r="CB212" s="166"/>
      <c r="CC212" s="166"/>
      <c r="CD212" s="298"/>
      <c r="CE212" s="6"/>
      <c r="CF212" s="6"/>
      <c r="CG212" s="6"/>
      <c r="CH212" s="6"/>
      <c r="CI212" s="6"/>
      <c r="CJ212" s="6"/>
      <c r="CK212" s="6"/>
      <c r="CL212" s="6"/>
    </row>
    <row r="213" spans="1:90" s="7" customFormat="1" ht="19.5" customHeight="1" hidden="1" outlineLevel="1">
      <c r="A213" s="173"/>
      <c r="B213" s="177"/>
      <c r="C213" s="301"/>
      <c r="D213" s="375"/>
      <c r="E213" s="160"/>
      <c r="F213" s="176"/>
      <c r="G213" s="20" t="s">
        <v>59</v>
      </c>
      <c r="H213" s="170"/>
      <c r="I213" s="170"/>
      <c r="J213" s="170"/>
      <c r="K213" s="170"/>
      <c r="L213" s="170"/>
      <c r="M213" s="204"/>
      <c r="N213" s="204"/>
      <c r="O213" s="34"/>
      <c r="P213" s="34"/>
      <c r="Q213" s="34"/>
      <c r="R213" s="34"/>
      <c r="S213" s="34"/>
      <c r="T213" s="34"/>
      <c r="U213" s="35"/>
      <c r="V213" s="35"/>
      <c r="W213" s="35"/>
      <c r="X213" s="35"/>
      <c r="Y213" s="34"/>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6"/>
      <c r="BU213" s="97"/>
      <c r="BV213" s="97"/>
      <c r="BW213" s="97"/>
      <c r="BX213" s="97"/>
      <c r="BY213" s="97"/>
      <c r="BZ213" s="166"/>
      <c r="CA213" s="166"/>
      <c r="CB213" s="166"/>
      <c r="CC213" s="166"/>
      <c r="CD213" s="298"/>
      <c r="CE213" s="6"/>
      <c r="CF213" s="6"/>
      <c r="CG213" s="6"/>
      <c r="CH213" s="6"/>
      <c r="CI213" s="6"/>
      <c r="CJ213" s="6"/>
      <c r="CK213" s="6"/>
      <c r="CL213" s="6"/>
    </row>
    <row r="214" spans="1:90" s="7" customFormat="1" ht="19.5" customHeight="1" hidden="1" outlineLevel="1">
      <c r="A214" s="180">
        <v>2</v>
      </c>
      <c r="B214" s="207"/>
      <c r="C214" s="301"/>
      <c r="D214" s="375"/>
      <c r="E214" s="160" t="s">
        <v>250</v>
      </c>
      <c r="F214" s="182" t="s">
        <v>263</v>
      </c>
      <c r="G214" s="20" t="s">
        <v>58</v>
      </c>
      <c r="H214" s="205" t="s">
        <v>229</v>
      </c>
      <c r="I214" s="205" t="s">
        <v>229</v>
      </c>
      <c r="J214" s="205"/>
      <c r="K214" s="205" t="s">
        <v>229</v>
      </c>
      <c r="L214" s="205" t="s">
        <v>229</v>
      </c>
      <c r="M214" s="203" t="s">
        <v>270</v>
      </c>
      <c r="N214" s="203" t="s">
        <v>236</v>
      </c>
      <c r="O214" s="28" t="s">
        <v>58</v>
      </c>
      <c r="P214" s="28"/>
      <c r="Q214" s="28"/>
      <c r="R214" s="28"/>
      <c r="S214" s="28"/>
      <c r="T214" s="28" t="s">
        <v>58</v>
      </c>
      <c r="U214" s="38"/>
      <c r="V214" s="38"/>
      <c r="W214" s="38"/>
      <c r="X214" s="38"/>
      <c r="Y214" s="28" t="s">
        <v>58</v>
      </c>
      <c r="Z214" s="29"/>
      <c r="AA214" s="29"/>
      <c r="AB214" s="29"/>
      <c r="AC214" s="29"/>
      <c r="AD214" s="29" t="s">
        <v>58</v>
      </c>
      <c r="AE214" s="29"/>
      <c r="AF214" s="29"/>
      <c r="AG214" s="29"/>
      <c r="AH214" s="29"/>
      <c r="AI214" s="29" t="s">
        <v>58</v>
      </c>
      <c r="AJ214" s="29"/>
      <c r="AK214" s="29"/>
      <c r="AL214" s="29"/>
      <c r="AM214" s="29"/>
      <c r="AN214" s="29" t="s">
        <v>58</v>
      </c>
      <c r="AO214" s="29"/>
      <c r="AP214" s="29"/>
      <c r="AQ214" s="29"/>
      <c r="AR214" s="29" t="s">
        <v>58</v>
      </c>
      <c r="AS214" s="29"/>
      <c r="AT214" s="29"/>
      <c r="AU214" s="29"/>
      <c r="AV214" s="29"/>
      <c r="AW214" s="29" t="s">
        <v>58</v>
      </c>
      <c r="AX214" s="29"/>
      <c r="AY214" s="29"/>
      <c r="AZ214" s="29"/>
      <c r="BA214" s="29"/>
      <c r="BB214" s="29" t="s">
        <v>58</v>
      </c>
      <c r="BC214" s="29"/>
      <c r="BD214" s="29"/>
      <c r="BE214" s="29"/>
      <c r="BF214" s="29" t="s">
        <v>58</v>
      </c>
      <c r="BG214" s="29"/>
      <c r="BH214" s="29"/>
      <c r="BI214" s="29"/>
      <c r="BJ214" s="29"/>
      <c r="BK214" s="29" t="s">
        <v>58</v>
      </c>
      <c r="BL214" s="29"/>
      <c r="BM214" s="29"/>
      <c r="BN214" s="29"/>
      <c r="BO214" s="29"/>
      <c r="BP214" s="29" t="s">
        <v>58</v>
      </c>
      <c r="BQ214" s="29"/>
      <c r="BR214" s="29"/>
      <c r="BS214" s="29"/>
      <c r="BT214" s="30"/>
      <c r="BU214" s="31"/>
      <c r="BV214" s="31"/>
      <c r="BW214" s="31"/>
      <c r="BX214" s="31"/>
      <c r="BY214" s="31"/>
      <c r="BZ214" s="186"/>
      <c r="CA214" s="186"/>
      <c r="CB214" s="186"/>
      <c r="CC214" s="186"/>
      <c r="CD214" s="298"/>
      <c r="CE214" s="6"/>
      <c r="CF214" s="6"/>
      <c r="CG214" s="6"/>
      <c r="CH214" s="6"/>
      <c r="CI214" s="6"/>
      <c r="CJ214" s="6"/>
      <c r="CK214" s="6"/>
      <c r="CL214" s="6"/>
    </row>
    <row r="215" spans="1:90" s="7" customFormat="1" ht="24.75" customHeight="1" hidden="1" outlineLevel="1">
      <c r="A215" s="181"/>
      <c r="B215" s="209"/>
      <c r="C215" s="301"/>
      <c r="D215" s="375"/>
      <c r="E215" s="160"/>
      <c r="F215" s="182"/>
      <c r="G215" s="20" t="s">
        <v>59</v>
      </c>
      <c r="H215" s="206"/>
      <c r="I215" s="206"/>
      <c r="J215" s="206"/>
      <c r="K215" s="206"/>
      <c r="L215" s="206"/>
      <c r="M215" s="204"/>
      <c r="N215" s="204"/>
      <c r="O215" s="34"/>
      <c r="P215" s="34"/>
      <c r="Q215" s="34"/>
      <c r="R215" s="34"/>
      <c r="S215" s="34"/>
      <c r="T215" s="34"/>
      <c r="U215" s="35"/>
      <c r="V215" s="35"/>
      <c r="W215" s="35"/>
      <c r="X215" s="35"/>
      <c r="Y215" s="34"/>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c r="AY215" s="35"/>
      <c r="AZ215" s="35"/>
      <c r="BA215" s="35"/>
      <c r="BB215" s="35"/>
      <c r="BC215" s="35"/>
      <c r="BD215" s="35"/>
      <c r="BE215" s="35"/>
      <c r="BF215" s="35"/>
      <c r="BG215" s="35"/>
      <c r="BH215" s="35"/>
      <c r="BI215" s="35"/>
      <c r="BJ215" s="35"/>
      <c r="BK215" s="35"/>
      <c r="BL215" s="35"/>
      <c r="BM215" s="35"/>
      <c r="BN215" s="35"/>
      <c r="BO215" s="35"/>
      <c r="BP215" s="35"/>
      <c r="BQ215" s="35"/>
      <c r="BR215" s="35"/>
      <c r="BS215" s="35"/>
      <c r="BT215" s="36"/>
      <c r="BU215" s="97"/>
      <c r="BV215" s="97"/>
      <c r="BW215" s="97"/>
      <c r="BX215" s="97"/>
      <c r="BY215" s="97"/>
      <c r="BZ215" s="187"/>
      <c r="CA215" s="187"/>
      <c r="CB215" s="187"/>
      <c r="CC215" s="187"/>
      <c r="CD215" s="298"/>
      <c r="CE215" s="6"/>
      <c r="CF215" s="6"/>
      <c r="CG215" s="6"/>
      <c r="CH215" s="6"/>
      <c r="CI215" s="6"/>
      <c r="CJ215" s="6"/>
      <c r="CK215" s="6"/>
      <c r="CL215" s="6"/>
    </row>
    <row r="216" spans="1:90" s="7" customFormat="1" ht="18.75" customHeight="1" hidden="1" outlineLevel="1">
      <c r="A216" s="180">
        <v>4</v>
      </c>
      <c r="B216" s="207"/>
      <c r="C216" s="301"/>
      <c r="D216" s="375"/>
      <c r="E216" s="160" t="s">
        <v>251</v>
      </c>
      <c r="F216" s="182" t="s">
        <v>264</v>
      </c>
      <c r="G216" s="20" t="s">
        <v>58</v>
      </c>
      <c r="H216" s="205" t="s">
        <v>229</v>
      </c>
      <c r="I216" s="205"/>
      <c r="J216" s="205" t="s">
        <v>229</v>
      </c>
      <c r="K216" s="205" t="s">
        <v>229</v>
      </c>
      <c r="L216" s="205" t="s">
        <v>229</v>
      </c>
      <c r="M216" s="203" t="s">
        <v>270</v>
      </c>
      <c r="N216" s="203" t="s">
        <v>236</v>
      </c>
      <c r="O216" s="28"/>
      <c r="P216" s="28"/>
      <c r="Q216" s="28"/>
      <c r="R216" s="28"/>
      <c r="S216" s="28" t="s">
        <v>58</v>
      </c>
      <c r="T216" s="28"/>
      <c r="U216" s="28"/>
      <c r="V216" s="29"/>
      <c r="W216" s="29"/>
      <c r="X216" s="29"/>
      <c r="Y216" s="28"/>
      <c r="Z216" s="29"/>
      <c r="AA216" s="29"/>
      <c r="AB216" s="29"/>
      <c r="AC216" s="29"/>
      <c r="AD216" s="29"/>
      <c r="AE216" s="29"/>
      <c r="AF216" s="29"/>
      <c r="AG216" s="29"/>
      <c r="AH216" s="29"/>
      <c r="AI216" s="29"/>
      <c r="AJ216" s="29"/>
      <c r="AK216" s="29"/>
      <c r="AL216" s="29"/>
      <c r="AM216" s="29"/>
      <c r="AN216" s="29"/>
      <c r="AO216" s="29"/>
      <c r="AP216" s="29"/>
      <c r="AQ216" s="29" t="s">
        <v>58</v>
      </c>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t="s">
        <v>58</v>
      </c>
      <c r="BT216" s="30"/>
      <c r="BU216" s="31"/>
      <c r="BV216" s="31"/>
      <c r="BW216" s="31"/>
      <c r="BX216" s="31"/>
      <c r="BY216" s="31"/>
      <c r="BZ216" s="186"/>
      <c r="CA216" s="186"/>
      <c r="CB216" s="186"/>
      <c r="CC216" s="186"/>
      <c r="CD216" s="298"/>
      <c r="CE216" s="6"/>
      <c r="CF216" s="6"/>
      <c r="CG216" s="6"/>
      <c r="CH216" s="6"/>
      <c r="CI216" s="6"/>
      <c r="CJ216" s="6"/>
      <c r="CK216" s="6"/>
      <c r="CL216" s="6"/>
    </row>
    <row r="217" spans="1:90" s="7" customFormat="1" ht="18.75" customHeight="1" hidden="1" outlineLevel="1">
      <c r="A217" s="181"/>
      <c r="B217" s="209"/>
      <c r="C217" s="301"/>
      <c r="D217" s="375"/>
      <c r="E217" s="160"/>
      <c r="F217" s="182"/>
      <c r="G217" s="20" t="s">
        <v>59</v>
      </c>
      <c r="H217" s="206"/>
      <c r="I217" s="206"/>
      <c r="J217" s="206"/>
      <c r="K217" s="206"/>
      <c r="L217" s="206"/>
      <c r="M217" s="204"/>
      <c r="N217" s="204"/>
      <c r="O217" s="34"/>
      <c r="P217" s="34"/>
      <c r="Q217" s="34"/>
      <c r="R217" s="34"/>
      <c r="S217" s="34"/>
      <c r="T217" s="34"/>
      <c r="U217" s="35"/>
      <c r="V217" s="35"/>
      <c r="W217" s="35"/>
      <c r="X217" s="35"/>
      <c r="Y217" s="34"/>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35"/>
      <c r="BT217" s="36"/>
      <c r="BU217" s="97"/>
      <c r="BV217" s="97"/>
      <c r="BW217" s="97"/>
      <c r="BX217" s="97"/>
      <c r="BY217" s="97"/>
      <c r="BZ217" s="187"/>
      <c r="CA217" s="187"/>
      <c r="CB217" s="187"/>
      <c r="CC217" s="187"/>
      <c r="CD217" s="298"/>
      <c r="CE217" s="6"/>
      <c r="CF217" s="6"/>
      <c r="CG217" s="6"/>
      <c r="CH217" s="6"/>
      <c r="CI217" s="6"/>
      <c r="CJ217" s="6"/>
      <c r="CK217" s="6"/>
      <c r="CL217" s="6"/>
    </row>
    <row r="218" spans="1:90" s="7" customFormat="1" ht="19.5" customHeight="1" hidden="1" outlineLevel="1">
      <c r="A218" s="173">
        <v>2</v>
      </c>
      <c r="B218" s="177"/>
      <c r="C218" s="301"/>
      <c r="D218" s="375"/>
      <c r="E218" s="160" t="s">
        <v>252</v>
      </c>
      <c r="F218" s="182" t="s">
        <v>248</v>
      </c>
      <c r="G218" s="20" t="s">
        <v>58</v>
      </c>
      <c r="H218" s="170" t="s">
        <v>229</v>
      </c>
      <c r="I218" s="170" t="s">
        <v>229</v>
      </c>
      <c r="J218" s="170" t="s">
        <v>229</v>
      </c>
      <c r="K218" s="170" t="s">
        <v>229</v>
      </c>
      <c r="L218" s="170" t="s">
        <v>229</v>
      </c>
      <c r="M218" s="203" t="s">
        <v>270</v>
      </c>
      <c r="N218" s="203" t="s">
        <v>236</v>
      </c>
      <c r="O218" s="28"/>
      <c r="P218" s="28"/>
      <c r="Q218" s="28"/>
      <c r="R218" s="28"/>
      <c r="S218" s="28"/>
      <c r="T218" s="28"/>
      <c r="U218" s="38"/>
      <c r="V218" s="38"/>
      <c r="W218" s="38"/>
      <c r="X218" s="38"/>
      <c r="Y218" s="28"/>
      <c r="Z218" s="29"/>
      <c r="AA218" s="29"/>
      <c r="AB218" s="29"/>
      <c r="AC218" s="29"/>
      <c r="AD218" s="29"/>
      <c r="AE218" s="29"/>
      <c r="AF218" s="29"/>
      <c r="AG218" s="29"/>
      <c r="AH218" s="29"/>
      <c r="AI218" s="29"/>
      <c r="AJ218" s="29"/>
      <c r="AK218" s="29"/>
      <c r="AL218" s="29"/>
      <c r="AM218" s="29"/>
      <c r="AN218" s="29"/>
      <c r="AO218" s="29"/>
      <c r="AP218" s="29" t="s">
        <v>58</v>
      </c>
      <c r="AQ218" s="29"/>
      <c r="AR218" s="29"/>
      <c r="AS218" s="29"/>
      <c r="AT218" s="29"/>
      <c r="AU218" s="29" t="s">
        <v>58</v>
      </c>
      <c r="AV218" s="29"/>
      <c r="AW218" s="29"/>
      <c r="AX218" s="29"/>
      <c r="AY218" s="29"/>
      <c r="AZ218" s="29" t="s">
        <v>58</v>
      </c>
      <c r="BA218" s="29"/>
      <c r="BB218" s="29"/>
      <c r="BC218" s="29"/>
      <c r="BD218" s="29" t="s">
        <v>58</v>
      </c>
      <c r="BE218" s="29"/>
      <c r="BF218" s="29"/>
      <c r="BG218" s="29"/>
      <c r="BH218" s="29"/>
      <c r="BI218" s="29" t="s">
        <v>58</v>
      </c>
      <c r="BJ218" s="29"/>
      <c r="BK218" s="29"/>
      <c r="BL218" s="29"/>
      <c r="BM218" s="29"/>
      <c r="BN218" s="29" t="s">
        <v>58</v>
      </c>
      <c r="BO218" s="29"/>
      <c r="BP218" s="29"/>
      <c r="BQ218" s="29"/>
      <c r="BR218" s="29" t="s">
        <v>58</v>
      </c>
      <c r="BS218" s="29"/>
      <c r="BT218" s="30"/>
      <c r="BU218" s="31"/>
      <c r="BV218" s="31"/>
      <c r="BW218" s="31"/>
      <c r="BX218" s="31"/>
      <c r="BY218" s="31"/>
      <c r="BZ218" s="166"/>
      <c r="CA218" s="166"/>
      <c r="CB218" s="166"/>
      <c r="CC218" s="166"/>
      <c r="CD218" s="298"/>
      <c r="CE218" s="6"/>
      <c r="CF218" s="6"/>
      <c r="CG218" s="6"/>
      <c r="CH218" s="6"/>
      <c r="CI218" s="6"/>
      <c r="CJ218" s="6"/>
      <c r="CK218" s="6"/>
      <c r="CL218" s="6"/>
    </row>
    <row r="219" spans="1:90" s="7" customFormat="1" ht="19.5" customHeight="1" hidden="1" outlineLevel="1">
      <c r="A219" s="173"/>
      <c r="B219" s="177"/>
      <c r="C219" s="301"/>
      <c r="D219" s="375"/>
      <c r="E219" s="160"/>
      <c r="F219" s="182"/>
      <c r="G219" s="20" t="s">
        <v>59</v>
      </c>
      <c r="H219" s="170"/>
      <c r="I219" s="170"/>
      <c r="J219" s="170"/>
      <c r="K219" s="170"/>
      <c r="L219" s="170"/>
      <c r="M219" s="204"/>
      <c r="N219" s="204"/>
      <c r="O219" s="34"/>
      <c r="P219" s="34"/>
      <c r="Q219" s="34"/>
      <c r="R219" s="34"/>
      <c r="S219" s="34"/>
      <c r="T219" s="34"/>
      <c r="U219" s="35"/>
      <c r="V219" s="35"/>
      <c r="W219" s="35"/>
      <c r="X219" s="35"/>
      <c r="Y219" s="34"/>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35"/>
      <c r="AY219" s="35"/>
      <c r="AZ219" s="35"/>
      <c r="BA219" s="35"/>
      <c r="BB219" s="35"/>
      <c r="BC219" s="35"/>
      <c r="BD219" s="35"/>
      <c r="BE219" s="35"/>
      <c r="BF219" s="35"/>
      <c r="BG219" s="35"/>
      <c r="BH219" s="35"/>
      <c r="BI219" s="35"/>
      <c r="BJ219" s="35"/>
      <c r="BK219" s="35"/>
      <c r="BL219" s="35"/>
      <c r="BM219" s="35"/>
      <c r="BN219" s="35"/>
      <c r="BO219" s="35"/>
      <c r="BP219" s="35"/>
      <c r="BQ219" s="35"/>
      <c r="BR219" s="35"/>
      <c r="BS219" s="35"/>
      <c r="BT219" s="36"/>
      <c r="BU219" s="97"/>
      <c r="BV219" s="97"/>
      <c r="BW219" s="97"/>
      <c r="BX219" s="97"/>
      <c r="BY219" s="97"/>
      <c r="BZ219" s="166"/>
      <c r="CA219" s="166"/>
      <c r="CB219" s="166"/>
      <c r="CC219" s="166"/>
      <c r="CD219" s="298"/>
      <c r="CE219" s="6"/>
      <c r="CF219" s="6"/>
      <c r="CG219" s="6"/>
      <c r="CH219" s="6"/>
      <c r="CI219" s="6"/>
      <c r="CJ219" s="6"/>
      <c r="CK219" s="6"/>
      <c r="CL219" s="6"/>
    </row>
    <row r="220" spans="1:90" s="7" customFormat="1" ht="18.75" customHeight="1" hidden="1" outlineLevel="1">
      <c r="A220" s="173">
        <v>3</v>
      </c>
      <c r="B220" s="177"/>
      <c r="C220" s="301"/>
      <c r="D220" s="375"/>
      <c r="E220" s="160" t="s">
        <v>253</v>
      </c>
      <c r="F220" s="182" t="s">
        <v>248</v>
      </c>
      <c r="G220" s="20" t="s">
        <v>58</v>
      </c>
      <c r="H220" s="170" t="s">
        <v>229</v>
      </c>
      <c r="I220" s="170" t="s">
        <v>229</v>
      </c>
      <c r="J220" s="170"/>
      <c r="K220" s="170" t="s">
        <v>229</v>
      </c>
      <c r="L220" s="170" t="s">
        <v>229</v>
      </c>
      <c r="M220" s="203" t="s">
        <v>270</v>
      </c>
      <c r="N220" s="203" t="s">
        <v>236</v>
      </c>
      <c r="O220" s="28"/>
      <c r="P220" s="28"/>
      <c r="Q220" s="28"/>
      <c r="R220" s="28"/>
      <c r="S220" s="28" t="s">
        <v>58</v>
      </c>
      <c r="T220" s="28"/>
      <c r="U220" s="29"/>
      <c r="V220" s="29"/>
      <c r="W220" s="29"/>
      <c r="X220" s="29" t="s">
        <v>58</v>
      </c>
      <c r="Y220" s="28"/>
      <c r="Z220" s="29"/>
      <c r="AA220" s="29"/>
      <c r="AB220" s="29"/>
      <c r="AC220" s="29" t="s">
        <v>58</v>
      </c>
      <c r="AD220" s="29"/>
      <c r="AE220" s="29"/>
      <c r="AF220" s="29"/>
      <c r="AG220" s="29"/>
      <c r="AH220" s="29" t="s">
        <v>58</v>
      </c>
      <c r="AI220" s="29"/>
      <c r="AJ220" s="29"/>
      <c r="AK220" s="29"/>
      <c r="AL220" s="29"/>
      <c r="AM220" s="29" t="s">
        <v>58</v>
      </c>
      <c r="AN220" s="29"/>
      <c r="AO220" s="29"/>
      <c r="AP220" s="29"/>
      <c r="AQ220" s="29" t="s">
        <v>58</v>
      </c>
      <c r="AR220" s="29"/>
      <c r="AS220" s="29"/>
      <c r="AT220" s="29"/>
      <c r="AU220" s="29"/>
      <c r="AV220" s="29" t="s">
        <v>58</v>
      </c>
      <c r="AW220" s="29"/>
      <c r="AX220" s="29"/>
      <c r="AY220" s="29"/>
      <c r="AZ220" s="29"/>
      <c r="BA220" s="29" t="s">
        <v>58</v>
      </c>
      <c r="BB220" s="29"/>
      <c r="BC220" s="29"/>
      <c r="BD220" s="29"/>
      <c r="BE220" s="29" t="s">
        <v>58</v>
      </c>
      <c r="BF220" s="29"/>
      <c r="BG220" s="29"/>
      <c r="BH220" s="29"/>
      <c r="BI220" s="29" t="s">
        <v>58</v>
      </c>
      <c r="BJ220" s="29"/>
      <c r="BK220" s="29"/>
      <c r="BL220" s="29"/>
      <c r="BM220" s="29"/>
      <c r="BN220" s="29" t="s">
        <v>58</v>
      </c>
      <c r="BO220" s="29"/>
      <c r="BP220" s="29"/>
      <c r="BQ220" s="29"/>
      <c r="BR220" s="29"/>
      <c r="BS220" s="29" t="s">
        <v>58</v>
      </c>
      <c r="BT220" s="30"/>
      <c r="BU220" s="31"/>
      <c r="BV220" s="31"/>
      <c r="BW220" s="31"/>
      <c r="BX220" s="31"/>
      <c r="BY220" s="31"/>
      <c r="BZ220" s="166"/>
      <c r="CA220" s="166"/>
      <c r="CB220" s="166"/>
      <c r="CC220" s="166"/>
      <c r="CD220" s="298"/>
      <c r="CE220" s="6"/>
      <c r="CF220" s="6"/>
      <c r="CG220" s="6"/>
      <c r="CH220" s="6"/>
      <c r="CI220" s="6"/>
      <c r="CJ220" s="6"/>
      <c r="CK220" s="6"/>
      <c r="CL220" s="6"/>
    </row>
    <row r="221" spans="1:90" s="7" customFormat="1" ht="18.75" customHeight="1" hidden="1" outlineLevel="1">
      <c r="A221" s="173"/>
      <c r="B221" s="177"/>
      <c r="C221" s="301"/>
      <c r="D221" s="375"/>
      <c r="E221" s="160"/>
      <c r="F221" s="182"/>
      <c r="G221" s="20" t="s">
        <v>59</v>
      </c>
      <c r="H221" s="170"/>
      <c r="I221" s="170"/>
      <c r="J221" s="170"/>
      <c r="K221" s="170"/>
      <c r="L221" s="170"/>
      <c r="M221" s="204"/>
      <c r="N221" s="204"/>
      <c r="O221" s="34"/>
      <c r="P221" s="34"/>
      <c r="Q221" s="34"/>
      <c r="R221" s="34"/>
      <c r="S221" s="34"/>
      <c r="T221" s="34"/>
      <c r="U221" s="35"/>
      <c r="V221" s="35"/>
      <c r="W221" s="35"/>
      <c r="X221" s="35"/>
      <c r="Y221" s="34"/>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35"/>
      <c r="AY221" s="35"/>
      <c r="AZ221" s="35"/>
      <c r="BA221" s="35"/>
      <c r="BB221" s="35"/>
      <c r="BC221" s="35"/>
      <c r="BD221" s="35"/>
      <c r="BE221" s="35"/>
      <c r="BF221" s="35"/>
      <c r="BG221" s="35"/>
      <c r="BH221" s="35"/>
      <c r="BI221" s="35"/>
      <c r="BJ221" s="35"/>
      <c r="BK221" s="35"/>
      <c r="BL221" s="35"/>
      <c r="BM221" s="35"/>
      <c r="BN221" s="35"/>
      <c r="BO221" s="35"/>
      <c r="BP221" s="35"/>
      <c r="BQ221" s="35"/>
      <c r="BR221" s="35"/>
      <c r="BS221" s="35"/>
      <c r="BT221" s="36"/>
      <c r="BU221" s="97"/>
      <c r="BV221" s="97"/>
      <c r="BW221" s="97"/>
      <c r="BX221" s="97"/>
      <c r="BY221" s="97"/>
      <c r="BZ221" s="166"/>
      <c r="CA221" s="166"/>
      <c r="CB221" s="166"/>
      <c r="CC221" s="166"/>
      <c r="CD221" s="298"/>
      <c r="CE221" s="6"/>
      <c r="CF221" s="6"/>
      <c r="CG221" s="6"/>
      <c r="CH221" s="6"/>
      <c r="CI221" s="6"/>
      <c r="CJ221" s="6"/>
      <c r="CK221" s="6"/>
      <c r="CL221" s="6"/>
    </row>
    <row r="222" spans="1:90" s="7" customFormat="1" ht="27" customHeight="1" hidden="1" outlineLevel="1">
      <c r="A222" s="173">
        <v>2</v>
      </c>
      <c r="B222" s="177"/>
      <c r="C222" s="301"/>
      <c r="D222" s="375"/>
      <c r="E222" s="160" t="s">
        <v>254</v>
      </c>
      <c r="F222" s="182" t="s">
        <v>259</v>
      </c>
      <c r="G222" s="20" t="s">
        <v>58</v>
      </c>
      <c r="H222" s="170" t="s">
        <v>229</v>
      </c>
      <c r="I222" s="170" t="s">
        <v>229</v>
      </c>
      <c r="J222" s="170"/>
      <c r="K222" s="170" t="s">
        <v>229</v>
      </c>
      <c r="L222" s="170" t="s">
        <v>229</v>
      </c>
      <c r="M222" s="203" t="s">
        <v>270</v>
      </c>
      <c r="N222" s="203" t="s">
        <v>236</v>
      </c>
      <c r="O222" s="28"/>
      <c r="P222" s="28"/>
      <c r="Q222" s="28"/>
      <c r="R222" s="28"/>
      <c r="S222" s="28"/>
      <c r="T222" s="28"/>
      <c r="U222" s="38"/>
      <c r="V222" s="38"/>
      <c r="W222" s="38"/>
      <c r="X222" s="20" t="s">
        <v>58</v>
      </c>
      <c r="Y222" s="28"/>
      <c r="Z222" s="29"/>
      <c r="AA222" s="29"/>
      <c r="AB222" s="29"/>
      <c r="AC222" s="29" t="s">
        <v>58</v>
      </c>
      <c r="AD222" s="29"/>
      <c r="AE222" s="29"/>
      <c r="AF222" s="29"/>
      <c r="AG222" s="29"/>
      <c r="AH222" s="29" t="s">
        <v>58</v>
      </c>
      <c r="AI222" s="29"/>
      <c r="AJ222" s="29"/>
      <c r="AK222" s="29"/>
      <c r="AL222" s="29"/>
      <c r="AM222" s="29" t="s">
        <v>58</v>
      </c>
      <c r="AN222" s="29"/>
      <c r="AO222" s="29"/>
      <c r="AP222" s="29"/>
      <c r="AQ222" s="29" t="s">
        <v>58</v>
      </c>
      <c r="AR222" s="29"/>
      <c r="AS222" s="29"/>
      <c r="AT222" s="29"/>
      <c r="AU222" s="29"/>
      <c r="AV222" s="29" t="s">
        <v>58</v>
      </c>
      <c r="AW222" s="29"/>
      <c r="AX222" s="29"/>
      <c r="AY222" s="29"/>
      <c r="AZ222" s="29"/>
      <c r="BA222" s="29" t="s">
        <v>58</v>
      </c>
      <c r="BB222" s="29"/>
      <c r="BC222" s="29"/>
      <c r="BD222" s="29"/>
      <c r="BE222" s="29" t="s">
        <v>58</v>
      </c>
      <c r="BF222" s="29"/>
      <c r="BG222" s="29"/>
      <c r="BH222" s="29"/>
      <c r="BI222" s="29" t="s">
        <v>58</v>
      </c>
      <c r="BJ222" s="29"/>
      <c r="BK222" s="29"/>
      <c r="BL222" s="29"/>
      <c r="BM222" s="29"/>
      <c r="BN222" s="29" t="s">
        <v>58</v>
      </c>
      <c r="BO222" s="29"/>
      <c r="BP222" s="29"/>
      <c r="BQ222" s="29"/>
      <c r="BR222" s="29"/>
      <c r="BS222" s="29" t="s">
        <v>58</v>
      </c>
      <c r="BT222" s="30"/>
      <c r="BU222" s="31"/>
      <c r="BV222" s="31"/>
      <c r="BW222" s="31"/>
      <c r="BX222" s="31"/>
      <c r="BY222" s="31"/>
      <c r="BZ222" s="166"/>
      <c r="CA222" s="166"/>
      <c r="CB222" s="166"/>
      <c r="CC222" s="166"/>
      <c r="CD222" s="298"/>
      <c r="CE222" s="6"/>
      <c r="CF222" s="6"/>
      <c r="CG222" s="6"/>
      <c r="CH222" s="6"/>
      <c r="CI222" s="6"/>
      <c r="CJ222" s="6"/>
      <c r="CK222" s="6"/>
      <c r="CL222" s="6"/>
    </row>
    <row r="223" spans="1:90" s="7" customFormat="1" ht="27" customHeight="1" hidden="1" outlineLevel="1">
      <c r="A223" s="173"/>
      <c r="B223" s="177"/>
      <c r="C223" s="301"/>
      <c r="D223" s="375"/>
      <c r="E223" s="160"/>
      <c r="F223" s="182"/>
      <c r="G223" s="20" t="s">
        <v>59</v>
      </c>
      <c r="H223" s="170"/>
      <c r="I223" s="170"/>
      <c r="J223" s="170"/>
      <c r="K223" s="170"/>
      <c r="L223" s="170"/>
      <c r="M223" s="204"/>
      <c r="N223" s="204"/>
      <c r="O223" s="34"/>
      <c r="P223" s="34"/>
      <c r="Q223" s="34"/>
      <c r="R223" s="34"/>
      <c r="S223" s="34"/>
      <c r="T223" s="34"/>
      <c r="U223" s="35"/>
      <c r="V223" s="35"/>
      <c r="W223" s="35"/>
      <c r="X223" s="35"/>
      <c r="Y223" s="34"/>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c r="BA223" s="35"/>
      <c r="BB223" s="35"/>
      <c r="BC223" s="35"/>
      <c r="BD223" s="35"/>
      <c r="BE223" s="35"/>
      <c r="BF223" s="35"/>
      <c r="BG223" s="35"/>
      <c r="BH223" s="35"/>
      <c r="BI223" s="35"/>
      <c r="BJ223" s="35"/>
      <c r="BK223" s="35"/>
      <c r="BL223" s="35"/>
      <c r="BM223" s="35"/>
      <c r="BN223" s="35"/>
      <c r="BO223" s="35"/>
      <c r="BP223" s="35"/>
      <c r="BQ223" s="35"/>
      <c r="BR223" s="35"/>
      <c r="BS223" s="35"/>
      <c r="BT223" s="36"/>
      <c r="BU223" s="97"/>
      <c r="BV223" s="97"/>
      <c r="BW223" s="97"/>
      <c r="BX223" s="97"/>
      <c r="BY223" s="97"/>
      <c r="BZ223" s="166"/>
      <c r="CA223" s="166"/>
      <c r="CB223" s="166"/>
      <c r="CC223" s="166"/>
      <c r="CD223" s="298"/>
      <c r="CE223" s="6"/>
      <c r="CF223" s="6"/>
      <c r="CG223" s="6"/>
      <c r="CH223" s="6"/>
      <c r="CI223" s="6"/>
      <c r="CJ223" s="6"/>
      <c r="CK223" s="6"/>
      <c r="CL223" s="6"/>
    </row>
    <row r="224" spans="1:90" s="7" customFormat="1" ht="18.75" customHeight="1" hidden="1" outlineLevel="1">
      <c r="A224" s="173">
        <v>3</v>
      </c>
      <c r="B224" s="177"/>
      <c r="C224" s="301"/>
      <c r="D224" s="375"/>
      <c r="E224" s="160" t="s">
        <v>255</v>
      </c>
      <c r="F224" s="182" t="s">
        <v>265</v>
      </c>
      <c r="G224" s="20" t="s">
        <v>58</v>
      </c>
      <c r="H224" s="170" t="s">
        <v>229</v>
      </c>
      <c r="I224" s="170" t="s">
        <v>229</v>
      </c>
      <c r="J224" s="170"/>
      <c r="K224" s="170" t="s">
        <v>229</v>
      </c>
      <c r="L224" s="170" t="s">
        <v>229</v>
      </c>
      <c r="M224" s="203" t="s">
        <v>270</v>
      </c>
      <c r="N224" s="203" t="s">
        <v>236</v>
      </c>
      <c r="O224" s="28"/>
      <c r="P224" s="28"/>
      <c r="Q224" s="28"/>
      <c r="R224" s="28"/>
      <c r="S224" s="28"/>
      <c r="T224" s="28"/>
      <c r="U224" s="29"/>
      <c r="V224" s="29"/>
      <c r="W224" s="29"/>
      <c r="X224" s="20" t="s">
        <v>58</v>
      </c>
      <c r="Y224" s="28"/>
      <c r="Z224" s="29"/>
      <c r="AA224" s="29"/>
      <c r="AB224" s="29"/>
      <c r="AC224" s="29" t="s">
        <v>58</v>
      </c>
      <c r="AD224" s="29"/>
      <c r="AE224" s="29"/>
      <c r="AF224" s="29"/>
      <c r="AG224" s="29"/>
      <c r="AH224" s="29" t="s">
        <v>58</v>
      </c>
      <c r="AI224" s="29"/>
      <c r="AJ224" s="29"/>
      <c r="AK224" s="29"/>
      <c r="AL224" s="29"/>
      <c r="AM224" s="29" t="s">
        <v>58</v>
      </c>
      <c r="AN224" s="29"/>
      <c r="AO224" s="29"/>
      <c r="AP224" s="29"/>
      <c r="AQ224" s="29" t="s">
        <v>58</v>
      </c>
      <c r="AR224" s="29"/>
      <c r="AS224" s="29"/>
      <c r="AT224" s="29"/>
      <c r="AU224" s="29"/>
      <c r="AV224" s="29" t="s">
        <v>58</v>
      </c>
      <c r="AW224" s="29"/>
      <c r="AX224" s="29"/>
      <c r="AY224" s="29"/>
      <c r="AZ224" s="29"/>
      <c r="BA224" s="29" t="s">
        <v>58</v>
      </c>
      <c r="BB224" s="29"/>
      <c r="BC224" s="29"/>
      <c r="BD224" s="29"/>
      <c r="BE224" s="29" t="s">
        <v>58</v>
      </c>
      <c r="BF224" s="29"/>
      <c r="BG224" s="29"/>
      <c r="BH224" s="29"/>
      <c r="BI224" s="29" t="s">
        <v>58</v>
      </c>
      <c r="BJ224" s="29"/>
      <c r="BK224" s="29"/>
      <c r="BL224" s="29"/>
      <c r="BM224" s="29"/>
      <c r="BN224" s="29" t="s">
        <v>58</v>
      </c>
      <c r="BO224" s="29"/>
      <c r="BP224" s="29"/>
      <c r="BQ224" s="29"/>
      <c r="BR224" s="29"/>
      <c r="BS224" s="29" t="s">
        <v>58</v>
      </c>
      <c r="BT224" s="30"/>
      <c r="BU224" s="31"/>
      <c r="BV224" s="31"/>
      <c r="BW224" s="31"/>
      <c r="BX224" s="31"/>
      <c r="BY224" s="31"/>
      <c r="BZ224" s="166"/>
      <c r="CA224" s="166"/>
      <c r="CB224" s="166"/>
      <c r="CC224" s="166"/>
      <c r="CD224" s="298"/>
      <c r="CE224" s="6"/>
      <c r="CF224" s="6"/>
      <c r="CG224" s="6"/>
      <c r="CH224" s="6"/>
      <c r="CI224" s="6"/>
      <c r="CJ224" s="6"/>
      <c r="CK224" s="6"/>
      <c r="CL224" s="6"/>
    </row>
    <row r="225" spans="1:90" s="7" customFormat="1" ht="18.75" customHeight="1" hidden="1" outlineLevel="1">
      <c r="A225" s="173"/>
      <c r="B225" s="177"/>
      <c r="C225" s="301"/>
      <c r="D225" s="375"/>
      <c r="E225" s="160"/>
      <c r="F225" s="182"/>
      <c r="G225" s="20" t="s">
        <v>59</v>
      </c>
      <c r="H225" s="170"/>
      <c r="I225" s="170"/>
      <c r="J225" s="170"/>
      <c r="K225" s="170"/>
      <c r="L225" s="170"/>
      <c r="M225" s="204"/>
      <c r="N225" s="204"/>
      <c r="O225" s="34"/>
      <c r="P225" s="34"/>
      <c r="Q225" s="34"/>
      <c r="R225" s="34"/>
      <c r="S225" s="34"/>
      <c r="T225" s="34"/>
      <c r="U225" s="35"/>
      <c r="V225" s="35"/>
      <c r="W225" s="35"/>
      <c r="X225" s="35"/>
      <c r="Y225" s="34"/>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c r="AX225" s="35"/>
      <c r="AY225" s="35"/>
      <c r="AZ225" s="35"/>
      <c r="BA225" s="35"/>
      <c r="BB225" s="35"/>
      <c r="BC225" s="35"/>
      <c r="BD225" s="35"/>
      <c r="BE225" s="35"/>
      <c r="BF225" s="35"/>
      <c r="BG225" s="35"/>
      <c r="BH225" s="35"/>
      <c r="BI225" s="35"/>
      <c r="BJ225" s="35"/>
      <c r="BK225" s="35"/>
      <c r="BL225" s="35"/>
      <c r="BM225" s="35"/>
      <c r="BN225" s="35"/>
      <c r="BO225" s="35"/>
      <c r="BP225" s="35"/>
      <c r="BQ225" s="35"/>
      <c r="BR225" s="35"/>
      <c r="BS225" s="35"/>
      <c r="BT225" s="36"/>
      <c r="BU225" s="97"/>
      <c r="BV225" s="97"/>
      <c r="BW225" s="97"/>
      <c r="BX225" s="97"/>
      <c r="BY225" s="97"/>
      <c r="BZ225" s="166"/>
      <c r="CA225" s="166"/>
      <c r="CB225" s="166"/>
      <c r="CC225" s="166"/>
      <c r="CD225" s="298"/>
      <c r="CE225" s="6"/>
      <c r="CF225" s="6"/>
      <c r="CG225" s="6"/>
      <c r="CH225" s="6"/>
      <c r="CI225" s="6"/>
      <c r="CJ225" s="6"/>
      <c r="CK225" s="6"/>
      <c r="CL225" s="6"/>
    </row>
    <row r="226" spans="1:90" s="7" customFormat="1" ht="19.5" customHeight="1" hidden="1" outlineLevel="1">
      <c r="A226" s="173">
        <v>2</v>
      </c>
      <c r="B226" s="177"/>
      <c r="C226" s="301"/>
      <c r="D226" s="375"/>
      <c r="E226" s="160" t="s">
        <v>266</v>
      </c>
      <c r="F226" s="182" t="s">
        <v>267</v>
      </c>
      <c r="G226" s="20" t="s">
        <v>58</v>
      </c>
      <c r="H226" s="170" t="s">
        <v>229</v>
      </c>
      <c r="I226" s="170"/>
      <c r="J226" s="170"/>
      <c r="K226" s="170" t="s">
        <v>229</v>
      </c>
      <c r="L226" s="170" t="s">
        <v>229</v>
      </c>
      <c r="M226" s="203" t="s">
        <v>270</v>
      </c>
      <c r="N226" s="203" t="s">
        <v>236</v>
      </c>
      <c r="O226" s="28"/>
      <c r="P226" s="28"/>
      <c r="Q226" s="28"/>
      <c r="R226" s="29"/>
      <c r="S226" s="29"/>
      <c r="T226" s="29"/>
      <c r="U226" s="29"/>
      <c r="V226" s="29"/>
      <c r="W226" s="29" t="s">
        <v>58</v>
      </c>
      <c r="X226" s="29"/>
      <c r="Y226" s="29"/>
      <c r="Z226" s="29"/>
      <c r="AA226" s="29"/>
      <c r="AB226" s="29"/>
      <c r="AC226" s="29"/>
      <c r="AD226" s="29"/>
      <c r="AE226" s="29"/>
      <c r="AF226" s="29"/>
      <c r="AG226" s="29" t="s">
        <v>58</v>
      </c>
      <c r="AH226" s="29"/>
      <c r="AI226" s="29"/>
      <c r="AJ226" s="29"/>
      <c r="AK226" s="29"/>
      <c r="AL226" s="29"/>
      <c r="AM226" s="29"/>
      <c r="AN226" s="29"/>
      <c r="AO226" s="29"/>
      <c r="AP226" s="29" t="s">
        <v>58</v>
      </c>
      <c r="AQ226" s="29"/>
      <c r="AR226" s="29"/>
      <c r="AS226" s="29"/>
      <c r="AT226" s="29"/>
      <c r="AU226" s="29"/>
      <c r="AV226" s="29"/>
      <c r="AW226" s="29"/>
      <c r="AX226" s="29"/>
      <c r="AY226" s="29"/>
      <c r="AZ226" s="29" t="s">
        <v>58</v>
      </c>
      <c r="BA226" s="29"/>
      <c r="BB226" s="29"/>
      <c r="BC226" s="29"/>
      <c r="BD226" s="29"/>
      <c r="BE226" s="29"/>
      <c r="BF226" s="29"/>
      <c r="BG226" s="29"/>
      <c r="BH226" s="29" t="s">
        <v>58</v>
      </c>
      <c r="BI226" s="29"/>
      <c r="BJ226" s="29"/>
      <c r="BK226" s="29"/>
      <c r="BL226" s="29"/>
      <c r="BM226" s="29"/>
      <c r="BN226" s="29"/>
      <c r="BO226" s="29"/>
      <c r="BP226" s="29"/>
      <c r="BQ226" s="29"/>
      <c r="BR226" s="29" t="s">
        <v>58</v>
      </c>
      <c r="BS226" s="29"/>
      <c r="BT226" s="30"/>
      <c r="BU226" s="31"/>
      <c r="BV226" s="31"/>
      <c r="BW226" s="31"/>
      <c r="BX226" s="31"/>
      <c r="BY226" s="31"/>
      <c r="BZ226" s="166"/>
      <c r="CA226" s="166"/>
      <c r="CB226" s="166"/>
      <c r="CC226" s="166"/>
      <c r="CD226" s="298"/>
      <c r="CE226" s="6"/>
      <c r="CF226" s="6"/>
      <c r="CG226" s="6"/>
      <c r="CH226" s="6"/>
      <c r="CI226" s="6"/>
      <c r="CJ226" s="6"/>
      <c r="CK226" s="6"/>
      <c r="CL226" s="6"/>
    </row>
    <row r="227" spans="1:90" s="7" customFormat="1" ht="19.5" customHeight="1" hidden="1" outlineLevel="1">
      <c r="A227" s="173"/>
      <c r="B227" s="177"/>
      <c r="C227" s="301"/>
      <c r="D227" s="375"/>
      <c r="E227" s="160"/>
      <c r="F227" s="182"/>
      <c r="G227" s="20" t="s">
        <v>59</v>
      </c>
      <c r="H227" s="170"/>
      <c r="I227" s="170"/>
      <c r="J227" s="170"/>
      <c r="K227" s="170"/>
      <c r="L227" s="170"/>
      <c r="M227" s="204"/>
      <c r="N227" s="204"/>
      <c r="O227" s="34"/>
      <c r="P227" s="34"/>
      <c r="Q227" s="34"/>
      <c r="R227" s="34"/>
      <c r="S227" s="34"/>
      <c r="T227" s="34"/>
      <c r="U227" s="35"/>
      <c r="V227" s="35"/>
      <c r="W227" s="35"/>
      <c r="X227" s="35"/>
      <c r="Y227" s="34"/>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c r="AX227" s="35"/>
      <c r="AY227" s="35"/>
      <c r="AZ227" s="35"/>
      <c r="BA227" s="35"/>
      <c r="BB227" s="35"/>
      <c r="BC227" s="35"/>
      <c r="BD227" s="35"/>
      <c r="BE227" s="35"/>
      <c r="BF227" s="35"/>
      <c r="BG227" s="35"/>
      <c r="BH227" s="35"/>
      <c r="BI227" s="35"/>
      <c r="BJ227" s="35"/>
      <c r="BK227" s="35"/>
      <c r="BL227" s="35"/>
      <c r="BM227" s="35"/>
      <c r="BN227" s="35"/>
      <c r="BO227" s="35"/>
      <c r="BP227" s="35"/>
      <c r="BQ227" s="35"/>
      <c r="BR227" s="35"/>
      <c r="BS227" s="35"/>
      <c r="BT227" s="36"/>
      <c r="BU227" s="97"/>
      <c r="BV227" s="97"/>
      <c r="BW227" s="97"/>
      <c r="BX227" s="97"/>
      <c r="BY227" s="97"/>
      <c r="BZ227" s="166"/>
      <c r="CA227" s="166"/>
      <c r="CB227" s="166"/>
      <c r="CC227" s="166"/>
      <c r="CD227" s="298"/>
      <c r="CE227" s="6"/>
      <c r="CF227" s="6"/>
      <c r="CG227" s="6"/>
      <c r="CH227" s="6"/>
      <c r="CI227" s="6"/>
      <c r="CJ227" s="6"/>
      <c r="CK227" s="6"/>
      <c r="CL227" s="6"/>
    </row>
    <row r="228" spans="1:90" s="7" customFormat="1" ht="18.75" customHeight="1" hidden="1" outlineLevel="1">
      <c r="A228" s="173">
        <v>3</v>
      </c>
      <c r="B228" s="177"/>
      <c r="C228" s="301"/>
      <c r="D228" s="375"/>
      <c r="E228" s="160" t="s">
        <v>256</v>
      </c>
      <c r="F228" s="182" t="s">
        <v>268</v>
      </c>
      <c r="G228" s="20" t="s">
        <v>58</v>
      </c>
      <c r="H228" s="170" t="s">
        <v>229</v>
      </c>
      <c r="I228" s="170"/>
      <c r="J228" s="170"/>
      <c r="K228" s="170" t="s">
        <v>229</v>
      </c>
      <c r="L228" s="170" t="s">
        <v>229</v>
      </c>
      <c r="M228" s="203" t="s">
        <v>270</v>
      </c>
      <c r="N228" s="203" t="s">
        <v>236</v>
      </c>
      <c r="O228" s="28"/>
      <c r="P228" s="28"/>
      <c r="Q228" s="28"/>
      <c r="R228" s="28"/>
      <c r="S228" s="28"/>
      <c r="T228" s="28"/>
      <c r="U228" s="29"/>
      <c r="V228" s="29"/>
      <c r="W228" s="29" t="s">
        <v>58</v>
      </c>
      <c r="X228" s="29"/>
      <c r="Y228" s="28"/>
      <c r="Z228" s="29"/>
      <c r="AA228" s="29"/>
      <c r="AB228" s="29"/>
      <c r="AC228" s="29"/>
      <c r="AD228" s="29"/>
      <c r="AE228" s="29"/>
      <c r="AF228" s="29"/>
      <c r="AG228" s="29" t="s">
        <v>58</v>
      </c>
      <c r="AH228" s="29"/>
      <c r="AI228" s="29"/>
      <c r="AJ228" s="29"/>
      <c r="AK228" s="29"/>
      <c r="AL228" s="29"/>
      <c r="AM228" s="29"/>
      <c r="AN228" s="29"/>
      <c r="AO228" s="29"/>
      <c r="AP228" s="29" t="s">
        <v>58</v>
      </c>
      <c r="AQ228" s="29"/>
      <c r="AR228" s="29"/>
      <c r="AS228" s="29"/>
      <c r="AT228" s="29"/>
      <c r="AU228" s="29"/>
      <c r="AV228" s="29"/>
      <c r="AW228" s="29"/>
      <c r="AX228" s="29"/>
      <c r="AY228" s="29"/>
      <c r="AZ228" s="29" t="s">
        <v>58</v>
      </c>
      <c r="BA228" s="29"/>
      <c r="BB228" s="29"/>
      <c r="BC228" s="29"/>
      <c r="BD228" s="29"/>
      <c r="BE228" s="29"/>
      <c r="BF228" s="29"/>
      <c r="BG228" s="29"/>
      <c r="BH228" s="29" t="s">
        <v>58</v>
      </c>
      <c r="BI228" s="29"/>
      <c r="BJ228" s="29"/>
      <c r="BK228" s="29"/>
      <c r="BL228" s="29"/>
      <c r="BM228" s="29"/>
      <c r="BN228" s="29"/>
      <c r="BO228" s="29"/>
      <c r="BP228" s="29"/>
      <c r="BQ228" s="29"/>
      <c r="BR228" s="29" t="s">
        <v>58</v>
      </c>
      <c r="BS228" s="29"/>
      <c r="BT228" s="30"/>
      <c r="BU228" s="31"/>
      <c r="BV228" s="31"/>
      <c r="BW228" s="31"/>
      <c r="BX228" s="31"/>
      <c r="BY228" s="31"/>
      <c r="BZ228" s="166"/>
      <c r="CA228" s="166"/>
      <c r="CB228" s="166"/>
      <c r="CC228" s="166"/>
      <c r="CD228" s="298"/>
      <c r="CE228" s="6"/>
      <c r="CF228" s="6"/>
      <c r="CG228" s="6"/>
      <c r="CH228" s="6"/>
      <c r="CI228" s="6"/>
      <c r="CJ228" s="6"/>
      <c r="CK228" s="6"/>
      <c r="CL228" s="6"/>
    </row>
    <row r="229" spans="1:90" s="7" customFormat="1" ht="18.75" customHeight="1" hidden="1" outlineLevel="1">
      <c r="A229" s="173"/>
      <c r="B229" s="177"/>
      <c r="C229" s="301"/>
      <c r="D229" s="375"/>
      <c r="E229" s="160"/>
      <c r="F229" s="182"/>
      <c r="G229" s="20" t="s">
        <v>59</v>
      </c>
      <c r="H229" s="170"/>
      <c r="I229" s="170"/>
      <c r="J229" s="170"/>
      <c r="K229" s="170"/>
      <c r="L229" s="170"/>
      <c r="M229" s="204"/>
      <c r="N229" s="204"/>
      <c r="O229" s="34"/>
      <c r="P229" s="34"/>
      <c r="Q229" s="34"/>
      <c r="R229" s="34"/>
      <c r="S229" s="34"/>
      <c r="T229" s="34"/>
      <c r="U229" s="35"/>
      <c r="V229" s="35"/>
      <c r="W229" s="35"/>
      <c r="X229" s="35"/>
      <c r="Y229" s="34"/>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c r="AX229" s="35"/>
      <c r="AY229" s="35"/>
      <c r="AZ229" s="35"/>
      <c r="BA229" s="35"/>
      <c r="BB229" s="35"/>
      <c r="BC229" s="35"/>
      <c r="BD229" s="35"/>
      <c r="BE229" s="35"/>
      <c r="BF229" s="35"/>
      <c r="BG229" s="35"/>
      <c r="BH229" s="35"/>
      <c r="BI229" s="35"/>
      <c r="BJ229" s="35"/>
      <c r="BK229" s="35"/>
      <c r="BL229" s="35"/>
      <c r="BM229" s="35"/>
      <c r="BN229" s="35"/>
      <c r="BO229" s="35"/>
      <c r="BP229" s="35"/>
      <c r="BQ229" s="35"/>
      <c r="BR229" s="35"/>
      <c r="BS229" s="35"/>
      <c r="BT229" s="36"/>
      <c r="BU229" s="97"/>
      <c r="BV229" s="97"/>
      <c r="BW229" s="97"/>
      <c r="BX229" s="97"/>
      <c r="BY229" s="97"/>
      <c r="BZ229" s="166"/>
      <c r="CA229" s="166"/>
      <c r="CB229" s="166"/>
      <c r="CC229" s="166"/>
      <c r="CD229" s="298"/>
      <c r="CE229" s="6"/>
      <c r="CF229" s="6"/>
      <c r="CG229" s="6"/>
      <c r="CH229" s="6"/>
      <c r="CI229" s="6"/>
      <c r="CJ229" s="6"/>
      <c r="CK229" s="6"/>
      <c r="CL229" s="6"/>
    </row>
    <row r="230" spans="1:90" s="7" customFormat="1" ht="18.75" customHeight="1" hidden="1" outlineLevel="1">
      <c r="A230" s="180">
        <v>4</v>
      </c>
      <c r="B230" s="207"/>
      <c r="C230" s="301"/>
      <c r="D230" s="375"/>
      <c r="E230" s="160" t="s">
        <v>257</v>
      </c>
      <c r="F230" s="175" t="s">
        <v>269</v>
      </c>
      <c r="G230" s="20" t="s">
        <v>58</v>
      </c>
      <c r="H230" s="205" t="s">
        <v>229</v>
      </c>
      <c r="I230" s="205" t="s">
        <v>229</v>
      </c>
      <c r="J230" s="205"/>
      <c r="K230" s="205" t="s">
        <v>229</v>
      </c>
      <c r="L230" s="205" t="s">
        <v>229</v>
      </c>
      <c r="M230" s="203" t="s">
        <v>270</v>
      </c>
      <c r="N230" s="203" t="s">
        <v>236</v>
      </c>
      <c r="O230" s="28"/>
      <c r="P230" s="28"/>
      <c r="Q230" s="28" t="s">
        <v>58</v>
      </c>
      <c r="R230" s="28"/>
      <c r="S230" s="28"/>
      <c r="T230" s="28"/>
      <c r="U230" s="28"/>
      <c r="V230" s="29"/>
      <c r="W230" s="29"/>
      <c r="X230" s="29"/>
      <c r="Y230" s="28"/>
      <c r="Z230" s="29"/>
      <c r="AA230" s="29" t="s">
        <v>58</v>
      </c>
      <c r="AB230" s="29"/>
      <c r="AC230" s="29"/>
      <c r="AD230" s="29"/>
      <c r="AE230" s="29"/>
      <c r="AF230" s="29"/>
      <c r="AG230" s="29"/>
      <c r="AH230" s="29"/>
      <c r="AI230" s="29"/>
      <c r="AJ230" s="29"/>
      <c r="AK230" s="29" t="s">
        <v>58</v>
      </c>
      <c r="AL230" s="29"/>
      <c r="AM230" s="29"/>
      <c r="AN230" s="29"/>
      <c r="AO230" s="29"/>
      <c r="AP230" s="29"/>
      <c r="AQ230" s="29"/>
      <c r="AR230" s="29"/>
      <c r="AS230" s="29"/>
      <c r="AT230" s="29" t="s">
        <v>58</v>
      </c>
      <c r="AU230" s="29"/>
      <c r="AV230" s="29"/>
      <c r="AW230" s="29"/>
      <c r="AX230" s="29"/>
      <c r="AY230" s="29"/>
      <c r="AZ230" s="29"/>
      <c r="BA230" s="29"/>
      <c r="BB230" s="29"/>
      <c r="BC230" s="29"/>
      <c r="BD230" s="29" t="s">
        <v>58</v>
      </c>
      <c r="BE230" s="29"/>
      <c r="BF230" s="29"/>
      <c r="BG230" s="29"/>
      <c r="BH230" s="29"/>
      <c r="BI230" s="29"/>
      <c r="BJ230" s="29"/>
      <c r="BK230" s="29"/>
      <c r="BL230" s="29"/>
      <c r="BM230" s="29"/>
      <c r="BN230" s="29" t="s">
        <v>58</v>
      </c>
      <c r="BO230" s="29"/>
      <c r="BP230" s="29"/>
      <c r="BQ230" s="29"/>
      <c r="BR230" s="29"/>
      <c r="BS230" s="29"/>
      <c r="BT230" s="30"/>
      <c r="BU230" s="31"/>
      <c r="BV230" s="31"/>
      <c r="BW230" s="31"/>
      <c r="BX230" s="31"/>
      <c r="BY230" s="31"/>
      <c r="BZ230" s="186"/>
      <c r="CA230" s="186"/>
      <c r="CB230" s="186"/>
      <c r="CC230" s="186"/>
      <c r="CD230" s="298"/>
      <c r="CE230" s="6"/>
      <c r="CF230" s="6"/>
      <c r="CG230" s="6"/>
      <c r="CH230" s="6"/>
      <c r="CI230" s="6"/>
      <c r="CJ230" s="6"/>
      <c r="CK230" s="6"/>
      <c r="CL230" s="6"/>
    </row>
    <row r="231" spans="1:90" s="7" customFormat="1" ht="18.75" customHeight="1" hidden="1" outlineLevel="1">
      <c r="A231" s="181"/>
      <c r="B231" s="208"/>
      <c r="C231" s="301"/>
      <c r="D231" s="375"/>
      <c r="E231" s="160"/>
      <c r="F231" s="176"/>
      <c r="G231" s="20" t="s">
        <v>59</v>
      </c>
      <c r="H231" s="206"/>
      <c r="I231" s="206"/>
      <c r="J231" s="206"/>
      <c r="K231" s="206"/>
      <c r="L231" s="206"/>
      <c r="M231" s="204"/>
      <c r="N231" s="204"/>
      <c r="O231" s="34"/>
      <c r="P231" s="34"/>
      <c r="Q231" s="34"/>
      <c r="R231" s="34"/>
      <c r="S231" s="34"/>
      <c r="T231" s="34"/>
      <c r="U231" s="35"/>
      <c r="V231" s="35"/>
      <c r="W231" s="35"/>
      <c r="X231" s="35"/>
      <c r="Y231" s="34"/>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c r="AX231" s="35"/>
      <c r="AY231" s="35"/>
      <c r="AZ231" s="35"/>
      <c r="BA231" s="35"/>
      <c r="BB231" s="35"/>
      <c r="BC231" s="35"/>
      <c r="BD231" s="35"/>
      <c r="BE231" s="35"/>
      <c r="BF231" s="35"/>
      <c r="BG231" s="35"/>
      <c r="BH231" s="35"/>
      <c r="BI231" s="35"/>
      <c r="BJ231" s="35"/>
      <c r="BK231" s="35"/>
      <c r="BL231" s="35"/>
      <c r="BM231" s="35"/>
      <c r="BN231" s="35"/>
      <c r="BO231" s="35"/>
      <c r="BP231" s="35"/>
      <c r="BQ231" s="35"/>
      <c r="BR231" s="35"/>
      <c r="BS231" s="35"/>
      <c r="BT231" s="36"/>
      <c r="BU231" s="97"/>
      <c r="BV231" s="97"/>
      <c r="BW231" s="97"/>
      <c r="BX231" s="97"/>
      <c r="BY231" s="97"/>
      <c r="BZ231" s="187"/>
      <c r="CA231" s="187"/>
      <c r="CB231" s="187"/>
      <c r="CC231" s="187"/>
      <c r="CD231" s="298"/>
      <c r="CE231" s="6"/>
      <c r="CF231" s="6"/>
      <c r="CG231" s="6"/>
      <c r="CH231" s="6"/>
      <c r="CI231" s="6"/>
      <c r="CJ231" s="6"/>
      <c r="CK231" s="6"/>
      <c r="CL231" s="6"/>
    </row>
    <row r="232" spans="1:82" s="50" customFormat="1" ht="31.5" customHeight="1" hidden="1" outlineLevel="1">
      <c r="A232" s="232">
        <v>6</v>
      </c>
      <c r="B232" s="174"/>
      <c r="C232" s="301"/>
      <c r="D232" s="375"/>
      <c r="E232" s="296"/>
      <c r="F232" s="297"/>
      <c r="G232" s="20" t="s">
        <v>58</v>
      </c>
      <c r="H232" s="170"/>
      <c r="I232" s="170"/>
      <c r="J232" s="170"/>
      <c r="K232" s="170"/>
      <c r="L232" s="170"/>
      <c r="M232" s="230"/>
      <c r="N232" s="230"/>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c r="AV232" s="28"/>
      <c r="AW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31">
        <f>COUNTIF(O232:AC232,"P")</f>
        <v>0</v>
      </c>
      <c r="BV232" s="31">
        <f>COUNTIF(AD232:AQ232,"P")</f>
        <v>0</v>
      </c>
      <c r="BW232" s="31">
        <f>COUNTIF(AR232:BE232,"P")</f>
        <v>0</v>
      </c>
      <c r="BX232" s="31">
        <f>COUNTIF(BF232:BT232,"P")</f>
        <v>0</v>
      </c>
      <c r="BY232" s="31">
        <f>SUM(BU232:BX232)</f>
        <v>0</v>
      </c>
      <c r="BZ232" s="43"/>
      <c r="CA232" s="43"/>
      <c r="CB232" s="43"/>
      <c r="CC232" s="43"/>
      <c r="CD232" s="298"/>
    </row>
    <row r="233" spans="1:82" s="50" customFormat="1" ht="31.5" customHeight="1" hidden="1" outlineLevel="1">
      <c r="A233" s="232"/>
      <c r="B233" s="174"/>
      <c r="C233" s="301"/>
      <c r="D233" s="375"/>
      <c r="E233" s="296"/>
      <c r="F233" s="297"/>
      <c r="G233" s="20" t="s">
        <v>59</v>
      </c>
      <c r="H233" s="170"/>
      <c r="I233" s="170"/>
      <c r="J233" s="170"/>
      <c r="K233" s="170"/>
      <c r="L233" s="170"/>
      <c r="M233" s="230"/>
      <c r="N233" s="230"/>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c r="BH233" s="34"/>
      <c r="BI233" s="34"/>
      <c r="BJ233" s="34"/>
      <c r="BK233" s="34"/>
      <c r="BL233" s="34"/>
      <c r="BM233" s="34"/>
      <c r="BN233" s="34"/>
      <c r="BO233" s="34"/>
      <c r="BP233" s="34"/>
      <c r="BQ233" s="34"/>
      <c r="BR233" s="34"/>
      <c r="BS233" s="34"/>
      <c r="BT233" s="34"/>
      <c r="BU233" s="51">
        <f>COUNTIF(O233:AC233,"E")</f>
        <v>0</v>
      </c>
      <c r="BV233" s="51">
        <f>COUNTIF(AD233:AQ233,"E")</f>
        <v>0</v>
      </c>
      <c r="BW233" s="51">
        <f>COUNTIF(AR233:BE233,"E")</f>
        <v>0</v>
      </c>
      <c r="BX233" s="51">
        <f>COUNTIF(BF233:BT233,"E")</f>
        <v>0</v>
      </c>
      <c r="BY233" s="52">
        <f>SUM(BU233:BX233)</f>
        <v>0</v>
      </c>
      <c r="BZ233" s="43">
        <f>IF(ISERROR(#REF!/#REF!),"",#REF!/#REF!)</f>
      </c>
      <c r="CA233" s="43">
        <f>IF(ISERROR(BV235/BV234),"",BV235/BV234)</f>
      </c>
      <c r="CB233" s="43">
        <f>IF(ISERROR(BW235/BW234),"",BW235/BW234)</f>
      </c>
      <c r="CC233" s="43">
        <f>IF(ISERROR(BX235/BX234),"",BX235/BX234)</f>
      </c>
      <c r="CD233" s="298" t="e">
        <f>BY235/BY234</f>
        <v>#DIV/0!</v>
      </c>
    </row>
    <row r="234" spans="1:82" s="50" customFormat="1" ht="31.5" customHeight="1" hidden="1" outlineLevel="1">
      <c r="A234" s="232">
        <v>7</v>
      </c>
      <c r="B234" s="174"/>
      <c r="C234" s="301"/>
      <c r="D234" s="375"/>
      <c r="E234" s="296"/>
      <c r="F234" s="297"/>
      <c r="G234" s="20" t="s">
        <v>58</v>
      </c>
      <c r="H234" s="170"/>
      <c r="I234" s="170"/>
      <c r="J234" s="170"/>
      <c r="K234" s="170"/>
      <c r="L234" s="170"/>
      <c r="M234" s="230"/>
      <c r="N234" s="230"/>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c r="AS234" s="28"/>
      <c r="AT234" s="28"/>
      <c r="AU234" s="28"/>
      <c r="AV234" s="28"/>
      <c r="AW234" s="28"/>
      <c r="AX234" s="28"/>
      <c r="AY234" s="28"/>
      <c r="AZ234" s="28"/>
      <c r="BA234" s="28"/>
      <c r="BB234" s="28"/>
      <c r="BC234" s="28"/>
      <c r="BD234" s="28"/>
      <c r="BE234" s="28"/>
      <c r="BF234" s="28"/>
      <c r="BG234" s="28"/>
      <c r="BH234" s="28"/>
      <c r="BI234" s="28"/>
      <c r="BJ234" s="28"/>
      <c r="BK234" s="28"/>
      <c r="BL234" s="28"/>
      <c r="BM234" s="28"/>
      <c r="BN234" s="28"/>
      <c r="BO234" s="28"/>
      <c r="BP234" s="28"/>
      <c r="BQ234" s="28"/>
      <c r="BR234" s="28"/>
      <c r="BS234" s="28"/>
      <c r="BT234" s="28"/>
      <c r="BU234" s="31">
        <f>COUNTIF(O234:AC234,"P")</f>
        <v>0</v>
      </c>
      <c r="BV234" s="31">
        <f>COUNTIF(AD234:AQ234,"P")</f>
        <v>0</v>
      </c>
      <c r="BW234" s="31">
        <f>COUNTIF(AR234:BE234,"P")</f>
        <v>0</v>
      </c>
      <c r="BX234" s="31">
        <f>COUNTIF(BF234:BT234,"P")</f>
        <v>0</v>
      </c>
      <c r="BY234" s="31">
        <f>SUM(BU234:BX234)</f>
        <v>0</v>
      </c>
      <c r="BZ234" s="43"/>
      <c r="CA234" s="43"/>
      <c r="CB234" s="43"/>
      <c r="CC234" s="43"/>
      <c r="CD234" s="298"/>
    </row>
    <row r="235" spans="1:82" s="50" customFormat="1" ht="31.5" customHeight="1" hidden="1" outlineLevel="1">
      <c r="A235" s="232"/>
      <c r="B235" s="174"/>
      <c r="C235" s="301"/>
      <c r="D235" s="375"/>
      <c r="E235" s="296"/>
      <c r="F235" s="297"/>
      <c r="G235" s="20" t="s">
        <v>59</v>
      </c>
      <c r="H235" s="170"/>
      <c r="I235" s="170"/>
      <c r="J235" s="170"/>
      <c r="K235" s="170"/>
      <c r="L235" s="170"/>
      <c r="M235" s="230"/>
      <c r="N235" s="230"/>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c r="BH235" s="34"/>
      <c r="BI235" s="34"/>
      <c r="BJ235" s="34"/>
      <c r="BK235" s="34"/>
      <c r="BL235" s="34"/>
      <c r="BM235" s="34"/>
      <c r="BN235" s="34"/>
      <c r="BO235" s="34"/>
      <c r="BP235" s="34"/>
      <c r="BQ235" s="34"/>
      <c r="BR235" s="34"/>
      <c r="BS235" s="34"/>
      <c r="BT235" s="34"/>
      <c r="BU235" s="51">
        <f>COUNTIF(O235:AC235,"E")</f>
        <v>0</v>
      </c>
      <c r="BV235" s="51">
        <f>COUNTIF(AD235:AQ235,"E")</f>
        <v>0</v>
      </c>
      <c r="BW235" s="51">
        <f>COUNTIF(AR235:BE235,"E")</f>
        <v>0</v>
      </c>
      <c r="BX235" s="51">
        <f>COUNTIF(BF235:BT235,"E")</f>
        <v>0</v>
      </c>
      <c r="BY235" s="52">
        <f>SUM(BU235:BX235)</f>
        <v>0</v>
      </c>
      <c r="BZ235" s="43">
        <f>IF(ISERROR(#REF!/#REF!),"",#REF!/#REF!)</f>
      </c>
      <c r="CA235" s="43">
        <f>IF(ISERROR(#REF!/#REF!),"",#REF!/#REF!)</f>
      </c>
      <c r="CB235" s="43">
        <f>IF(ISERROR(#REF!/#REF!),"",#REF!/#REF!)</f>
      </c>
      <c r="CC235" s="43">
        <f>IF(ISERROR(#REF!/#REF!),"",#REF!/#REF!)</f>
      </c>
      <c r="CD235" s="118" t="e">
        <f>#REF!/#REF!</f>
        <v>#REF!</v>
      </c>
    </row>
    <row r="236" spans="1:90" s="7" customFormat="1" ht="18.75" customHeight="1" collapsed="1">
      <c r="A236" s="46"/>
      <c r="B236" s="54"/>
      <c r="C236" s="301"/>
      <c r="D236" s="375"/>
      <c r="E236" s="289" t="s">
        <v>125</v>
      </c>
      <c r="F236" s="167" t="s">
        <v>271</v>
      </c>
      <c r="G236" s="20" t="s">
        <v>58</v>
      </c>
      <c r="H236" s="170" t="s">
        <v>272</v>
      </c>
      <c r="I236" s="170" t="s">
        <v>272</v>
      </c>
      <c r="J236" s="170" t="s">
        <v>272</v>
      </c>
      <c r="K236" s="170" t="s">
        <v>272</v>
      </c>
      <c r="L236" s="170" t="s">
        <v>272</v>
      </c>
      <c r="M236" s="203" t="s">
        <v>270</v>
      </c>
      <c r="N236" s="203" t="s">
        <v>236</v>
      </c>
      <c r="O236" s="21">
        <f aca="true" t="shared" si="69" ref="O236:AF236">COUNTIF(O260:O263,"P")</f>
        <v>0</v>
      </c>
      <c r="P236" s="21">
        <f t="shared" si="69"/>
        <v>0</v>
      </c>
      <c r="Q236" s="21">
        <f t="shared" si="69"/>
        <v>0</v>
      </c>
      <c r="R236" s="21">
        <f t="shared" si="69"/>
        <v>0</v>
      </c>
      <c r="S236" s="21">
        <f t="shared" si="69"/>
        <v>0</v>
      </c>
      <c r="T236" s="21">
        <f t="shared" si="69"/>
        <v>0</v>
      </c>
      <c r="U236" s="21">
        <f t="shared" si="69"/>
        <v>0</v>
      </c>
      <c r="V236" s="21">
        <f t="shared" si="69"/>
        <v>0</v>
      </c>
      <c r="W236" s="21">
        <f t="shared" si="69"/>
        <v>0</v>
      </c>
      <c r="X236" s="21">
        <f t="shared" si="69"/>
        <v>0</v>
      </c>
      <c r="Y236" s="21">
        <f t="shared" si="69"/>
        <v>0</v>
      </c>
      <c r="Z236" s="21">
        <f t="shared" si="69"/>
        <v>0</v>
      </c>
      <c r="AA236" s="21">
        <f t="shared" si="69"/>
        <v>0</v>
      </c>
      <c r="AB236" s="21">
        <f t="shared" si="69"/>
        <v>0</v>
      </c>
      <c r="AC236" s="21">
        <f t="shared" si="69"/>
        <v>0</v>
      </c>
      <c r="AD236" s="21">
        <f t="shared" si="69"/>
        <v>0</v>
      </c>
      <c r="AE236" s="21">
        <f t="shared" si="69"/>
        <v>0</v>
      </c>
      <c r="AF236" s="21">
        <f t="shared" si="69"/>
        <v>0</v>
      </c>
      <c r="AG236" s="21"/>
      <c r="AH236" s="21">
        <f aca="true" t="shared" si="70" ref="AH236:BQ236">COUNTIF(AH260:AH263,"P")</f>
        <v>0</v>
      </c>
      <c r="AI236" s="21">
        <f t="shared" si="70"/>
        <v>0</v>
      </c>
      <c r="AJ236" s="21">
        <f t="shared" si="70"/>
        <v>0</v>
      </c>
      <c r="AK236" s="21">
        <f t="shared" si="70"/>
        <v>0</v>
      </c>
      <c r="AL236" s="21">
        <f t="shared" si="70"/>
        <v>0</v>
      </c>
      <c r="AM236" s="21">
        <f t="shared" si="70"/>
        <v>0</v>
      </c>
      <c r="AN236" s="21">
        <f t="shared" si="70"/>
        <v>0</v>
      </c>
      <c r="AO236" s="21">
        <f t="shared" si="70"/>
        <v>0</v>
      </c>
      <c r="AP236" s="21">
        <f t="shared" si="70"/>
        <v>0</v>
      </c>
      <c r="AQ236" s="21">
        <f t="shared" si="70"/>
        <v>0</v>
      </c>
      <c r="AR236" s="21">
        <f t="shared" si="70"/>
        <v>0</v>
      </c>
      <c r="AS236" s="21">
        <f t="shared" si="70"/>
        <v>0</v>
      </c>
      <c r="AT236" s="21">
        <f t="shared" si="70"/>
        <v>0</v>
      </c>
      <c r="AU236" s="21">
        <f t="shared" si="70"/>
        <v>0</v>
      </c>
      <c r="AV236" s="21">
        <f t="shared" si="70"/>
        <v>0</v>
      </c>
      <c r="AW236" s="21">
        <f t="shared" si="70"/>
        <v>0</v>
      </c>
      <c r="AX236" s="21">
        <f t="shared" si="70"/>
        <v>0</v>
      </c>
      <c r="AY236" s="21">
        <f t="shared" si="70"/>
        <v>0</v>
      </c>
      <c r="AZ236" s="21">
        <f t="shared" si="70"/>
        <v>0</v>
      </c>
      <c r="BA236" s="21">
        <f t="shared" si="70"/>
        <v>0</v>
      </c>
      <c r="BB236" s="21">
        <f t="shared" si="70"/>
        <v>0</v>
      </c>
      <c r="BC236" s="21">
        <f t="shared" si="70"/>
        <v>0</v>
      </c>
      <c r="BD236" s="21">
        <f t="shared" si="70"/>
        <v>0</v>
      </c>
      <c r="BE236" s="21">
        <f t="shared" si="70"/>
        <v>0</v>
      </c>
      <c r="BF236" s="21">
        <f t="shared" si="70"/>
        <v>0</v>
      </c>
      <c r="BG236" s="21">
        <f t="shared" si="70"/>
        <v>0</v>
      </c>
      <c r="BH236" s="21">
        <f t="shared" si="70"/>
        <v>0</v>
      </c>
      <c r="BI236" s="21">
        <f t="shared" si="70"/>
        <v>0</v>
      </c>
      <c r="BJ236" s="21">
        <f t="shared" si="70"/>
        <v>0</v>
      </c>
      <c r="BK236" s="21">
        <f t="shared" si="70"/>
        <v>0</v>
      </c>
      <c r="BL236" s="21">
        <f t="shared" si="70"/>
        <v>0</v>
      </c>
      <c r="BM236" s="21">
        <f t="shared" si="70"/>
        <v>0</v>
      </c>
      <c r="BN236" s="21">
        <f t="shared" si="70"/>
        <v>0</v>
      </c>
      <c r="BO236" s="21">
        <f t="shared" si="70"/>
        <v>0</v>
      </c>
      <c r="BP236" s="21">
        <f t="shared" si="70"/>
        <v>0</v>
      </c>
      <c r="BQ236" s="21">
        <f t="shared" si="70"/>
        <v>0</v>
      </c>
      <c r="BR236" s="21"/>
      <c r="BS236" s="21">
        <f>COUNTIF(BS260:BS263,"P")</f>
        <v>0</v>
      </c>
      <c r="BT236" s="21">
        <f>COUNTIF(BT260:BT263,"P")</f>
        <v>0</v>
      </c>
      <c r="BU236" s="31"/>
      <c r="BV236" s="31"/>
      <c r="BW236" s="31"/>
      <c r="BX236" s="31"/>
      <c r="BY236" s="58"/>
      <c r="BZ236" s="32"/>
      <c r="CA236" s="32"/>
      <c r="CB236" s="32"/>
      <c r="CC236" s="32"/>
      <c r="CD236" s="59"/>
      <c r="CE236" s="6"/>
      <c r="CF236" s="6"/>
      <c r="CG236" s="6"/>
      <c r="CH236" s="6"/>
      <c r="CI236" s="6"/>
      <c r="CJ236" s="6"/>
      <c r="CK236" s="6"/>
      <c r="CL236" s="6"/>
    </row>
    <row r="237" spans="1:90" s="7" customFormat="1" ht="18.75" customHeight="1">
      <c r="A237" s="46"/>
      <c r="B237" s="54"/>
      <c r="C237" s="301"/>
      <c r="D237" s="375"/>
      <c r="E237" s="289" t="s">
        <v>125</v>
      </c>
      <c r="F237" s="168"/>
      <c r="G237" s="20" t="s">
        <v>59</v>
      </c>
      <c r="H237" s="170"/>
      <c r="I237" s="170"/>
      <c r="J237" s="170"/>
      <c r="K237" s="170"/>
      <c r="L237" s="170"/>
      <c r="M237" s="204"/>
      <c r="N237" s="204"/>
      <c r="O237" s="93">
        <f aca="true" t="shared" si="71" ref="O237:AF237">COUNTIF(O260:O263,"E")</f>
        <v>0</v>
      </c>
      <c r="P237" s="93">
        <f t="shared" si="71"/>
        <v>0</v>
      </c>
      <c r="Q237" s="93">
        <f t="shared" si="71"/>
        <v>0</v>
      </c>
      <c r="R237" s="93">
        <f t="shared" si="71"/>
        <v>0</v>
      </c>
      <c r="S237" s="93">
        <f t="shared" si="71"/>
        <v>0</v>
      </c>
      <c r="T237" s="93">
        <f t="shared" si="71"/>
        <v>0</v>
      </c>
      <c r="U237" s="93">
        <f t="shared" si="71"/>
        <v>0</v>
      </c>
      <c r="V237" s="93">
        <f t="shared" si="71"/>
        <v>0</v>
      </c>
      <c r="W237" s="93">
        <f t="shared" si="71"/>
        <v>0</v>
      </c>
      <c r="X237" s="93">
        <f t="shared" si="71"/>
        <v>0</v>
      </c>
      <c r="Y237" s="93">
        <f t="shared" si="71"/>
        <v>0</v>
      </c>
      <c r="Z237" s="93">
        <f t="shared" si="71"/>
        <v>0</v>
      </c>
      <c r="AA237" s="93">
        <f t="shared" si="71"/>
        <v>0</v>
      </c>
      <c r="AB237" s="93">
        <f t="shared" si="71"/>
        <v>0</v>
      </c>
      <c r="AC237" s="93">
        <f t="shared" si="71"/>
        <v>0</v>
      </c>
      <c r="AD237" s="93">
        <f t="shared" si="71"/>
        <v>0</v>
      </c>
      <c r="AE237" s="93">
        <f t="shared" si="71"/>
        <v>0</v>
      </c>
      <c r="AF237" s="93">
        <f t="shared" si="71"/>
        <v>0</v>
      </c>
      <c r="AG237" s="93"/>
      <c r="AH237" s="93">
        <f aca="true" t="shared" si="72" ref="AH237:BQ237">COUNTIF(AH260:AH263,"E")</f>
        <v>0</v>
      </c>
      <c r="AI237" s="93">
        <f t="shared" si="72"/>
        <v>0</v>
      </c>
      <c r="AJ237" s="93">
        <f t="shared" si="72"/>
        <v>0</v>
      </c>
      <c r="AK237" s="93">
        <f t="shared" si="72"/>
        <v>0</v>
      </c>
      <c r="AL237" s="93">
        <f t="shared" si="72"/>
        <v>0</v>
      </c>
      <c r="AM237" s="93">
        <f t="shared" si="72"/>
        <v>0</v>
      </c>
      <c r="AN237" s="93">
        <f t="shared" si="72"/>
        <v>0</v>
      </c>
      <c r="AO237" s="93">
        <f t="shared" si="72"/>
        <v>0</v>
      </c>
      <c r="AP237" s="93">
        <f t="shared" si="72"/>
        <v>0</v>
      </c>
      <c r="AQ237" s="93">
        <f t="shared" si="72"/>
        <v>0</v>
      </c>
      <c r="AR237" s="93">
        <f t="shared" si="72"/>
        <v>0</v>
      </c>
      <c r="AS237" s="93">
        <f t="shared" si="72"/>
        <v>0</v>
      </c>
      <c r="AT237" s="93">
        <f t="shared" si="72"/>
        <v>0</v>
      </c>
      <c r="AU237" s="93">
        <f t="shared" si="72"/>
        <v>0</v>
      </c>
      <c r="AV237" s="93">
        <f t="shared" si="72"/>
        <v>0</v>
      </c>
      <c r="AW237" s="93">
        <f t="shared" si="72"/>
        <v>0</v>
      </c>
      <c r="AX237" s="93">
        <f t="shared" si="72"/>
        <v>0</v>
      </c>
      <c r="AY237" s="93">
        <f t="shared" si="72"/>
        <v>0</v>
      </c>
      <c r="AZ237" s="93">
        <f t="shared" si="72"/>
        <v>0</v>
      </c>
      <c r="BA237" s="93">
        <f t="shared" si="72"/>
        <v>0</v>
      </c>
      <c r="BB237" s="93">
        <f t="shared" si="72"/>
        <v>0</v>
      </c>
      <c r="BC237" s="93">
        <f t="shared" si="72"/>
        <v>0</v>
      </c>
      <c r="BD237" s="93">
        <f t="shared" si="72"/>
        <v>0</v>
      </c>
      <c r="BE237" s="93">
        <f t="shared" si="72"/>
        <v>0</v>
      </c>
      <c r="BF237" s="93">
        <f t="shared" si="72"/>
        <v>0</v>
      </c>
      <c r="BG237" s="93">
        <f t="shared" si="72"/>
        <v>0</v>
      </c>
      <c r="BH237" s="93">
        <f t="shared" si="72"/>
        <v>0</v>
      </c>
      <c r="BI237" s="93">
        <f t="shared" si="72"/>
        <v>0</v>
      </c>
      <c r="BJ237" s="93">
        <f t="shared" si="72"/>
        <v>0</v>
      </c>
      <c r="BK237" s="93">
        <f t="shared" si="72"/>
        <v>0</v>
      </c>
      <c r="BL237" s="93">
        <f t="shared" si="72"/>
        <v>0</v>
      </c>
      <c r="BM237" s="93">
        <f t="shared" si="72"/>
        <v>0</v>
      </c>
      <c r="BN237" s="93">
        <f t="shared" si="72"/>
        <v>0</v>
      </c>
      <c r="BO237" s="93">
        <f t="shared" si="72"/>
        <v>0</v>
      </c>
      <c r="BP237" s="93">
        <f t="shared" si="72"/>
        <v>0</v>
      </c>
      <c r="BQ237" s="93">
        <f t="shared" si="72"/>
        <v>0</v>
      </c>
      <c r="BR237" s="93"/>
      <c r="BS237" s="93">
        <f>COUNTIF(BS260:BS263,"E")</f>
        <v>0</v>
      </c>
      <c r="BT237" s="93">
        <f>COUNTIF(BT260:BT263,"E")</f>
        <v>0</v>
      </c>
      <c r="BU237" s="31"/>
      <c r="BV237" s="31"/>
      <c r="BW237" s="31"/>
      <c r="BX237" s="31"/>
      <c r="BY237" s="58"/>
      <c r="BZ237" s="32"/>
      <c r="CA237" s="32"/>
      <c r="CB237" s="32"/>
      <c r="CC237" s="32"/>
      <c r="CD237" s="59"/>
      <c r="CE237" s="6"/>
      <c r="CF237" s="6"/>
      <c r="CG237" s="6"/>
      <c r="CH237" s="6"/>
      <c r="CI237" s="6"/>
      <c r="CJ237" s="6"/>
      <c r="CK237" s="6"/>
      <c r="CL237" s="6"/>
    </row>
    <row r="238" spans="1:90" s="7" customFormat="1" ht="18.75" customHeight="1" hidden="1" outlineLevel="1">
      <c r="A238" s="173">
        <v>1</v>
      </c>
      <c r="B238" s="177"/>
      <c r="C238" s="301"/>
      <c r="D238" s="375"/>
      <c r="E238" s="160" t="s">
        <v>227</v>
      </c>
      <c r="F238" s="182" t="s">
        <v>228</v>
      </c>
      <c r="G238" s="20" t="s">
        <v>58</v>
      </c>
      <c r="H238" s="170" t="s">
        <v>229</v>
      </c>
      <c r="I238" s="170"/>
      <c r="J238" s="170"/>
      <c r="K238" s="170" t="s">
        <v>229</v>
      </c>
      <c r="L238" s="170"/>
      <c r="M238" s="172" t="s">
        <v>230</v>
      </c>
      <c r="N238" s="172"/>
      <c r="O238" s="28"/>
      <c r="P238" s="94" t="s">
        <v>58</v>
      </c>
      <c r="Q238" s="94" t="s">
        <v>58</v>
      </c>
      <c r="R238" s="28"/>
      <c r="S238" s="28"/>
      <c r="T238" s="28"/>
      <c r="U238" s="94" t="s">
        <v>58</v>
      </c>
      <c r="V238" s="94" t="s">
        <v>58</v>
      </c>
      <c r="W238" s="29"/>
      <c r="X238" s="29"/>
      <c r="Y238" s="28"/>
      <c r="Z238" s="94" t="s">
        <v>58</v>
      </c>
      <c r="AA238" s="94" t="s">
        <v>58</v>
      </c>
      <c r="AB238" s="29"/>
      <c r="AC238" s="29"/>
      <c r="AD238" s="29"/>
      <c r="AE238" s="94" t="s">
        <v>58</v>
      </c>
      <c r="AF238" s="94" t="s">
        <v>58</v>
      </c>
      <c r="AG238" s="29"/>
      <c r="AH238" s="29"/>
      <c r="AI238" s="29"/>
      <c r="AJ238" s="94" t="s">
        <v>58</v>
      </c>
      <c r="AK238" s="94" t="s">
        <v>58</v>
      </c>
      <c r="AL238" s="29"/>
      <c r="AM238" s="29"/>
      <c r="AN238" s="29"/>
      <c r="AO238" s="94" t="s">
        <v>58</v>
      </c>
      <c r="AP238" s="94" t="s">
        <v>58</v>
      </c>
      <c r="AQ238" s="29"/>
      <c r="AR238" s="29"/>
      <c r="AS238" s="94" t="s">
        <v>58</v>
      </c>
      <c r="AT238" s="94" t="s">
        <v>58</v>
      </c>
      <c r="AU238" s="29"/>
      <c r="AV238" s="29"/>
      <c r="AW238" s="29"/>
      <c r="AX238" s="94" t="s">
        <v>58</v>
      </c>
      <c r="AY238" s="94" t="s">
        <v>58</v>
      </c>
      <c r="AZ238" s="29"/>
      <c r="BA238" s="29"/>
      <c r="BB238" s="29"/>
      <c r="BC238" s="94" t="s">
        <v>58</v>
      </c>
      <c r="BD238" s="94" t="s">
        <v>58</v>
      </c>
      <c r="BE238" s="29"/>
      <c r="BF238" s="29"/>
      <c r="BG238" s="94" t="s">
        <v>58</v>
      </c>
      <c r="BH238" s="94" t="s">
        <v>58</v>
      </c>
      <c r="BI238" s="29"/>
      <c r="BJ238" s="29"/>
      <c r="BK238" s="29"/>
      <c r="BL238" s="94" t="s">
        <v>58</v>
      </c>
      <c r="BM238" s="94" t="s">
        <v>58</v>
      </c>
      <c r="BN238" s="29"/>
      <c r="BO238" s="29"/>
      <c r="BP238" s="29"/>
      <c r="BQ238" s="94" t="s">
        <v>58</v>
      </c>
      <c r="BR238" s="94" t="s">
        <v>58</v>
      </c>
      <c r="BS238" s="29"/>
      <c r="BT238" s="30"/>
      <c r="BU238" s="31"/>
      <c r="BV238" s="31"/>
      <c r="BW238" s="31"/>
      <c r="BX238" s="31"/>
      <c r="BY238" s="31"/>
      <c r="BZ238" s="166"/>
      <c r="CA238" s="166"/>
      <c r="CB238" s="166"/>
      <c r="CC238" s="166"/>
      <c r="CD238" s="169"/>
      <c r="CE238" s="6"/>
      <c r="CF238" s="6"/>
      <c r="CG238" s="6"/>
      <c r="CH238" s="6"/>
      <c r="CI238" s="6"/>
      <c r="CJ238" s="6"/>
      <c r="CK238" s="6"/>
      <c r="CL238" s="6"/>
    </row>
    <row r="239" spans="1:90" s="7" customFormat="1" ht="18.75" customHeight="1" hidden="1" outlineLevel="1">
      <c r="A239" s="173"/>
      <c r="B239" s="177"/>
      <c r="C239" s="301"/>
      <c r="D239" s="375"/>
      <c r="E239" s="160"/>
      <c r="F239" s="182"/>
      <c r="G239" s="20" t="s">
        <v>59</v>
      </c>
      <c r="H239" s="170"/>
      <c r="I239" s="170"/>
      <c r="J239" s="170"/>
      <c r="K239" s="170"/>
      <c r="L239" s="170"/>
      <c r="M239" s="172"/>
      <c r="N239" s="172"/>
      <c r="O239" s="34"/>
      <c r="P239" s="34"/>
      <c r="Q239" s="34"/>
      <c r="R239" s="34"/>
      <c r="S239" s="34"/>
      <c r="T239" s="34"/>
      <c r="U239" s="35"/>
      <c r="V239" s="35"/>
      <c r="W239" s="35"/>
      <c r="X239" s="35"/>
      <c r="Y239" s="34"/>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c r="AW239" s="35"/>
      <c r="AX239" s="35"/>
      <c r="AY239" s="35"/>
      <c r="AZ239" s="35"/>
      <c r="BA239" s="35"/>
      <c r="BB239" s="35"/>
      <c r="BC239" s="35"/>
      <c r="BD239" s="35"/>
      <c r="BE239" s="35"/>
      <c r="BF239" s="35"/>
      <c r="BG239" s="35"/>
      <c r="BH239" s="35"/>
      <c r="BI239" s="35"/>
      <c r="BJ239" s="35"/>
      <c r="BK239" s="35"/>
      <c r="BL239" s="35"/>
      <c r="BM239" s="35"/>
      <c r="BN239" s="35"/>
      <c r="BO239" s="35"/>
      <c r="BP239" s="35"/>
      <c r="BQ239" s="35"/>
      <c r="BR239" s="35"/>
      <c r="BS239" s="35"/>
      <c r="BT239" s="36"/>
      <c r="BU239" s="96"/>
      <c r="BV239" s="96"/>
      <c r="BW239" s="96"/>
      <c r="BX239" s="96"/>
      <c r="BY239" s="96"/>
      <c r="BZ239" s="166"/>
      <c r="CA239" s="166"/>
      <c r="CB239" s="166"/>
      <c r="CC239" s="166"/>
      <c r="CD239" s="169"/>
      <c r="CE239" s="6"/>
      <c r="CF239" s="6"/>
      <c r="CG239" s="6"/>
      <c r="CH239" s="6"/>
      <c r="CI239" s="6"/>
      <c r="CJ239" s="6"/>
      <c r="CK239" s="6"/>
      <c r="CL239" s="6"/>
    </row>
    <row r="240" spans="1:90" s="7" customFormat="1" ht="18.75" customHeight="1" hidden="1" outlineLevel="1">
      <c r="A240" s="173">
        <v>1</v>
      </c>
      <c r="B240" s="177"/>
      <c r="C240" s="301"/>
      <c r="D240" s="375"/>
      <c r="E240" s="160" t="s">
        <v>231</v>
      </c>
      <c r="F240" s="182" t="s">
        <v>228</v>
      </c>
      <c r="G240" s="20" t="s">
        <v>58</v>
      </c>
      <c r="H240" s="170" t="s">
        <v>229</v>
      </c>
      <c r="I240" s="170"/>
      <c r="J240" s="170"/>
      <c r="K240" s="170" t="s">
        <v>229</v>
      </c>
      <c r="L240" s="170"/>
      <c r="M240" s="172" t="s">
        <v>230</v>
      </c>
      <c r="N240" s="172"/>
      <c r="O240" s="28"/>
      <c r="P240" s="94" t="s">
        <v>58</v>
      </c>
      <c r="Q240" s="94" t="s">
        <v>58</v>
      </c>
      <c r="R240" s="28"/>
      <c r="S240" s="28"/>
      <c r="T240" s="28"/>
      <c r="U240" s="94" t="s">
        <v>58</v>
      </c>
      <c r="V240" s="94" t="s">
        <v>58</v>
      </c>
      <c r="W240" s="29"/>
      <c r="X240" s="29"/>
      <c r="Y240" s="28"/>
      <c r="Z240" s="94" t="s">
        <v>58</v>
      </c>
      <c r="AA240" s="94" t="s">
        <v>58</v>
      </c>
      <c r="AB240" s="29"/>
      <c r="AC240" s="29"/>
      <c r="AD240" s="29"/>
      <c r="AE240" s="94" t="s">
        <v>58</v>
      </c>
      <c r="AF240" s="94" t="s">
        <v>58</v>
      </c>
      <c r="AG240" s="29"/>
      <c r="AH240" s="29"/>
      <c r="AI240" s="29"/>
      <c r="AJ240" s="94" t="s">
        <v>58</v>
      </c>
      <c r="AK240" s="94" t="s">
        <v>58</v>
      </c>
      <c r="AL240" s="29"/>
      <c r="AM240" s="29"/>
      <c r="AN240" s="29"/>
      <c r="AO240" s="94" t="s">
        <v>58</v>
      </c>
      <c r="AP240" s="94" t="s">
        <v>58</v>
      </c>
      <c r="AQ240" s="29"/>
      <c r="AR240" s="29"/>
      <c r="AS240" s="94" t="s">
        <v>58</v>
      </c>
      <c r="AT240" s="94" t="s">
        <v>58</v>
      </c>
      <c r="AU240" s="29"/>
      <c r="AV240" s="29"/>
      <c r="AW240" s="29"/>
      <c r="AX240" s="94" t="s">
        <v>58</v>
      </c>
      <c r="AY240" s="94" t="s">
        <v>58</v>
      </c>
      <c r="AZ240" s="29"/>
      <c r="BA240" s="29"/>
      <c r="BB240" s="29"/>
      <c r="BC240" s="94" t="s">
        <v>58</v>
      </c>
      <c r="BD240" s="94" t="s">
        <v>58</v>
      </c>
      <c r="BE240" s="29"/>
      <c r="BF240" s="29"/>
      <c r="BG240" s="94" t="s">
        <v>58</v>
      </c>
      <c r="BH240" s="94" t="s">
        <v>58</v>
      </c>
      <c r="BI240" s="29"/>
      <c r="BJ240" s="29"/>
      <c r="BK240" s="29"/>
      <c r="BL240" s="94" t="s">
        <v>58</v>
      </c>
      <c r="BM240" s="94" t="s">
        <v>58</v>
      </c>
      <c r="BN240" s="29"/>
      <c r="BO240" s="29"/>
      <c r="BP240" s="29"/>
      <c r="BQ240" s="94" t="s">
        <v>58</v>
      </c>
      <c r="BR240" s="94" t="s">
        <v>58</v>
      </c>
      <c r="BS240" s="29"/>
      <c r="BT240" s="30"/>
      <c r="BU240" s="31"/>
      <c r="BV240" s="31"/>
      <c r="BW240" s="31"/>
      <c r="BX240" s="31"/>
      <c r="BY240" s="31"/>
      <c r="BZ240" s="166"/>
      <c r="CA240" s="166"/>
      <c r="CB240" s="166"/>
      <c r="CC240" s="166"/>
      <c r="CD240" s="169"/>
      <c r="CE240" s="6"/>
      <c r="CF240" s="6"/>
      <c r="CG240" s="6"/>
      <c r="CH240" s="6"/>
      <c r="CI240" s="6"/>
      <c r="CJ240" s="6"/>
      <c r="CK240" s="6"/>
      <c r="CL240" s="6"/>
    </row>
    <row r="241" spans="1:90" s="7" customFormat="1" ht="18.75" customHeight="1" hidden="1" outlineLevel="1">
      <c r="A241" s="173"/>
      <c r="B241" s="177"/>
      <c r="C241" s="301"/>
      <c r="D241" s="375"/>
      <c r="E241" s="160"/>
      <c r="F241" s="182"/>
      <c r="G241" s="20" t="s">
        <v>59</v>
      </c>
      <c r="H241" s="170"/>
      <c r="I241" s="170"/>
      <c r="J241" s="170"/>
      <c r="K241" s="170"/>
      <c r="L241" s="170"/>
      <c r="M241" s="172"/>
      <c r="N241" s="172"/>
      <c r="O241" s="34"/>
      <c r="P241" s="34"/>
      <c r="Q241" s="34"/>
      <c r="R241" s="34"/>
      <c r="S241" s="34"/>
      <c r="T241" s="34"/>
      <c r="U241" s="35"/>
      <c r="V241" s="35"/>
      <c r="W241" s="35"/>
      <c r="X241" s="35"/>
      <c r="Y241" s="34"/>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35"/>
      <c r="BB241" s="35"/>
      <c r="BC241" s="35"/>
      <c r="BD241" s="35"/>
      <c r="BE241" s="35"/>
      <c r="BF241" s="35"/>
      <c r="BG241" s="35"/>
      <c r="BH241" s="35"/>
      <c r="BI241" s="35"/>
      <c r="BJ241" s="35"/>
      <c r="BK241" s="35"/>
      <c r="BL241" s="35"/>
      <c r="BM241" s="35"/>
      <c r="BN241" s="35"/>
      <c r="BO241" s="35"/>
      <c r="BP241" s="35"/>
      <c r="BQ241" s="35"/>
      <c r="BR241" s="35"/>
      <c r="BS241" s="35"/>
      <c r="BT241" s="36"/>
      <c r="BU241" s="96"/>
      <c r="BV241" s="96"/>
      <c r="BW241" s="96"/>
      <c r="BX241" s="96"/>
      <c r="BY241" s="96"/>
      <c r="BZ241" s="166"/>
      <c r="CA241" s="166"/>
      <c r="CB241" s="166"/>
      <c r="CC241" s="166"/>
      <c r="CD241" s="169"/>
      <c r="CE241" s="6"/>
      <c r="CF241" s="6"/>
      <c r="CG241" s="6"/>
      <c r="CH241" s="6"/>
      <c r="CI241" s="6"/>
      <c r="CJ241" s="6"/>
      <c r="CK241" s="6"/>
      <c r="CL241" s="6"/>
    </row>
    <row r="242" spans="1:90" s="7" customFormat="1" ht="18.75" customHeight="1" hidden="1" outlineLevel="1">
      <c r="A242" s="173">
        <v>4</v>
      </c>
      <c r="B242" s="177"/>
      <c r="C242" s="301"/>
      <c r="D242" s="375"/>
      <c r="E242" s="160" t="s">
        <v>232</v>
      </c>
      <c r="F242" s="182" t="s">
        <v>233</v>
      </c>
      <c r="G242" s="20" t="s">
        <v>58</v>
      </c>
      <c r="H242" s="170" t="s">
        <v>229</v>
      </c>
      <c r="I242" s="170"/>
      <c r="J242" s="170"/>
      <c r="K242" s="170"/>
      <c r="L242" s="170" t="s">
        <v>229</v>
      </c>
      <c r="M242" s="172" t="s">
        <v>230</v>
      </c>
      <c r="N242" s="172"/>
      <c r="O242" s="28"/>
      <c r="P242" s="28"/>
      <c r="Q242" s="28"/>
      <c r="R242" s="28"/>
      <c r="S242" s="28"/>
      <c r="T242" s="28"/>
      <c r="U242" s="28"/>
      <c r="V242" s="29"/>
      <c r="W242" s="29"/>
      <c r="X242" s="94" t="s">
        <v>58</v>
      </c>
      <c r="Y242" s="28"/>
      <c r="Z242" s="29"/>
      <c r="AA242" s="29"/>
      <c r="AB242" s="29"/>
      <c r="AC242" s="29"/>
      <c r="AD242" s="29"/>
      <c r="AE242" s="29"/>
      <c r="AF242" s="29"/>
      <c r="AG242" s="29"/>
      <c r="AH242" s="94" t="s">
        <v>58</v>
      </c>
      <c r="AI242" s="29"/>
      <c r="AJ242" s="29"/>
      <c r="AK242" s="29"/>
      <c r="AL242" s="29"/>
      <c r="AM242" s="29"/>
      <c r="AN242" s="29"/>
      <c r="AO242" s="29"/>
      <c r="AP242" s="29"/>
      <c r="AQ242" s="94" t="s">
        <v>58</v>
      </c>
      <c r="AR242" s="29"/>
      <c r="AS242" s="29"/>
      <c r="AT242" s="29"/>
      <c r="AU242" s="29"/>
      <c r="AV242" s="29"/>
      <c r="AW242" s="29"/>
      <c r="AX242" s="29"/>
      <c r="AY242" s="29"/>
      <c r="AZ242" s="29"/>
      <c r="BA242" s="94" t="s">
        <v>58</v>
      </c>
      <c r="BB242" s="29"/>
      <c r="BC242" s="29"/>
      <c r="BD242" s="29"/>
      <c r="BE242" s="29"/>
      <c r="BF242" s="29"/>
      <c r="BG242" s="29"/>
      <c r="BH242" s="29"/>
      <c r="BI242" s="29"/>
      <c r="BJ242" s="94" t="s">
        <v>58</v>
      </c>
      <c r="BK242" s="29"/>
      <c r="BL242" s="29"/>
      <c r="BM242" s="29"/>
      <c r="BN242" s="29"/>
      <c r="BO242" s="29"/>
      <c r="BP242" s="29"/>
      <c r="BQ242" s="29"/>
      <c r="BR242" s="29"/>
      <c r="BS242" s="29"/>
      <c r="BT242" s="94" t="s">
        <v>58</v>
      </c>
      <c r="BU242" s="31"/>
      <c r="BV242" s="31"/>
      <c r="BW242" s="31"/>
      <c r="BX242" s="31"/>
      <c r="BY242" s="31"/>
      <c r="BZ242" s="166"/>
      <c r="CA242" s="166"/>
      <c r="CB242" s="166"/>
      <c r="CC242" s="166"/>
      <c r="CD242" s="169"/>
      <c r="CE242" s="6"/>
      <c r="CF242" s="6"/>
      <c r="CG242" s="6"/>
      <c r="CH242" s="6"/>
      <c r="CI242" s="6"/>
      <c r="CJ242" s="6"/>
      <c r="CK242" s="6"/>
      <c r="CL242" s="6"/>
    </row>
    <row r="243" spans="1:90" s="7" customFormat="1" ht="18.75" customHeight="1" hidden="1" outlineLevel="1">
      <c r="A243" s="173"/>
      <c r="B243" s="177"/>
      <c r="C243" s="301"/>
      <c r="D243" s="375"/>
      <c r="E243" s="160"/>
      <c r="F243" s="182"/>
      <c r="G243" s="20" t="s">
        <v>59</v>
      </c>
      <c r="H243" s="170"/>
      <c r="I243" s="170"/>
      <c r="J243" s="170"/>
      <c r="K243" s="170"/>
      <c r="L243" s="170"/>
      <c r="M243" s="172"/>
      <c r="N243" s="172"/>
      <c r="O243" s="34"/>
      <c r="P243" s="34"/>
      <c r="Q243" s="34"/>
      <c r="R243" s="34"/>
      <c r="S243" s="34"/>
      <c r="T243" s="34"/>
      <c r="U243" s="35"/>
      <c r="V243" s="35"/>
      <c r="W243" s="35"/>
      <c r="X243" s="35"/>
      <c r="Y243" s="34"/>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c r="AW243" s="35"/>
      <c r="AX243" s="35"/>
      <c r="AY243" s="35"/>
      <c r="AZ243" s="35"/>
      <c r="BA243" s="35"/>
      <c r="BB243" s="35"/>
      <c r="BC243" s="35"/>
      <c r="BD243" s="35"/>
      <c r="BE243" s="35"/>
      <c r="BF243" s="35"/>
      <c r="BG243" s="35"/>
      <c r="BH243" s="35"/>
      <c r="BI243" s="35"/>
      <c r="BJ243" s="35"/>
      <c r="BK243" s="35"/>
      <c r="BL243" s="35"/>
      <c r="BM243" s="35"/>
      <c r="BN243" s="35"/>
      <c r="BO243" s="35"/>
      <c r="BP243" s="35"/>
      <c r="BQ243" s="35"/>
      <c r="BR243" s="35"/>
      <c r="BS243" s="35"/>
      <c r="BT243" s="36"/>
      <c r="BU243" s="97"/>
      <c r="BV243" s="97"/>
      <c r="BW243" s="97"/>
      <c r="BX243" s="97"/>
      <c r="BY243" s="97"/>
      <c r="BZ243" s="166"/>
      <c r="CA243" s="166"/>
      <c r="CB243" s="166"/>
      <c r="CC243" s="166"/>
      <c r="CD243" s="169"/>
      <c r="CE243" s="6"/>
      <c r="CF243" s="6"/>
      <c r="CG243" s="6"/>
      <c r="CH243" s="6"/>
      <c r="CI243" s="6"/>
      <c r="CJ243" s="6"/>
      <c r="CK243" s="6"/>
      <c r="CL243" s="6"/>
    </row>
    <row r="244" spans="1:90" s="7" customFormat="1" ht="18.75" customHeight="1" hidden="1" outlineLevel="1">
      <c r="A244" s="173">
        <v>2</v>
      </c>
      <c r="B244" s="177"/>
      <c r="C244" s="301"/>
      <c r="D244" s="375"/>
      <c r="E244" s="160" t="s">
        <v>234</v>
      </c>
      <c r="F244" s="182" t="s">
        <v>235</v>
      </c>
      <c r="G244" s="20" t="s">
        <v>58</v>
      </c>
      <c r="H244" s="170" t="s">
        <v>229</v>
      </c>
      <c r="I244" s="170"/>
      <c r="J244" s="170"/>
      <c r="K244" s="170" t="s">
        <v>229</v>
      </c>
      <c r="L244" s="170" t="s">
        <v>229</v>
      </c>
      <c r="M244" s="172" t="s">
        <v>230</v>
      </c>
      <c r="N244" s="172" t="s">
        <v>236</v>
      </c>
      <c r="O244" s="28"/>
      <c r="P244" s="28"/>
      <c r="Q244" s="28"/>
      <c r="R244" s="94" t="s">
        <v>58</v>
      </c>
      <c r="S244" s="28"/>
      <c r="T244" s="28"/>
      <c r="U244" s="38"/>
      <c r="V244" s="38"/>
      <c r="W244" s="38"/>
      <c r="X244" s="38"/>
      <c r="Y244" s="28"/>
      <c r="Z244" s="29"/>
      <c r="AA244" s="29"/>
      <c r="AB244" s="94" t="s">
        <v>58</v>
      </c>
      <c r="AC244" s="29"/>
      <c r="AD244" s="29"/>
      <c r="AE244" s="29"/>
      <c r="AF244" s="29"/>
      <c r="AG244" s="29"/>
      <c r="AH244" s="29"/>
      <c r="AI244" s="29"/>
      <c r="AJ244" s="29"/>
      <c r="AK244" s="29"/>
      <c r="AL244" s="94" t="s">
        <v>58</v>
      </c>
      <c r="AM244" s="29"/>
      <c r="AN244" s="29"/>
      <c r="AO244" s="29"/>
      <c r="AP244" s="29"/>
      <c r="AQ244" s="29"/>
      <c r="AR244" s="29"/>
      <c r="AS244" s="29"/>
      <c r="AT244" s="29"/>
      <c r="AU244" s="94" t="s">
        <v>58</v>
      </c>
      <c r="AV244" s="29"/>
      <c r="AW244" s="29"/>
      <c r="AX244" s="29"/>
      <c r="AY244" s="29"/>
      <c r="AZ244" s="29"/>
      <c r="BA244" s="29"/>
      <c r="BB244" s="29"/>
      <c r="BC244" s="29"/>
      <c r="BD244" s="29"/>
      <c r="BE244" s="94" t="s">
        <v>58</v>
      </c>
      <c r="BF244" s="29"/>
      <c r="BG244" s="29"/>
      <c r="BH244" s="29"/>
      <c r="BI244" s="29"/>
      <c r="BJ244" s="29"/>
      <c r="BK244" s="29"/>
      <c r="BL244" s="29"/>
      <c r="BM244" s="29"/>
      <c r="BN244" s="94" t="s">
        <v>58</v>
      </c>
      <c r="BO244" s="29"/>
      <c r="BP244" s="29"/>
      <c r="BQ244" s="29"/>
      <c r="BR244" s="29"/>
      <c r="BS244" s="29"/>
      <c r="BT244" s="30"/>
      <c r="BU244" s="31"/>
      <c r="BV244" s="31"/>
      <c r="BW244" s="31"/>
      <c r="BX244" s="31"/>
      <c r="BY244" s="31"/>
      <c r="BZ244" s="166"/>
      <c r="CA244" s="166"/>
      <c r="CB244" s="166"/>
      <c r="CC244" s="166"/>
      <c r="CD244" s="169"/>
      <c r="CE244" s="6"/>
      <c r="CF244" s="6"/>
      <c r="CG244" s="6"/>
      <c r="CH244" s="6"/>
      <c r="CI244" s="6"/>
      <c r="CJ244" s="6"/>
      <c r="CK244" s="6"/>
      <c r="CL244" s="6"/>
    </row>
    <row r="245" spans="1:90" s="7" customFormat="1" ht="18.75" customHeight="1" hidden="1" outlineLevel="1">
      <c r="A245" s="173"/>
      <c r="B245" s="177"/>
      <c r="C245" s="301"/>
      <c r="D245" s="375"/>
      <c r="E245" s="160"/>
      <c r="F245" s="182"/>
      <c r="G245" s="20" t="s">
        <v>59</v>
      </c>
      <c r="H245" s="170"/>
      <c r="I245" s="170"/>
      <c r="J245" s="170"/>
      <c r="K245" s="170"/>
      <c r="L245" s="170"/>
      <c r="M245" s="172"/>
      <c r="N245" s="172"/>
      <c r="O245" s="34"/>
      <c r="P245" s="34"/>
      <c r="Q245" s="34"/>
      <c r="R245" s="34"/>
      <c r="S245" s="34"/>
      <c r="T245" s="34"/>
      <c r="U245" s="35"/>
      <c r="V245" s="35"/>
      <c r="W245" s="35"/>
      <c r="X245" s="35"/>
      <c r="Y245" s="34"/>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c r="AW245" s="35"/>
      <c r="AX245" s="35"/>
      <c r="AY245" s="35"/>
      <c r="AZ245" s="35"/>
      <c r="BA245" s="35"/>
      <c r="BB245" s="35"/>
      <c r="BC245" s="35"/>
      <c r="BD245" s="35"/>
      <c r="BE245" s="35"/>
      <c r="BF245" s="35"/>
      <c r="BG245" s="35"/>
      <c r="BH245" s="35"/>
      <c r="BI245" s="35"/>
      <c r="BJ245" s="35"/>
      <c r="BK245" s="35"/>
      <c r="BL245" s="35"/>
      <c r="BM245" s="35"/>
      <c r="BN245" s="35"/>
      <c r="BO245" s="35"/>
      <c r="BP245" s="35"/>
      <c r="BQ245" s="35"/>
      <c r="BR245" s="35"/>
      <c r="BS245" s="35"/>
      <c r="BT245" s="36"/>
      <c r="BU245" s="97"/>
      <c r="BV245" s="97"/>
      <c r="BW245" s="97"/>
      <c r="BX245" s="97"/>
      <c r="BY245" s="97"/>
      <c r="BZ245" s="166"/>
      <c r="CA245" s="166"/>
      <c r="CB245" s="166"/>
      <c r="CC245" s="166"/>
      <c r="CD245" s="169"/>
      <c r="CE245" s="6"/>
      <c r="CF245" s="6"/>
      <c r="CG245" s="6"/>
      <c r="CH245" s="6"/>
      <c r="CI245" s="6"/>
      <c r="CJ245" s="6"/>
      <c r="CK245" s="6"/>
      <c r="CL245" s="6"/>
    </row>
    <row r="246" spans="1:90" s="7" customFormat="1" ht="18.75" customHeight="1" hidden="1" outlineLevel="1">
      <c r="A246" s="173">
        <v>3</v>
      </c>
      <c r="B246" s="177"/>
      <c r="C246" s="301"/>
      <c r="D246" s="375"/>
      <c r="E246" s="160" t="s">
        <v>237</v>
      </c>
      <c r="F246" s="182" t="s">
        <v>235</v>
      </c>
      <c r="G246" s="20" t="s">
        <v>58</v>
      </c>
      <c r="H246" s="170" t="s">
        <v>229</v>
      </c>
      <c r="I246" s="170"/>
      <c r="J246" s="170"/>
      <c r="K246" s="170" t="s">
        <v>229</v>
      </c>
      <c r="L246" s="170" t="s">
        <v>229</v>
      </c>
      <c r="M246" s="172" t="s">
        <v>230</v>
      </c>
      <c r="N246" s="172" t="s">
        <v>236</v>
      </c>
      <c r="O246" s="28"/>
      <c r="P246" s="28"/>
      <c r="Q246" s="28"/>
      <c r="R246" s="28"/>
      <c r="S246" s="28"/>
      <c r="T246" s="28"/>
      <c r="U246" s="29"/>
      <c r="V246" s="29"/>
      <c r="W246" s="94" t="s">
        <v>58</v>
      </c>
      <c r="X246" s="29"/>
      <c r="Y246" s="28"/>
      <c r="Z246" s="29"/>
      <c r="AA246" s="29"/>
      <c r="AB246" s="29"/>
      <c r="AC246" s="29"/>
      <c r="AD246" s="29"/>
      <c r="AE246" s="29"/>
      <c r="AF246" s="29"/>
      <c r="AG246" s="94" t="s">
        <v>58</v>
      </c>
      <c r="AH246" s="29"/>
      <c r="AI246" s="29"/>
      <c r="AJ246" s="29"/>
      <c r="AK246" s="29"/>
      <c r="AL246" s="29"/>
      <c r="AM246" s="29"/>
      <c r="AN246" s="29"/>
      <c r="AO246" s="29"/>
      <c r="AP246" s="29"/>
      <c r="AQ246" s="94" t="s">
        <v>58</v>
      </c>
      <c r="AR246" s="29"/>
      <c r="AS246" s="29"/>
      <c r="AT246" s="29"/>
      <c r="AU246" s="29"/>
      <c r="AV246" s="29"/>
      <c r="AW246" s="29"/>
      <c r="AX246" s="29"/>
      <c r="AY246" s="29"/>
      <c r="AZ246" s="94" t="s">
        <v>58</v>
      </c>
      <c r="BA246" s="29"/>
      <c r="BB246" s="29"/>
      <c r="BC246" s="29"/>
      <c r="BD246" s="29"/>
      <c r="BE246" s="29"/>
      <c r="BF246" s="29"/>
      <c r="BG246" s="29"/>
      <c r="BH246" s="29"/>
      <c r="BI246" s="94" t="s">
        <v>58</v>
      </c>
      <c r="BJ246" s="29"/>
      <c r="BK246" s="29"/>
      <c r="BL246" s="29"/>
      <c r="BM246" s="29"/>
      <c r="BN246" s="29"/>
      <c r="BO246" s="29"/>
      <c r="BP246" s="29"/>
      <c r="BQ246" s="29"/>
      <c r="BR246" s="29"/>
      <c r="BS246" s="94" t="s">
        <v>58</v>
      </c>
      <c r="BT246" s="30"/>
      <c r="BU246" s="31"/>
      <c r="BV246" s="31"/>
      <c r="BW246" s="31"/>
      <c r="BX246" s="31"/>
      <c r="BY246" s="31"/>
      <c r="BZ246" s="166"/>
      <c r="CA246" s="166"/>
      <c r="CB246" s="166"/>
      <c r="CC246" s="166"/>
      <c r="CD246" s="169"/>
      <c r="CE246" s="6"/>
      <c r="CF246" s="6"/>
      <c r="CG246" s="6"/>
      <c r="CH246" s="6"/>
      <c r="CI246" s="6"/>
      <c r="CJ246" s="6"/>
      <c r="CK246" s="6"/>
      <c r="CL246" s="6"/>
    </row>
    <row r="247" spans="1:90" s="7" customFormat="1" ht="18.75" customHeight="1" hidden="1" outlineLevel="1">
      <c r="A247" s="173"/>
      <c r="B247" s="177"/>
      <c r="C247" s="301"/>
      <c r="D247" s="375"/>
      <c r="E247" s="160"/>
      <c r="F247" s="182"/>
      <c r="G247" s="20" t="s">
        <v>59</v>
      </c>
      <c r="H247" s="170"/>
      <c r="I247" s="170"/>
      <c r="J247" s="170"/>
      <c r="K247" s="170"/>
      <c r="L247" s="170"/>
      <c r="M247" s="172"/>
      <c r="N247" s="172"/>
      <c r="O247" s="34"/>
      <c r="P247" s="34"/>
      <c r="Q247" s="34"/>
      <c r="R247" s="34"/>
      <c r="S247" s="34"/>
      <c r="T247" s="34"/>
      <c r="U247" s="35"/>
      <c r="V247" s="35"/>
      <c r="W247" s="35"/>
      <c r="X247" s="35"/>
      <c r="Y247" s="34"/>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c r="AY247" s="35"/>
      <c r="AZ247" s="35"/>
      <c r="BA247" s="35"/>
      <c r="BB247" s="35"/>
      <c r="BC247" s="35"/>
      <c r="BD247" s="35"/>
      <c r="BE247" s="35"/>
      <c r="BF247" s="35"/>
      <c r="BG247" s="35"/>
      <c r="BH247" s="35"/>
      <c r="BI247" s="35"/>
      <c r="BJ247" s="35"/>
      <c r="BK247" s="35"/>
      <c r="BL247" s="35"/>
      <c r="BM247" s="35"/>
      <c r="BN247" s="35"/>
      <c r="BO247" s="35"/>
      <c r="BP247" s="35"/>
      <c r="BQ247" s="35"/>
      <c r="BR247" s="35"/>
      <c r="BS247" s="35"/>
      <c r="BT247" s="36"/>
      <c r="BU247" s="97"/>
      <c r="BV247" s="97"/>
      <c r="BW247" s="97"/>
      <c r="BX247" s="97"/>
      <c r="BY247" s="97"/>
      <c r="BZ247" s="166"/>
      <c r="CA247" s="166"/>
      <c r="CB247" s="166"/>
      <c r="CC247" s="166"/>
      <c r="CD247" s="169"/>
      <c r="CE247" s="6"/>
      <c r="CF247" s="6"/>
      <c r="CG247" s="6"/>
      <c r="CH247" s="6"/>
      <c r="CI247" s="6"/>
      <c r="CJ247" s="6"/>
      <c r="CK247" s="6"/>
      <c r="CL247" s="6"/>
    </row>
    <row r="248" spans="1:90" s="7" customFormat="1" ht="18.75" customHeight="1" hidden="1" outlineLevel="1">
      <c r="A248" s="173">
        <v>4</v>
      </c>
      <c r="B248" s="177"/>
      <c r="C248" s="301"/>
      <c r="D248" s="375"/>
      <c r="E248" s="160" t="s">
        <v>273</v>
      </c>
      <c r="F248" s="182" t="s">
        <v>274</v>
      </c>
      <c r="G248" s="20" t="s">
        <v>58</v>
      </c>
      <c r="H248" s="170" t="s">
        <v>229</v>
      </c>
      <c r="I248" s="170"/>
      <c r="J248" s="170"/>
      <c r="K248" s="170"/>
      <c r="L248" s="170" t="s">
        <v>229</v>
      </c>
      <c r="M248" s="172" t="s">
        <v>230</v>
      </c>
      <c r="N248" s="172" t="s">
        <v>236</v>
      </c>
      <c r="O248" s="94" t="s">
        <v>58</v>
      </c>
      <c r="P248" s="94" t="s">
        <v>58</v>
      </c>
      <c r="Q248" s="94" t="s">
        <v>58</v>
      </c>
      <c r="R248" s="94" t="s">
        <v>58</v>
      </c>
      <c r="S248" s="94" t="s">
        <v>58</v>
      </c>
      <c r="T248" s="94" t="s">
        <v>58</v>
      </c>
      <c r="U248" s="94" t="s">
        <v>58</v>
      </c>
      <c r="V248" s="94" t="s">
        <v>58</v>
      </c>
      <c r="W248" s="94" t="s">
        <v>58</v>
      </c>
      <c r="X248" s="94" t="s">
        <v>58</v>
      </c>
      <c r="Y248" s="94" t="s">
        <v>58</v>
      </c>
      <c r="Z248" s="94" t="s">
        <v>58</v>
      </c>
      <c r="AA248" s="94" t="s">
        <v>58</v>
      </c>
      <c r="AB248" s="94" t="s">
        <v>58</v>
      </c>
      <c r="AC248" s="94" t="s">
        <v>58</v>
      </c>
      <c r="AD248" s="29"/>
      <c r="AE248" s="29"/>
      <c r="AF248" s="29"/>
      <c r="AG248" s="94" t="s">
        <v>58</v>
      </c>
      <c r="AH248" s="29"/>
      <c r="AI248" s="29"/>
      <c r="AJ248" s="29"/>
      <c r="AK248" s="29"/>
      <c r="AL248" s="94" t="s">
        <v>58</v>
      </c>
      <c r="AM248" s="29"/>
      <c r="AN248" s="29"/>
      <c r="AO248" s="29"/>
      <c r="AP248" s="29"/>
      <c r="AQ248" s="94" t="s">
        <v>58</v>
      </c>
      <c r="AR248" s="29"/>
      <c r="AS248" s="29"/>
      <c r="AT248" s="29"/>
      <c r="AU248" s="94" t="s">
        <v>58</v>
      </c>
      <c r="AV248" s="29"/>
      <c r="AW248" s="29"/>
      <c r="AX248" s="29"/>
      <c r="AY248" s="29"/>
      <c r="AZ248" s="94" t="s">
        <v>58</v>
      </c>
      <c r="BA248" s="29"/>
      <c r="BB248" s="29"/>
      <c r="BC248" s="29"/>
      <c r="BD248" s="29"/>
      <c r="BE248" s="94" t="s">
        <v>58</v>
      </c>
      <c r="BF248" s="29"/>
      <c r="BG248" s="29"/>
      <c r="BH248" s="29"/>
      <c r="BI248" s="94" t="s">
        <v>58</v>
      </c>
      <c r="BJ248" s="29"/>
      <c r="BK248" s="29"/>
      <c r="BL248" s="29"/>
      <c r="BM248" s="29"/>
      <c r="BN248" s="94" t="s">
        <v>58</v>
      </c>
      <c r="BO248" s="29"/>
      <c r="BP248" s="29"/>
      <c r="BQ248" s="29"/>
      <c r="BR248" s="29"/>
      <c r="BS248" s="94" t="s">
        <v>58</v>
      </c>
      <c r="BT248" s="30"/>
      <c r="BU248" s="31"/>
      <c r="BV248" s="31"/>
      <c r="BW248" s="31"/>
      <c r="BX248" s="31"/>
      <c r="BY248" s="31"/>
      <c r="BZ248" s="166"/>
      <c r="CA248" s="166"/>
      <c r="CB248" s="166"/>
      <c r="CC248" s="166"/>
      <c r="CD248" s="169"/>
      <c r="CE248" s="6"/>
      <c r="CF248" s="6"/>
      <c r="CG248" s="6"/>
      <c r="CH248" s="6"/>
      <c r="CI248" s="6"/>
      <c r="CJ248" s="6"/>
      <c r="CK248" s="6"/>
      <c r="CL248" s="6"/>
    </row>
    <row r="249" spans="1:90" s="7" customFormat="1" ht="18.75" customHeight="1" hidden="1" outlineLevel="1">
      <c r="A249" s="173"/>
      <c r="B249" s="177"/>
      <c r="C249" s="301"/>
      <c r="D249" s="375"/>
      <c r="E249" s="160"/>
      <c r="F249" s="182"/>
      <c r="G249" s="20" t="s">
        <v>59</v>
      </c>
      <c r="H249" s="170"/>
      <c r="I249" s="170"/>
      <c r="J249" s="170"/>
      <c r="K249" s="170"/>
      <c r="L249" s="170"/>
      <c r="M249" s="172"/>
      <c r="N249" s="172"/>
      <c r="O249" s="34"/>
      <c r="P249" s="34"/>
      <c r="Q249" s="34"/>
      <c r="R249" s="34"/>
      <c r="S249" s="34"/>
      <c r="T249" s="34"/>
      <c r="U249" s="35"/>
      <c r="V249" s="35"/>
      <c r="W249" s="35"/>
      <c r="X249" s="35"/>
      <c r="Y249" s="34"/>
      <c r="Z249" s="35"/>
      <c r="AA249" s="35"/>
      <c r="AB249" s="35"/>
      <c r="AC249" s="35"/>
      <c r="AD249" s="35"/>
      <c r="AE249" s="35"/>
      <c r="AF249" s="35"/>
      <c r="AG249" s="35"/>
      <c r="AH249" s="35"/>
      <c r="AI249" s="35"/>
      <c r="AJ249" s="35"/>
      <c r="AK249" s="35"/>
      <c r="AL249" s="35"/>
      <c r="AM249" s="35"/>
      <c r="AN249" s="35"/>
      <c r="AO249" s="35"/>
      <c r="AP249" s="35"/>
      <c r="AQ249" s="35"/>
      <c r="AR249" s="35"/>
      <c r="AS249" s="35"/>
      <c r="AT249" s="35"/>
      <c r="AU249" s="35"/>
      <c r="AV249" s="35"/>
      <c r="AW249" s="35"/>
      <c r="AX249" s="35"/>
      <c r="AY249" s="35"/>
      <c r="AZ249" s="35"/>
      <c r="BA249" s="35"/>
      <c r="BB249" s="35"/>
      <c r="BC249" s="35"/>
      <c r="BD249" s="35"/>
      <c r="BE249" s="35"/>
      <c r="BF249" s="35"/>
      <c r="BG249" s="35"/>
      <c r="BH249" s="35"/>
      <c r="BI249" s="35"/>
      <c r="BJ249" s="35"/>
      <c r="BK249" s="35"/>
      <c r="BL249" s="35"/>
      <c r="BM249" s="35"/>
      <c r="BN249" s="35"/>
      <c r="BO249" s="35"/>
      <c r="BP249" s="35"/>
      <c r="BQ249" s="35"/>
      <c r="BR249" s="35"/>
      <c r="BS249" s="35"/>
      <c r="BT249" s="36"/>
      <c r="BU249" s="97"/>
      <c r="BV249" s="97"/>
      <c r="BW249" s="97"/>
      <c r="BX249" s="97"/>
      <c r="BY249" s="97"/>
      <c r="BZ249" s="166"/>
      <c r="CA249" s="166"/>
      <c r="CB249" s="166"/>
      <c r="CC249" s="166"/>
      <c r="CD249" s="169"/>
      <c r="CE249" s="6"/>
      <c r="CF249" s="6"/>
      <c r="CG249" s="6"/>
      <c r="CH249" s="6"/>
      <c r="CI249" s="6"/>
      <c r="CJ249" s="6"/>
      <c r="CK249" s="6"/>
      <c r="CL249" s="6"/>
    </row>
    <row r="250" spans="1:90" s="7" customFormat="1" ht="18.75" customHeight="1" hidden="1" outlineLevel="1">
      <c r="A250" s="173">
        <v>4</v>
      </c>
      <c r="B250" s="177"/>
      <c r="C250" s="301"/>
      <c r="D250" s="375"/>
      <c r="E250" s="160" t="s">
        <v>275</v>
      </c>
      <c r="F250" s="182" t="s">
        <v>276</v>
      </c>
      <c r="G250" s="20" t="s">
        <v>58</v>
      </c>
      <c r="H250" s="170" t="s">
        <v>229</v>
      </c>
      <c r="I250" s="170" t="s">
        <v>229</v>
      </c>
      <c r="J250" s="170"/>
      <c r="K250" s="170"/>
      <c r="L250" s="170" t="s">
        <v>229</v>
      </c>
      <c r="M250" s="172" t="s">
        <v>230</v>
      </c>
      <c r="N250" s="172" t="s">
        <v>236</v>
      </c>
      <c r="O250" s="28"/>
      <c r="P250" s="28"/>
      <c r="Q250" s="28"/>
      <c r="R250" s="28"/>
      <c r="S250" s="28"/>
      <c r="T250" s="28"/>
      <c r="U250" s="28"/>
      <c r="V250" s="28"/>
      <c r="W250" s="28"/>
      <c r="X250" s="28"/>
      <c r="Y250" s="28"/>
      <c r="Z250" s="28"/>
      <c r="AA250" s="28"/>
      <c r="AB250" s="28"/>
      <c r="AC250" s="28"/>
      <c r="AD250" s="29"/>
      <c r="AE250" s="29"/>
      <c r="AF250" s="29"/>
      <c r="AG250" s="94" t="s">
        <v>58</v>
      </c>
      <c r="AH250" s="29"/>
      <c r="AI250" s="29"/>
      <c r="AJ250" s="29"/>
      <c r="AK250" s="29"/>
      <c r="AL250" s="94" t="s">
        <v>58</v>
      </c>
      <c r="AM250" s="29"/>
      <c r="AN250" s="29"/>
      <c r="AO250" s="29"/>
      <c r="AP250" s="29"/>
      <c r="AQ250" s="94" t="s">
        <v>58</v>
      </c>
      <c r="AR250" s="29"/>
      <c r="AS250" s="29"/>
      <c r="AT250" s="29"/>
      <c r="AU250" s="94" t="s">
        <v>58</v>
      </c>
      <c r="AV250" s="29"/>
      <c r="AW250" s="29"/>
      <c r="AX250" s="29"/>
      <c r="AY250" s="29"/>
      <c r="AZ250" s="94" t="s">
        <v>58</v>
      </c>
      <c r="BA250" s="29"/>
      <c r="BB250" s="29"/>
      <c r="BC250" s="29"/>
      <c r="BD250" s="29"/>
      <c r="BE250" s="94" t="s">
        <v>58</v>
      </c>
      <c r="BF250" s="29"/>
      <c r="BG250" s="29"/>
      <c r="BH250" s="29"/>
      <c r="BI250" s="94" t="s">
        <v>58</v>
      </c>
      <c r="BJ250" s="29"/>
      <c r="BK250" s="29"/>
      <c r="BL250" s="29"/>
      <c r="BM250" s="29"/>
      <c r="BN250" s="94" t="s">
        <v>58</v>
      </c>
      <c r="BO250" s="29"/>
      <c r="BP250" s="29"/>
      <c r="BQ250" s="29"/>
      <c r="BR250" s="29"/>
      <c r="BS250" s="94" t="s">
        <v>58</v>
      </c>
      <c r="BT250" s="30"/>
      <c r="BU250" s="31"/>
      <c r="BV250" s="31"/>
      <c r="BW250" s="31"/>
      <c r="BX250" s="31"/>
      <c r="BY250" s="31"/>
      <c r="BZ250" s="166"/>
      <c r="CA250" s="166"/>
      <c r="CB250" s="166"/>
      <c r="CC250" s="166"/>
      <c r="CD250" s="169"/>
      <c r="CE250" s="6"/>
      <c r="CF250" s="6"/>
      <c r="CG250" s="6"/>
      <c r="CH250" s="6"/>
      <c r="CI250" s="6"/>
      <c r="CJ250" s="6"/>
      <c r="CK250" s="6"/>
      <c r="CL250" s="6"/>
    </row>
    <row r="251" spans="1:90" s="7" customFormat="1" ht="18.75" customHeight="1" hidden="1" outlineLevel="1">
      <c r="A251" s="173"/>
      <c r="B251" s="177"/>
      <c r="C251" s="301"/>
      <c r="D251" s="375"/>
      <c r="E251" s="160"/>
      <c r="F251" s="182"/>
      <c r="G251" s="20" t="s">
        <v>59</v>
      </c>
      <c r="H251" s="170"/>
      <c r="I251" s="170"/>
      <c r="J251" s="170"/>
      <c r="K251" s="170"/>
      <c r="L251" s="170"/>
      <c r="M251" s="172"/>
      <c r="N251" s="172"/>
      <c r="O251" s="34"/>
      <c r="P251" s="34"/>
      <c r="Q251" s="34"/>
      <c r="R251" s="34"/>
      <c r="S251" s="34"/>
      <c r="T251" s="34"/>
      <c r="U251" s="35"/>
      <c r="V251" s="35"/>
      <c r="W251" s="35"/>
      <c r="X251" s="35"/>
      <c r="Y251" s="34"/>
      <c r="Z251" s="35"/>
      <c r="AA251" s="35"/>
      <c r="AB251" s="35"/>
      <c r="AC251" s="35"/>
      <c r="AD251" s="35"/>
      <c r="AE251" s="35"/>
      <c r="AF251" s="35"/>
      <c r="AG251" s="35"/>
      <c r="AH251" s="35"/>
      <c r="AI251" s="35"/>
      <c r="AJ251" s="35"/>
      <c r="AK251" s="35"/>
      <c r="AL251" s="35"/>
      <c r="AM251" s="35"/>
      <c r="AN251" s="35"/>
      <c r="AO251" s="35"/>
      <c r="AP251" s="35"/>
      <c r="AQ251" s="35"/>
      <c r="AR251" s="35"/>
      <c r="AS251" s="35"/>
      <c r="AT251" s="35"/>
      <c r="AU251" s="35"/>
      <c r="AV251" s="35"/>
      <c r="AW251" s="35"/>
      <c r="AX251" s="35"/>
      <c r="AY251" s="35"/>
      <c r="AZ251" s="35"/>
      <c r="BA251" s="35"/>
      <c r="BB251" s="35"/>
      <c r="BC251" s="35"/>
      <c r="BD251" s="35"/>
      <c r="BE251" s="35"/>
      <c r="BF251" s="35"/>
      <c r="BG251" s="35"/>
      <c r="BH251" s="35"/>
      <c r="BI251" s="35"/>
      <c r="BJ251" s="35"/>
      <c r="BK251" s="35"/>
      <c r="BL251" s="35"/>
      <c r="BM251" s="35"/>
      <c r="BN251" s="35"/>
      <c r="BO251" s="35"/>
      <c r="BP251" s="35"/>
      <c r="BQ251" s="35"/>
      <c r="BR251" s="35"/>
      <c r="BS251" s="35"/>
      <c r="BT251" s="36"/>
      <c r="BU251" s="97"/>
      <c r="BV251" s="97"/>
      <c r="BW251" s="97"/>
      <c r="BX251" s="97"/>
      <c r="BY251" s="97"/>
      <c r="BZ251" s="166"/>
      <c r="CA251" s="166"/>
      <c r="CB251" s="166"/>
      <c r="CC251" s="166"/>
      <c r="CD251" s="169"/>
      <c r="CE251" s="6"/>
      <c r="CF251" s="6"/>
      <c r="CG251" s="6"/>
      <c r="CH251" s="6"/>
      <c r="CI251" s="6"/>
      <c r="CJ251" s="6"/>
      <c r="CK251" s="6"/>
      <c r="CL251" s="6"/>
    </row>
    <row r="252" spans="1:90" s="7" customFormat="1" ht="18.75" customHeight="1" hidden="1" outlineLevel="1">
      <c r="A252" s="173">
        <v>5</v>
      </c>
      <c r="B252" s="174"/>
      <c r="C252" s="301"/>
      <c r="D252" s="375"/>
      <c r="E252" s="160" t="s">
        <v>277</v>
      </c>
      <c r="F252" s="182" t="s">
        <v>238</v>
      </c>
      <c r="G252" s="20" t="s">
        <v>58</v>
      </c>
      <c r="H252" s="170" t="s">
        <v>229</v>
      </c>
      <c r="I252" s="170"/>
      <c r="J252" s="170"/>
      <c r="K252" s="170"/>
      <c r="L252" s="170" t="s">
        <v>229</v>
      </c>
      <c r="M252" s="172" t="s">
        <v>230</v>
      </c>
      <c r="N252" s="172" t="s">
        <v>236</v>
      </c>
      <c r="O252" s="28"/>
      <c r="P252" s="28"/>
      <c r="Q252" s="28"/>
      <c r="R252" s="28"/>
      <c r="S252" s="28"/>
      <c r="T252" s="28"/>
      <c r="U252" s="29"/>
      <c r="V252" s="29"/>
      <c r="W252" s="29"/>
      <c r="X252" s="29"/>
      <c r="Y252" s="28"/>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94" t="s">
        <v>58</v>
      </c>
      <c r="BJ252" s="94" t="s">
        <v>58</v>
      </c>
      <c r="BK252" s="29"/>
      <c r="BL252" s="29"/>
      <c r="BM252" s="29"/>
      <c r="BN252" s="94" t="s">
        <v>58</v>
      </c>
      <c r="BO252" s="94" t="s">
        <v>58</v>
      </c>
      <c r="BP252" s="29"/>
      <c r="BQ252" s="29"/>
      <c r="BR252" s="29"/>
      <c r="BS252" s="29"/>
      <c r="BT252" s="30"/>
      <c r="BU252" s="31"/>
      <c r="BV252" s="31"/>
      <c r="BW252" s="31"/>
      <c r="BX252" s="31"/>
      <c r="BY252" s="31"/>
      <c r="BZ252" s="166"/>
      <c r="CA252" s="166"/>
      <c r="CB252" s="166"/>
      <c r="CC252" s="166"/>
      <c r="CD252" s="169"/>
      <c r="CE252" s="6"/>
      <c r="CF252" s="6"/>
      <c r="CG252" s="6"/>
      <c r="CH252" s="6"/>
      <c r="CI252" s="6"/>
      <c r="CJ252" s="6"/>
      <c r="CK252" s="6"/>
      <c r="CL252" s="6"/>
    </row>
    <row r="253" spans="1:90" s="7" customFormat="1" ht="18.75" customHeight="1" hidden="1" outlineLevel="1">
      <c r="A253" s="173"/>
      <c r="B253" s="174"/>
      <c r="C253" s="301"/>
      <c r="D253" s="375"/>
      <c r="E253" s="160"/>
      <c r="F253" s="182"/>
      <c r="G253" s="20" t="s">
        <v>59</v>
      </c>
      <c r="H253" s="170"/>
      <c r="I253" s="170"/>
      <c r="J253" s="170"/>
      <c r="K253" s="170"/>
      <c r="L253" s="170"/>
      <c r="M253" s="172"/>
      <c r="N253" s="172"/>
      <c r="O253" s="34"/>
      <c r="P253" s="34"/>
      <c r="Q253" s="34"/>
      <c r="R253" s="34"/>
      <c r="S253" s="34"/>
      <c r="T253" s="34"/>
      <c r="U253" s="35"/>
      <c r="V253" s="35"/>
      <c r="W253" s="35"/>
      <c r="X253" s="35"/>
      <c r="Y253" s="34"/>
      <c r="Z253" s="35"/>
      <c r="AA253" s="35"/>
      <c r="AB253" s="35"/>
      <c r="AC253" s="35"/>
      <c r="AD253" s="35"/>
      <c r="AE253" s="35"/>
      <c r="AF253" s="35"/>
      <c r="AG253" s="35"/>
      <c r="AH253" s="35"/>
      <c r="AI253" s="35"/>
      <c r="AJ253" s="35"/>
      <c r="AK253" s="35"/>
      <c r="AL253" s="35"/>
      <c r="AM253" s="35"/>
      <c r="AN253" s="35"/>
      <c r="AO253" s="35"/>
      <c r="AP253" s="35"/>
      <c r="AQ253" s="35"/>
      <c r="AR253" s="35"/>
      <c r="AS253" s="35"/>
      <c r="AT253" s="35"/>
      <c r="AU253" s="35"/>
      <c r="AV253" s="35"/>
      <c r="AW253" s="35"/>
      <c r="AX253" s="35"/>
      <c r="AY253" s="35"/>
      <c r="AZ253" s="35"/>
      <c r="BA253" s="35"/>
      <c r="BB253" s="35"/>
      <c r="BC253" s="35"/>
      <c r="BD253" s="35"/>
      <c r="BE253" s="35"/>
      <c r="BF253" s="35"/>
      <c r="BG253" s="35"/>
      <c r="BH253" s="35"/>
      <c r="BI253" s="35"/>
      <c r="BJ253" s="35"/>
      <c r="BK253" s="35"/>
      <c r="BL253" s="35"/>
      <c r="BM253" s="35"/>
      <c r="BN253" s="35"/>
      <c r="BO253" s="35"/>
      <c r="BP253" s="35"/>
      <c r="BQ253" s="35"/>
      <c r="BR253" s="35"/>
      <c r="BS253" s="35"/>
      <c r="BT253" s="36"/>
      <c r="BU253" s="97"/>
      <c r="BV253" s="97"/>
      <c r="BW253" s="97"/>
      <c r="BX253" s="97"/>
      <c r="BY253" s="97"/>
      <c r="BZ253" s="166"/>
      <c r="CA253" s="166"/>
      <c r="CB253" s="166"/>
      <c r="CC253" s="166"/>
      <c r="CD253" s="169"/>
      <c r="CE253" s="6"/>
      <c r="CF253" s="6"/>
      <c r="CG253" s="6"/>
      <c r="CH253" s="6"/>
      <c r="CI253" s="6"/>
      <c r="CJ253" s="6"/>
      <c r="CK253" s="6"/>
      <c r="CL253" s="6"/>
    </row>
    <row r="254" spans="1:90" s="7" customFormat="1" ht="18.75" customHeight="1" hidden="1" outlineLevel="1">
      <c r="A254" s="173">
        <v>4</v>
      </c>
      <c r="B254" s="177"/>
      <c r="C254" s="301"/>
      <c r="D254" s="375"/>
      <c r="E254" s="160" t="s">
        <v>239</v>
      </c>
      <c r="F254" s="182" t="s">
        <v>240</v>
      </c>
      <c r="G254" s="20" t="s">
        <v>58</v>
      </c>
      <c r="H254" s="170" t="s">
        <v>229</v>
      </c>
      <c r="I254" s="170"/>
      <c r="J254" s="170"/>
      <c r="K254" s="170"/>
      <c r="L254" s="170" t="s">
        <v>229</v>
      </c>
      <c r="M254" s="172" t="s">
        <v>230</v>
      </c>
      <c r="N254" s="172"/>
      <c r="O254" s="28"/>
      <c r="P254" s="28"/>
      <c r="Q254" s="28"/>
      <c r="R254" s="28"/>
      <c r="S254" s="28"/>
      <c r="T254" s="28"/>
      <c r="U254" s="28"/>
      <c r="V254" s="29"/>
      <c r="W254" s="94" t="s">
        <v>58</v>
      </c>
      <c r="X254" s="94" t="s">
        <v>58</v>
      </c>
      <c r="Y254" s="94" t="s">
        <v>58</v>
      </c>
      <c r="Z254" s="94" t="s">
        <v>58</v>
      </c>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c r="BN254" s="29"/>
      <c r="BO254" s="29"/>
      <c r="BP254" s="29"/>
      <c r="BQ254" s="29"/>
      <c r="BR254" s="29"/>
      <c r="BS254" s="29"/>
      <c r="BT254" s="30"/>
      <c r="BU254" s="31"/>
      <c r="BV254" s="31"/>
      <c r="BW254" s="31"/>
      <c r="BX254" s="31"/>
      <c r="BY254" s="31"/>
      <c r="BZ254" s="166"/>
      <c r="CA254" s="166"/>
      <c r="CB254" s="166"/>
      <c r="CC254" s="166"/>
      <c r="CD254" s="169"/>
      <c r="CE254" s="6"/>
      <c r="CF254" s="6"/>
      <c r="CG254" s="6"/>
      <c r="CH254" s="6"/>
      <c r="CI254" s="6"/>
      <c r="CJ254" s="6"/>
      <c r="CK254" s="6"/>
      <c r="CL254" s="6"/>
    </row>
    <row r="255" spans="1:90" s="7" customFormat="1" ht="18.75" customHeight="1" hidden="1" outlineLevel="1">
      <c r="A255" s="173"/>
      <c r="B255" s="177"/>
      <c r="C255" s="301"/>
      <c r="D255" s="375"/>
      <c r="E255" s="160"/>
      <c r="F255" s="182"/>
      <c r="G255" s="20" t="s">
        <v>59</v>
      </c>
      <c r="H255" s="170"/>
      <c r="I255" s="170"/>
      <c r="J255" s="170"/>
      <c r="K255" s="170"/>
      <c r="L255" s="170"/>
      <c r="M255" s="172"/>
      <c r="N255" s="172"/>
      <c r="O255" s="34"/>
      <c r="P255" s="34"/>
      <c r="Q255" s="34"/>
      <c r="R255" s="34"/>
      <c r="S255" s="34"/>
      <c r="T255" s="34"/>
      <c r="U255" s="35"/>
      <c r="V255" s="35"/>
      <c r="W255" s="35"/>
      <c r="X255" s="35"/>
      <c r="Y255" s="34"/>
      <c r="Z255" s="35"/>
      <c r="AA255" s="35"/>
      <c r="AB255" s="35"/>
      <c r="AC255" s="35"/>
      <c r="AD255" s="35"/>
      <c r="AE255" s="35"/>
      <c r="AF255" s="35"/>
      <c r="AG255" s="35"/>
      <c r="AH255" s="35"/>
      <c r="AI255" s="35"/>
      <c r="AJ255" s="35"/>
      <c r="AK255" s="35"/>
      <c r="AL255" s="35"/>
      <c r="AM255" s="35"/>
      <c r="AN255" s="35"/>
      <c r="AO255" s="35"/>
      <c r="AP255" s="35"/>
      <c r="AQ255" s="35"/>
      <c r="AR255" s="35"/>
      <c r="AS255" s="35"/>
      <c r="AT255" s="35"/>
      <c r="AU255" s="35"/>
      <c r="AV255" s="35"/>
      <c r="AW255" s="35"/>
      <c r="AX255" s="35"/>
      <c r="AY255" s="35"/>
      <c r="AZ255" s="35"/>
      <c r="BA255" s="35"/>
      <c r="BB255" s="35"/>
      <c r="BC255" s="35"/>
      <c r="BD255" s="35"/>
      <c r="BE255" s="35"/>
      <c r="BF255" s="35"/>
      <c r="BG255" s="35"/>
      <c r="BH255" s="35"/>
      <c r="BI255" s="35"/>
      <c r="BJ255" s="35"/>
      <c r="BK255" s="35"/>
      <c r="BL255" s="35"/>
      <c r="BM255" s="35"/>
      <c r="BN255" s="35"/>
      <c r="BO255" s="35"/>
      <c r="BP255" s="35"/>
      <c r="BQ255" s="35"/>
      <c r="BR255" s="35"/>
      <c r="BS255" s="35"/>
      <c r="BT255" s="36"/>
      <c r="BU255" s="97"/>
      <c r="BV255" s="97"/>
      <c r="BW255" s="97"/>
      <c r="BX255" s="97"/>
      <c r="BY255" s="97"/>
      <c r="BZ255" s="166"/>
      <c r="CA255" s="166"/>
      <c r="CB255" s="166"/>
      <c r="CC255" s="166"/>
      <c r="CD255" s="169"/>
      <c r="CE255" s="6"/>
      <c r="CF255" s="6"/>
      <c r="CG255" s="6"/>
      <c r="CH255" s="6"/>
      <c r="CI255" s="6"/>
      <c r="CJ255" s="6"/>
      <c r="CK255" s="6"/>
      <c r="CL255" s="6"/>
    </row>
    <row r="256" spans="1:90" s="7" customFormat="1" ht="18.75" customHeight="1" hidden="1" outlineLevel="1">
      <c r="A256" s="173">
        <v>5</v>
      </c>
      <c r="B256" s="174"/>
      <c r="C256" s="301"/>
      <c r="D256" s="375"/>
      <c r="E256" s="160" t="s">
        <v>241</v>
      </c>
      <c r="F256" s="182" t="s">
        <v>242</v>
      </c>
      <c r="G256" s="20" t="s">
        <v>58</v>
      </c>
      <c r="H256" s="170" t="s">
        <v>229</v>
      </c>
      <c r="I256" s="170"/>
      <c r="J256" s="170"/>
      <c r="K256" s="170"/>
      <c r="L256" s="170"/>
      <c r="M256" s="172" t="s">
        <v>230</v>
      </c>
      <c r="N256" s="172"/>
      <c r="O256" s="28"/>
      <c r="P256" s="28"/>
      <c r="Q256" s="28"/>
      <c r="R256" s="28"/>
      <c r="S256" s="28"/>
      <c r="T256" s="28"/>
      <c r="U256" s="29"/>
      <c r="V256" s="29"/>
      <c r="W256" s="29"/>
      <c r="X256" s="29"/>
      <c r="Y256" s="28"/>
      <c r="Z256" s="29"/>
      <c r="AA256" s="29"/>
      <c r="AB256" s="29"/>
      <c r="AC256" s="29"/>
      <c r="AD256" s="29"/>
      <c r="AE256" s="29"/>
      <c r="AF256" s="29"/>
      <c r="AG256" s="29"/>
      <c r="AH256" s="29"/>
      <c r="AI256" s="29"/>
      <c r="AJ256" s="29"/>
      <c r="AK256" s="29"/>
      <c r="AL256" s="94" t="s">
        <v>58</v>
      </c>
      <c r="AM256" s="94" t="s">
        <v>58</v>
      </c>
      <c r="AN256" s="94" t="s">
        <v>58</v>
      </c>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30"/>
      <c r="BU256" s="31"/>
      <c r="BV256" s="31"/>
      <c r="BW256" s="31"/>
      <c r="BX256" s="31"/>
      <c r="BY256" s="31"/>
      <c r="BZ256" s="166"/>
      <c r="CA256" s="166"/>
      <c r="CB256" s="166"/>
      <c r="CC256" s="166"/>
      <c r="CD256" s="169"/>
      <c r="CE256" s="6"/>
      <c r="CF256" s="6"/>
      <c r="CG256" s="6"/>
      <c r="CH256" s="6"/>
      <c r="CI256" s="6"/>
      <c r="CJ256" s="6"/>
      <c r="CK256" s="6"/>
      <c r="CL256" s="6"/>
    </row>
    <row r="257" spans="1:90" s="7" customFormat="1" ht="19.5" customHeight="1" hidden="1" outlineLevel="1">
      <c r="A257" s="173"/>
      <c r="B257" s="174"/>
      <c r="C257" s="301"/>
      <c r="D257" s="375"/>
      <c r="E257" s="160"/>
      <c r="F257" s="175"/>
      <c r="G257" s="20" t="s">
        <v>59</v>
      </c>
      <c r="H257" s="170"/>
      <c r="I257" s="170"/>
      <c r="J257" s="170"/>
      <c r="K257" s="170"/>
      <c r="L257" s="170"/>
      <c r="M257" s="172"/>
      <c r="N257" s="172"/>
      <c r="O257" s="34"/>
      <c r="P257" s="34"/>
      <c r="Q257" s="34"/>
      <c r="R257" s="34"/>
      <c r="S257" s="34"/>
      <c r="T257" s="34"/>
      <c r="U257" s="35"/>
      <c r="V257" s="35"/>
      <c r="W257" s="35"/>
      <c r="X257" s="35"/>
      <c r="Y257" s="34"/>
      <c r="Z257" s="35"/>
      <c r="AA257" s="35"/>
      <c r="AB257" s="35"/>
      <c r="AC257" s="35"/>
      <c r="AD257" s="35"/>
      <c r="AE257" s="35"/>
      <c r="AF257" s="35"/>
      <c r="AG257" s="35"/>
      <c r="AH257" s="35"/>
      <c r="AI257" s="35"/>
      <c r="AJ257" s="35"/>
      <c r="AK257" s="35"/>
      <c r="AL257" s="35"/>
      <c r="AM257" s="35"/>
      <c r="AN257" s="35"/>
      <c r="AO257" s="35"/>
      <c r="AP257" s="35"/>
      <c r="AQ257" s="35"/>
      <c r="AR257" s="35"/>
      <c r="AS257" s="35"/>
      <c r="AT257" s="35"/>
      <c r="AU257" s="35"/>
      <c r="AV257" s="35"/>
      <c r="AW257" s="35"/>
      <c r="AX257" s="35"/>
      <c r="AY257" s="35"/>
      <c r="AZ257" s="35"/>
      <c r="BA257" s="35"/>
      <c r="BB257" s="35"/>
      <c r="BC257" s="35"/>
      <c r="BD257" s="35"/>
      <c r="BE257" s="35"/>
      <c r="BF257" s="35"/>
      <c r="BG257" s="35"/>
      <c r="BH257" s="35"/>
      <c r="BI257" s="35"/>
      <c r="BJ257" s="35"/>
      <c r="BK257" s="35"/>
      <c r="BL257" s="35"/>
      <c r="BM257" s="35"/>
      <c r="BN257" s="35"/>
      <c r="BO257" s="35"/>
      <c r="BP257" s="35"/>
      <c r="BQ257" s="35"/>
      <c r="BR257" s="35"/>
      <c r="BS257" s="35"/>
      <c r="BT257" s="36"/>
      <c r="BU257" s="97"/>
      <c r="BV257" s="97"/>
      <c r="BW257" s="97"/>
      <c r="BX257" s="97"/>
      <c r="BY257" s="97"/>
      <c r="BZ257" s="166"/>
      <c r="CA257" s="166"/>
      <c r="CB257" s="166"/>
      <c r="CC257" s="166"/>
      <c r="CD257" s="169"/>
      <c r="CE257" s="6"/>
      <c r="CF257" s="6"/>
      <c r="CG257" s="6"/>
      <c r="CH257" s="6"/>
      <c r="CI257" s="6"/>
      <c r="CJ257" s="6"/>
      <c r="CK257" s="6"/>
      <c r="CL257" s="6"/>
    </row>
    <row r="258" spans="1:90" s="7" customFormat="1" ht="18.75" customHeight="1" hidden="1" outlineLevel="1">
      <c r="A258" s="173">
        <v>5</v>
      </c>
      <c r="B258" s="174"/>
      <c r="C258" s="301"/>
      <c r="D258" s="375"/>
      <c r="E258" s="160" t="s">
        <v>278</v>
      </c>
      <c r="F258" s="182" t="s">
        <v>279</v>
      </c>
      <c r="G258" s="20" t="s">
        <v>58</v>
      </c>
      <c r="H258" s="170" t="s">
        <v>229</v>
      </c>
      <c r="I258" s="170"/>
      <c r="J258" s="170"/>
      <c r="K258" s="170" t="s">
        <v>229</v>
      </c>
      <c r="L258" s="170" t="s">
        <v>229</v>
      </c>
      <c r="M258" s="172" t="s">
        <v>230</v>
      </c>
      <c r="N258" s="172" t="s">
        <v>236</v>
      </c>
      <c r="O258" s="28"/>
      <c r="P258" s="28"/>
      <c r="Q258" s="28"/>
      <c r="R258" s="28"/>
      <c r="S258" s="28"/>
      <c r="T258" s="28"/>
      <c r="U258" s="29"/>
      <c r="V258" s="29"/>
      <c r="W258" s="29"/>
      <c r="X258" s="29"/>
      <c r="Y258" s="28"/>
      <c r="Z258" s="29"/>
      <c r="AA258" s="29"/>
      <c r="AB258" s="29"/>
      <c r="AC258" s="29"/>
      <c r="AD258" s="29"/>
      <c r="AE258" s="29"/>
      <c r="AF258" s="29"/>
      <c r="AG258" s="29"/>
      <c r="AH258" s="29"/>
      <c r="AI258" s="94" t="s">
        <v>58</v>
      </c>
      <c r="AJ258" s="29"/>
      <c r="AK258" s="29"/>
      <c r="AL258" s="29"/>
      <c r="AM258" s="29"/>
      <c r="AN258" s="29"/>
      <c r="AO258" s="29"/>
      <c r="AQ258" s="29"/>
      <c r="AR258" s="29"/>
      <c r="AS258" s="29"/>
      <c r="AT258" s="29"/>
      <c r="AU258" s="29"/>
      <c r="AV258" s="29"/>
      <c r="AW258" s="29"/>
      <c r="AX258" s="29"/>
      <c r="AY258" s="29"/>
      <c r="AZ258" s="29"/>
      <c r="BA258" s="29"/>
      <c r="BB258" s="29"/>
      <c r="BC258" s="29"/>
      <c r="BD258" s="29"/>
      <c r="BE258" s="29"/>
      <c r="BF258" s="29"/>
      <c r="BG258" s="29"/>
      <c r="BH258" s="29"/>
      <c r="BI258" s="29"/>
      <c r="BJ258" s="29"/>
      <c r="BK258" s="94" t="s">
        <v>58</v>
      </c>
      <c r="BL258" s="29"/>
      <c r="BM258" s="29"/>
      <c r="BN258" s="29"/>
      <c r="BO258" s="29"/>
      <c r="BP258" s="29"/>
      <c r="BQ258" s="29"/>
      <c r="BR258" s="29"/>
      <c r="BS258" s="29"/>
      <c r="BT258" s="30"/>
      <c r="BU258" s="31"/>
      <c r="BV258" s="31"/>
      <c r="BW258" s="31"/>
      <c r="BX258" s="31"/>
      <c r="BY258" s="31"/>
      <c r="BZ258" s="166"/>
      <c r="CA258" s="166"/>
      <c r="CB258" s="166"/>
      <c r="CC258" s="166"/>
      <c r="CD258" s="169"/>
      <c r="CE258" s="6"/>
      <c r="CF258" s="6"/>
      <c r="CG258" s="6"/>
      <c r="CH258" s="6"/>
      <c r="CI258" s="6"/>
      <c r="CJ258" s="6"/>
      <c r="CK258" s="6"/>
      <c r="CL258" s="6"/>
    </row>
    <row r="259" spans="1:90" s="7" customFormat="1" ht="19.5" customHeight="1" hidden="1" outlineLevel="1">
      <c r="A259" s="173"/>
      <c r="B259" s="174"/>
      <c r="C259" s="301"/>
      <c r="D259" s="375"/>
      <c r="E259" s="160"/>
      <c r="F259" s="175"/>
      <c r="G259" s="20" t="s">
        <v>59</v>
      </c>
      <c r="H259" s="170"/>
      <c r="I259" s="170"/>
      <c r="J259" s="170"/>
      <c r="K259" s="170"/>
      <c r="L259" s="170"/>
      <c r="M259" s="172"/>
      <c r="N259" s="172"/>
      <c r="O259" s="34"/>
      <c r="P259" s="34"/>
      <c r="Q259" s="34"/>
      <c r="R259" s="34"/>
      <c r="S259" s="34"/>
      <c r="T259" s="34"/>
      <c r="U259" s="35"/>
      <c r="V259" s="35"/>
      <c r="W259" s="35"/>
      <c r="X259" s="35"/>
      <c r="Y259" s="34"/>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c r="AV259" s="35"/>
      <c r="AW259" s="35"/>
      <c r="AX259" s="35"/>
      <c r="AY259" s="35"/>
      <c r="AZ259" s="35"/>
      <c r="BA259" s="35"/>
      <c r="BB259" s="35"/>
      <c r="BC259" s="35"/>
      <c r="BD259" s="35"/>
      <c r="BE259" s="35"/>
      <c r="BF259" s="35"/>
      <c r="BG259" s="35"/>
      <c r="BH259" s="35"/>
      <c r="BI259" s="35"/>
      <c r="BJ259" s="35"/>
      <c r="BK259" s="35"/>
      <c r="BL259" s="35"/>
      <c r="BM259" s="35"/>
      <c r="BN259" s="35"/>
      <c r="BO259" s="35"/>
      <c r="BP259" s="35"/>
      <c r="BQ259" s="35"/>
      <c r="BR259" s="35"/>
      <c r="BS259" s="35"/>
      <c r="BT259" s="36"/>
      <c r="BU259" s="97"/>
      <c r="BV259" s="97"/>
      <c r="BW259" s="97"/>
      <c r="BX259" s="97"/>
      <c r="BY259" s="97"/>
      <c r="BZ259" s="166"/>
      <c r="CA259" s="166"/>
      <c r="CB259" s="166"/>
      <c r="CC259" s="166"/>
      <c r="CD259" s="169"/>
      <c r="CE259" s="6"/>
      <c r="CF259" s="6"/>
      <c r="CG259" s="6"/>
      <c r="CH259" s="6"/>
      <c r="CI259" s="6"/>
      <c r="CJ259" s="6"/>
      <c r="CK259" s="6"/>
      <c r="CL259" s="6"/>
    </row>
    <row r="260" spans="1:90" s="7" customFormat="1" ht="18.75" customHeight="1" hidden="1" outlineLevel="1">
      <c r="A260" s="173">
        <v>4</v>
      </c>
      <c r="B260" s="177"/>
      <c r="C260" s="301"/>
      <c r="D260" s="375"/>
      <c r="E260" s="160"/>
      <c r="F260" s="182"/>
      <c r="G260" s="20"/>
      <c r="H260" s="170"/>
      <c r="I260" s="170"/>
      <c r="J260" s="170"/>
      <c r="K260" s="170"/>
      <c r="L260" s="170"/>
      <c r="M260" s="172"/>
      <c r="N260" s="172"/>
      <c r="O260" s="28"/>
      <c r="P260" s="28"/>
      <c r="Q260" s="28"/>
      <c r="R260" s="28"/>
      <c r="S260" s="28"/>
      <c r="T260" s="28"/>
      <c r="U260" s="28"/>
      <c r="V260" s="29"/>
      <c r="W260" s="94"/>
      <c r="X260" s="94"/>
      <c r="Y260" s="94"/>
      <c r="Z260" s="94"/>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30"/>
      <c r="BU260" s="31"/>
      <c r="BV260" s="31"/>
      <c r="BW260" s="31"/>
      <c r="BX260" s="31"/>
      <c r="BY260" s="31"/>
      <c r="BZ260" s="166"/>
      <c r="CA260" s="166"/>
      <c r="CB260" s="166"/>
      <c r="CC260" s="166"/>
      <c r="CD260" s="169"/>
      <c r="CE260" s="6"/>
      <c r="CF260" s="6"/>
      <c r="CG260" s="6"/>
      <c r="CH260" s="6"/>
      <c r="CI260" s="6"/>
      <c r="CJ260" s="6"/>
      <c r="CK260" s="6"/>
      <c r="CL260" s="6"/>
    </row>
    <row r="261" spans="1:90" s="7" customFormat="1" ht="18.75" customHeight="1" hidden="1" outlineLevel="1">
      <c r="A261" s="173"/>
      <c r="B261" s="177"/>
      <c r="C261" s="301"/>
      <c r="D261" s="375"/>
      <c r="E261" s="160"/>
      <c r="F261" s="182"/>
      <c r="G261" s="20"/>
      <c r="H261" s="170"/>
      <c r="I261" s="170"/>
      <c r="J261" s="170"/>
      <c r="K261" s="170"/>
      <c r="L261" s="170"/>
      <c r="M261" s="172"/>
      <c r="N261" s="172"/>
      <c r="O261" s="34"/>
      <c r="P261" s="34"/>
      <c r="Q261" s="34"/>
      <c r="R261" s="34"/>
      <c r="S261" s="34"/>
      <c r="T261" s="34"/>
      <c r="U261" s="35"/>
      <c r="V261" s="35"/>
      <c r="W261" s="35"/>
      <c r="X261" s="35"/>
      <c r="Y261" s="34"/>
      <c r="Z261" s="35"/>
      <c r="AA261" s="35"/>
      <c r="AB261" s="35"/>
      <c r="AC261" s="35"/>
      <c r="AD261" s="35"/>
      <c r="AE261" s="35"/>
      <c r="AF261" s="35"/>
      <c r="AG261" s="35"/>
      <c r="AH261" s="35"/>
      <c r="AI261" s="35"/>
      <c r="AJ261" s="35"/>
      <c r="AK261" s="35"/>
      <c r="AL261" s="35"/>
      <c r="AM261" s="35"/>
      <c r="AN261" s="35"/>
      <c r="AO261" s="35"/>
      <c r="AP261" s="35"/>
      <c r="AQ261" s="35"/>
      <c r="AR261" s="35"/>
      <c r="AS261" s="35"/>
      <c r="AT261" s="35"/>
      <c r="AU261" s="35"/>
      <c r="AV261" s="35"/>
      <c r="AW261" s="35"/>
      <c r="AX261" s="35"/>
      <c r="AY261" s="35"/>
      <c r="AZ261" s="35"/>
      <c r="BA261" s="35"/>
      <c r="BB261" s="35"/>
      <c r="BC261" s="35"/>
      <c r="BD261" s="35"/>
      <c r="BE261" s="35"/>
      <c r="BF261" s="35"/>
      <c r="BG261" s="35"/>
      <c r="BH261" s="35"/>
      <c r="BI261" s="35"/>
      <c r="BJ261" s="35"/>
      <c r="BK261" s="35"/>
      <c r="BL261" s="35"/>
      <c r="BM261" s="35"/>
      <c r="BN261" s="35"/>
      <c r="BO261" s="35"/>
      <c r="BP261" s="35"/>
      <c r="BQ261" s="35"/>
      <c r="BR261" s="35"/>
      <c r="BS261" s="35"/>
      <c r="BT261" s="36"/>
      <c r="BU261" s="97"/>
      <c r="BV261" s="97"/>
      <c r="BW261" s="97"/>
      <c r="BX261" s="97"/>
      <c r="BY261" s="97"/>
      <c r="BZ261" s="166"/>
      <c r="CA261" s="166"/>
      <c r="CB261" s="166"/>
      <c r="CC261" s="166"/>
      <c r="CD261" s="169"/>
      <c r="CE261" s="6"/>
      <c r="CF261" s="6"/>
      <c r="CG261" s="6"/>
      <c r="CH261" s="6"/>
      <c r="CI261" s="6"/>
      <c r="CJ261" s="6"/>
      <c r="CK261" s="6"/>
      <c r="CL261" s="6"/>
    </row>
    <row r="262" spans="1:90" s="7" customFormat="1" ht="18.75" customHeight="1" hidden="1" outlineLevel="1">
      <c r="A262" s="173">
        <v>5</v>
      </c>
      <c r="B262" s="174"/>
      <c r="C262" s="301"/>
      <c r="D262" s="375"/>
      <c r="E262" s="160"/>
      <c r="F262" s="182"/>
      <c r="G262" s="20"/>
      <c r="H262" s="170"/>
      <c r="I262" s="170"/>
      <c r="J262" s="170"/>
      <c r="K262" s="170"/>
      <c r="L262" s="170"/>
      <c r="M262" s="172"/>
      <c r="N262" s="172"/>
      <c r="O262" s="28"/>
      <c r="P262" s="28"/>
      <c r="Q262" s="28"/>
      <c r="R262" s="28"/>
      <c r="S262" s="28"/>
      <c r="T262" s="28"/>
      <c r="U262" s="29"/>
      <c r="V262" s="29"/>
      <c r="W262" s="29"/>
      <c r="X262" s="29"/>
      <c r="Y262" s="28"/>
      <c r="Z262" s="29"/>
      <c r="AA262" s="29"/>
      <c r="AB262" s="29"/>
      <c r="AC262" s="29"/>
      <c r="AD262" s="29"/>
      <c r="AE262" s="29"/>
      <c r="AF262" s="29"/>
      <c r="AG262" s="29"/>
      <c r="AH262" s="29"/>
      <c r="AI262" s="29"/>
      <c r="AJ262" s="29"/>
      <c r="AK262" s="29"/>
      <c r="AL262" s="94"/>
      <c r="AM262" s="94"/>
      <c r="AN262" s="94"/>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30"/>
      <c r="BU262" s="31"/>
      <c r="BV262" s="31"/>
      <c r="BW262" s="31"/>
      <c r="BX262" s="31"/>
      <c r="BY262" s="31"/>
      <c r="BZ262" s="166"/>
      <c r="CA262" s="166"/>
      <c r="CB262" s="166"/>
      <c r="CC262" s="166"/>
      <c r="CD262" s="117"/>
      <c r="CE262" s="6"/>
      <c r="CF262" s="6"/>
      <c r="CG262" s="6"/>
      <c r="CH262" s="6"/>
      <c r="CI262" s="6"/>
      <c r="CJ262" s="6"/>
      <c r="CK262" s="6"/>
      <c r="CL262" s="6"/>
    </row>
    <row r="263" spans="1:90" s="7" customFormat="1" ht="19.5" customHeight="1" hidden="1" outlineLevel="1">
      <c r="A263" s="173"/>
      <c r="B263" s="174"/>
      <c r="C263" s="301"/>
      <c r="D263" s="375"/>
      <c r="E263" s="160"/>
      <c r="F263" s="175"/>
      <c r="G263" s="20"/>
      <c r="H263" s="170"/>
      <c r="I263" s="170"/>
      <c r="J263" s="170"/>
      <c r="K263" s="170"/>
      <c r="L263" s="170"/>
      <c r="M263" s="172"/>
      <c r="N263" s="172"/>
      <c r="O263" s="34"/>
      <c r="P263" s="34"/>
      <c r="Q263" s="34"/>
      <c r="R263" s="34"/>
      <c r="S263" s="34"/>
      <c r="T263" s="34"/>
      <c r="U263" s="35"/>
      <c r="V263" s="35"/>
      <c r="W263" s="35"/>
      <c r="X263" s="35"/>
      <c r="Y263" s="34"/>
      <c r="Z263" s="35"/>
      <c r="AA263" s="35"/>
      <c r="AB263" s="35"/>
      <c r="AC263" s="35"/>
      <c r="AD263" s="35"/>
      <c r="AE263" s="35"/>
      <c r="AF263" s="35"/>
      <c r="AG263" s="35"/>
      <c r="AH263" s="35"/>
      <c r="AI263" s="35"/>
      <c r="AJ263" s="35"/>
      <c r="AK263" s="35"/>
      <c r="AL263" s="35"/>
      <c r="AM263" s="35"/>
      <c r="AN263" s="35"/>
      <c r="AO263" s="35"/>
      <c r="AP263" s="35"/>
      <c r="AQ263" s="35"/>
      <c r="AR263" s="35"/>
      <c r="AS263" s="35"/>
      <c r="AT263" s="35"/>
      <c r="AU263" s="35"/>
      <c r="AV263" s="35"/>
      <c r="AW263" s="35"/>
      <c r="AX263" s="35"/>
      <c r="AY263" s="35"/>
      <c r="AZ263" s="35"/>
      <c r="BA263" s="35"/>
      <c r="BB263" s="35"/>
      <c r="BC263" s="35"/>
      <c r="BD263" s="35"/>
      <c r="BE263" s="35"/>
      <c r="BF263" s="35"/>
      <c r="BG263" s="35"/>
      <c r="BH263" s="35"/>
      <c r="BI263" s="35"/>
      <c r="BJ263" s="35"/>
      <c r="BK263" s="35"/>
      <c r="BL263" s="35"/>
      <c r="BM263" s="35"/>
      <c r="BN263" s="35"/>
      <c r="BO263" s="35"/>
      <c r="BP263" s="35"/>
      <c r="BQ263" s="35"/>
      <c r="BR263" s="35"/>
      <c r="BS263" s="35"/>
      <c r="BT263" s="36"/>
      <c r="BU263" s="97"/>
      <c r="BV263" s="97"/>
      <c r="BW263" s="97"/>
      <c r="BX263" s="97"/>
      <c r="BY263" s="97"/>
      <c r="BZ263" s="166"/>
      <c r="CA263" s="166"/>
      <c r="CB263" s="166"/>
      <c r="CC263" s="166"/>
      <c r="CD263" s="235">
        <f>BZ263/100</f>
        <v>0</v>
      </c>
      <c r="CE263" s="6"/>
      <c r="CF263" s="6"/>
      <c r="CG263" s="6"/>
      <c r="CH263" s="6"/>
      <c r="CI263" s="6"/>
      <c r="CJ263" s="6"/>
      <c r="CK263" s="6"/>
      <c r="CL263" s="6"/>
    </row>
    <row r="264" spans="1:90" s="7" customFormat="1" ht="18.75" customHeight="1" collapsed="1">
      <c r="A264" s="46"/>
      <c r="B264" s="54"/>
      <c r="C264" s="301"/>
      <c r="D264" s="375"/>
      <c r="E264" s="289" t="s">
        <v>363</v>
      </c>
      <c r="F264" s="167" t="s">
        <v>271</v>
      </c>
      <c r="G264" s="20" t="s">
        <v>58</v>
      </c>
      <c r="H264" s="170" t="s">
        <v>272</v>
      </c>
      <c r="I264" s="170" t="s">
        <v>272</v>
      </c>
      <c r="J264" s="170" t="s">
        <v>272</v>
      </c>
      <c r="K264" s="170" t="s">
        <v>272</v>
      </c>
      <c r="L264" s="170" t="s">
        <v>272</v>
      </c>
      <c r="M264" s="203" t="s">
        <v>270</v>
      </c>
      <c r="N264" s="203" t="s">
        <v>236</v>
      </c>
      <c r="O264" s="21">
        <f aca="true" t="shared" si="73" ref="O264:AF264">COUNTIF(O266:O289,"P")</f>
        <v>0</v>
      </c>
      <c r="P264" s="21">
        <f t="shared" si="73"/>
        <v>0</v>
      </c>
      <c r="Q264" s="21">
        <f t="shared" si="73"/>
        <v>1</v>
      </c>
      <c r="R264" s="21">
        <f t="shared" si="73"/>
        <v>2</v>
      </c>
      <c r="S264" s="21">
        <f t="shared" si="73"/>
        <v>5</v>
      </c>
      <c r="T264" s="21">
        <f t="shared" si="73"/>
        <v>1</v>
      </c>
      <c r="U264" s="21">
        <f t="shared" si="73"/>
        <v>2</v>
      </c>
      <c r="V264" s="21">
        <f t="shared" si="73"/>
        <v>2</v>
      </c>
      <c r="W264" s="21">
        <f t="shared" si="73"/>
        <v>5</v>
      </c>
      <c r="X264" s="21">
        <f t="shared" si="73"/>
        <v>8</v>
      </c>
      <c r="Y264" s="21">
        <f t="shared" si="73"/>
        <v>0</v>
      </c>
      <c r="Z264" s="21">
        <f t="shared" si="73"/>
        <v>1</v>
      </c>
      <c r="AA264" s="21">
        <f t="shared" si="73"/>
        <v>1</v>
      </c>
      <c r="AB264" s="21">
        <f t="shared" si="73"/>
        <v>5</v>
      </c>
      <c r="AC264" s="21">
        <f t="shared" si="73"/>
        <v>6</v>
      </c>
      <c r="AD264" s="21">
        <f t="shared" si="73"/>
        <v>0</v>
      </c>
      <c r="AE264" s="21">
        <f t="shared" si="73"/>
        <v>2</v>
      </c>
      <c r="AF264" s="21">
        <f t="shared" si="73"/>
        <v>1</v>
      </c>
      <c r="AG264" s="21"/>
      <c r="AH264" s="21">
        <f aca="true" t="shared" si="74" ref="AH264:BQ264">COUNTIF(AH266:AH289,"P")</f>
        <v>6</v>
      </c>
      <c r="AI264" s="21">
        <f t="shared" si="74"/>
        <v>0</v>
      </c>
      <c r="AJ264" s="21">
        <f t="shared" si="74"/>
        <v>1</v>
      </c>
      <c r="AK264" s="21">
        <f t="shared" si="74"/>
        <v>1</v>
      </c>
      <c r="AL264" s="21">
        <f t="shared" si="74"/>
        <v>5</v>
      </c>
      <c r="AM264" s="21">
        <f t="shared" si="74"/>
        <v>4</v>
      </c>
      <c r="AN264" s="21">
        <f t="shared" si="74"/>
        <v>0</v>
      </c>
      <c r="AO264" s="21">
        <f t="shared" si="74"/>
        <v>3</v>
      </c>
      <c r="AP264" s="21">
        <f t="shared" si="74"/>
        <v>5</v>
      </c>
      <c r="AQ264" s="21">
        <f t="shared" si="74"/>
        <v>6</v>
      </c>
      <c r="AR264" s="21">
        <f t="shared" si="74"/>
        <v>0</v>
      </c>
      <c r="AS264" s="21">
        <f t="shared" si="74"/>
        <v>1</v>
      </c>
      <c r="AT264" s="21">
        <f t="shared" si="74"/>
        <v>1</v>
      </c>
      <c r="AU264" s="21">
        <f t="shared" si="74"/>
        <v>4</v>
      </c>
      <c r="AV264" s="21">
        <f t="shared" si="74"/>
        <v>5</v>
      </c>
      <c r="AW264" s="21">
        <f t="shared" si="74"/>
        <v>2</v>
      </c>
      <c r="AX264" s="21">
        <f t="shared" si="74"/>
        <v>2</v>
      </c>
      <c r="AY264" s="21">
        <f t="shared" si="74"/>
        <v>0</v>
      </c>
      <c r="AZ264" s="21">
        <f t="shared" si="74"/>
        <v>0</v>
      </c>
      <c r="BA264" s="21">
        <f t="shared" si="74"/>
        <v>3</v>
      </c>
      <c r="BB264" s="21">
        <f t="shared" si="74"/>
        <v>2</v>
      </c>
      <c r="BC264" s="21">
        <f t="shared" si="74"/>
        <v>2</v>
      </c>
      <c r="BD264" s="21">
        <f t="shared" si="74"/>
        <v>2</v>
      </c>
      <c r="BE264" s="21">
        <f t="shared" si="74"/>
        <v>4</v>
      </c>
      <c r="BF264" s="21">
        <f t="shared" si="74"/>
        <v>2</v>
      </c>
      <c r="BG264" s="21">
        <f t="shared" si="74"/>
        <v>1</v>
      </c>
      <c r="BH264" s="21">
        <f t="shared" si="74"/>
        <v>1</v>
      </c>
      <c r="BI264" s="21">
        <f t="shared" si="74"/>
        <v>1</v>
      </c>
      <c r="BJ264" s="21">
        <f t="shared" si="74"/>
        <v>5</v>
      </c>
      <c r="BK264" s="21">
        <f t="shared" si="74"/>
        <v>0</v>
      </c>
      <c r="BL264" s="21">
        <f t="shared" si="74"/>
        <v>2</v>
      </c>
      <c r="BM264" s="21">
        <f t="shared" si="74"/>
        <v>2</v>
      </c>
      <c r="BN264" s="21">
        <f t="shared" si="74"/>
        <v>2</v>
      </c>
      <c r="BO264" s="21">
        <f t="shared" si="74"/>
        <v>4</v>
      </c>
      <c r="BP264" s="21">
        <f t="shared" si="74"/>
        <v>2</v>
      </c>
      <c r="BQ264" s="21">
        <f t="shared" si="74"/>
        <v>4</v>
      </c>
      <c r="BR264" s="21"/>
      <c r="BS264" s="21">
        <f>COUNTIF(BS266:BS289,"P")</f>
        <v>1</v>
      </c>
      <c r="BT264" s="21">
        <f>COUNTIF(BT266:BT289,"P")</f>
        <v>1</v>
      </c>
      <c r="BU264" s="31" t="e">
        <f>+(BU266+BU268+BU270+BU272+BU274+BU276+BU278+BU280+BU282+BU284+BU286+BU288+#REF!+#REF!+#REF!+#REF!+#REF!+#REF!+#REF!)</f>
        <v>#REF!</v>
      </c>
      <c r="BV264" s="31" t="e">
        <f>+(BV266+BV268+BV270+BV272+BV274+BV276+BV278+BV280+BV282+BV284+BV286+BV288+#REF!+#REF!+#REF!+#REF!+#REF!+#REF!+#REF!)</f>
        <v>#REF!</v>
      </c>
      <c r="BW264" s="31" t="e">
        <f>+(BW266+BW268+BW270+BW272+BW274+BW276+BW278+BW280+BW282+BW284+BW286+BW288+#REF!+#REF!+#REF!+#REF!+#REF!+#REF!+#REF!)</f>
        <v>#REF!</v>
      </c>
      <c r="BX264" s="31" t="e">
        <f>+(BX266+BX268+BX270+BX272+BX274+BX276+BX278+BX280+BX282+BX284+BX286+BX288+#REF!+#REF!+#REF!+#REF!+#REF!+#REF!+#REF!)</f>
        <v>#REF!</v>
      </c>
      <c r="BY264" s="31" t="e">
        <f>+(BY266+BY268+BY270+BY272+BY274+BY276+BY278+BY280+BY282+BY284+BY286+BY288+#REF!+#REF!+#REF!+#REF!+#REF!+#REF!+#REF!)</f>
        <v>#REF!</v>
      </c>
      <c r="BZ264" s="43"/>
      <c r="CA264" s="43"/>
      <c r="CB264" s="43"/>
      <c r="CC264" s="43"/>
      <c r="CD264" s="235"/>
      <c r="CE264" s="6"/>
      <c r="CF264" s="6"/>
      <c r="CG264" s="6"/>
      <c r="CH264" s="6"/>
      <c r="CI264" s="6"/>
      <c r="CJ264" s="6"/>
      <c r="CK264" s="6"/>
      <c r="CL264" s="6"/>
    </row>
    <row r="265" spans="1:90" s="7" customFormat="1" ht="18.75" customHeight="1" thickBot="1">
      <c r="A265" s="46"/>
      <c r="B265" s="54"/>
      <c r="C265" s="123" t="s">
        <v>127</v>
      </c>
      <c r="D265" s="375"/>
      <c r="E265" s="289" t="s">
        <v>126</v>
      </c>
      <c r="F265" s="168"/>
      <c r="G265" s="20" t="s">
        <v>59</v>
      </c>
      <c r="H265" s="170"/>
      <c r="I265" s="170"/>
      <c r="J265" s="170"/>
      <c r="K265" s="170"/>
      <c r="L265" s="170"/>
      <c r="M265" s="204"/>
      <c r="N265" s="204"/>
      <c r="O265" s="93">
        <f aca="true" t="shared" si="75" ref="O265:AF265">COUNTIF(O266:O289,"E")</f>
        <v>0</v>
      </c>
      <c r="P265" s="93">
        <f t="shared" si="75"/>
        <v>0</v>
      </c>
      <c r="Q265" s="93">
        <f t="shared" si="75"/>
        <v>0</v>
      </c>
      <c r="R265" s="93">
        <f t="shared" si="75"/>
        <v>0</v>
      </c>
      <c r="S265" s="93">
        <f t="shared" si="75"/>
        <v>0</v>
      </c>
      <c r="T265" s="93">
        <f t="shared" si="75"/>
        <v>0</v>
      </c>
      <c r="U265" s="93">
        <f t="shared" si="75"/>
        <v>0</v>
      </c>
      <c r="V265" s="93">
        <f t="shared" si="75"/>
        <v>0</v>
      </c>
      <c r="W265" s="93">
        <f t="shared" si="75"/>
        <v>0</v>
      </c>
      <c r="X265" s="93">
        <f t="shared" si="75"/>
        <v>0</v>
      </c>
      <c r="Y265" s="93">
        <f t="shared" si="75"/>
        <v>0</v>
      </c>
      <c r="Z265" s="93">
        <f t="shared" si="75"/>
        <v>0</v>
      </c>
      <c r="AA265" s="93">
        <f t="shared" si="75"/>
        <v>0</v>
      </c>
      <c r="AB265" s="93">
        <f t="shared" si="75"/>
        <v>0</v>
      </c>
      <c r="AC265" s="93">
        <f t="shared" si="75"/>
        <v>0</v>
      </c>
      <c r="AD265" s="93">
        <f t="shared" si="75"/>
        <v>0</v>
      </c>
      <c r="AE265" s="93">
        <f t="shared" si="75"/>
        <v>0</v>
      </c>
      <c r="AF265" s="93">
        <f t="shared" si="75"/>
        <v>0</v>
      </c>
      <c r="AG265" s="93"/>
      <c r="AH265" s="93">
        <f aca="true" t="shared" si="76" ref="AH265:BQ265">COUNTIF(AH266:AH289,"E")</f>
        <v>0</v>
      </c>
      <c r="AI265" s="93">
        <f t="shared" si="76"/>
        <v>0</v>
      </c>
      <c r="AJ265" s="93">
        <f t="shared" si="76"/>
        <v>0</v>
      </c>
      <c r="AK265" s="93">
        <f t="shared" si="76"/>
        <v>0</v>
      </c>
      <c r="AL265" s="93">
        <f t="shared" si="76"/>
        <v>0</v>
      </c>
      <c r="AM265" s="93">
        <f t="shared" si="76"/>
        <v>0</v>
      </c>
      <c r="AN265" s="93">
        <f t="shared" si="76"/>
        <v>0</v>
      </c>
      <c r="AO265" s="93">
        <f t="shared" si="76"/>
        <v>0</v>
      </c>
      <c r="AP265" s="93">
        <f t="shared" si="76"/>
        <v>0</v>
      </c>
      <c r="AQ265" s="93">
        <f t="shared" si="76"/>
        <v>0</v>
      </c>
      <c r="AR265" s="93">
        <f t="shared" si="76"/>
        <v>0</v>
      </c>
      <c r="AS265" s="93">
        <f t="shared" si="76"/>
        <v>0</v>
      </c>
      <c r="AT265" s="93">
        <f t="shared" si="76"/>
        <v>0</v>
      </c>
      <c r="AU265" s="93">
        <f t="shared" si="76"/>
        <v>0</v>
      </c>
      <c r="AV265" s="93">
        <f t="shared" si="76"/>
        <v>0</v>
      </c>
      <c r="AW265" s="93">
        <f t="shared" si="76"/>
        <v>0</v>
      </c>
      <c r="AX265" s="93">
        <f t="shared" si="76"/>
        <v>0</v>
      </c>
      <c r="AY265" s="93">
        <f t="shared" si="76"/>
        <v>0</v>
      </c>
      <c r="AZ265" s="93">
        <f t="shared" si="76"/>
        <v>0</v>
      </c>
      <c r="BA265" s="93">
        <f t="shared" si="76"/>
        <v>0</v>
      </c>
      <c r="BB265" s="93">
        <f t="shared" si="76"/>
        <v>0</v>
      </c>
      <c r="BC265" s="93">
        <f t="shared" si="76"/>
        <v>0</v>
      </c>
      <c r="BD265" s="93">
        <f t="shared" si="76"/>
        <v>0</v>
      </c>
      <c r="BE265" s="93">
        <f t="shared" si="76"/>
        <v>0</v>
      </c>
      <c r="BF265" s="93">
        <f t="shared" si="76"/>
        <v>0</v>
      </c>
      <c r="BG265" s="93">
        <f t="shared" si="76"/>
        <v>0</v>
      </c>
      <c r="BH265" s="93">
        <f t="shared" si="76"/>
        <v>0</v>
      </c>
      <c r="BI265" s="93">
        <f t="shared" si="76"/>
        <v>0</v>
      </c>
      <c r="BJ265" s="93">
        <f t="shared" si="76"/>
        <v>0</v>
      </c>
      <c r="BK265" s="93">
        <f t="shared" si="76"/>
        <v>0</v>
      </c>
      <c r="BL265" s="93">
        <f t="shared" si="76"/>
        <v>0</v>
      </c>
      <c r="BM265" s="93">
        <f t="shared" si="76"/>
        <v>0</v>
      </c>
      <c r="BN265" s="93">
        <f t="shared" si="76"/>
        <v>0</v>
      </c>
      <c r="BO265" s="93">
        <f t="shared" si="76"/>
        <v>0</v>
      </c>
      <c r="BP265" s="93">
        <f t="shared" si="76"/>
        <v>0</v>
      </c>
      <c r="BQ265" s="93">
        <f t="shared" si="76"/>
        <v>0</v>
      </c>
      <c r="BR265" s="93"/>
      <c r="BS265" s="93">
        <f>COUNTIF(BS266:BS289,"E")</f>
        <v>0</v>
      </c>
      <c r="BT265" s="93">
        <f>COUNTIF(BT266:BT289,"E")</f>
        <v>0</v>
      </c>
      <c r="BU265" s="51" t="e">
        <f>+(BU267+BU269+BU271+BU273+BU275+BU277+BU279+BU281+BU283+BU285+BU287+BU289+#REF!+#REF!+#REF!+#REF!+#REF!+#REF!+#REF!)</f>
        <v>#REF!</v>
      </c>
      <c r="BV265" s="51" t="e">
        <f>+(BV267+BV269+BV271+BV273+BV275+BV277+BV279+BV281+BV283+BV285+BV287+BV289+#REF!+#REF!+#REF!+#REF!+#REF!+#REF!+#REF!)</f>
        <v>#REF!</v>
      </c>
      <c r="BW265" s="51" t="e">
        <f>+(BW267+BW269+BW271+BW273+BW275+BW277+BW279+BW281+BW283+BW285+BW287+BW289+#REF!+#REF!+#REF!+#REF!+#REF!+#REF!+#REF!)</f>
        <v>#REF!</v>
      </c>
      <c r="BX265" s="51" t="e">
        <f>+(BX267+BX269+BX271+BX273+BX275+BX277+BX279+BX281+BX283+BX285+BX287+BX289+#REF!+#REF!+#REF!+#REF!+#REF!+#REF!+#REF!)</f>
        <v>#REF!</v>
      </c>
      <c r="BY265" s="51" t="e">
        <f>+(BY267+BY269+BY271+BY273+BY275+BY277+BY279+BY281+BY283+BY285+BY287+BY289+#REF!+#REF!+#REF!+#REF!+#REF!+#REF!+#REF!)</f>
        <v>#REF!</v>
      </c>
      <c r="BZ265" s="43"/>
      <c r="CA265" s="43"/>
      <c r="CB265" s="43"/>
      <c r="CC265" s="43"/>
      <c r="CD265" s="235"/>
      <c r="CE265" s="6"/>
      <c r="CF265" s="6"/>
      <c r="CG265" s="6"/>
      <c r="CH265" s="6"/>
      <c r="CI265" s="6"/>
      <c r="CJ265" s="6"/>
      <c r="CK265" s="6"/>
      <c r="CL265" s="6"/>
    </row>
    <row r="266" spans="1:90" s="7" customFormat="1" ht="18.75" customHeight="1" hidden="1" outlineLevel="1">
      <c r="A266" s="173">
        <v>1</v>
      </c>
      <c r="B266" s="177"/>
      <c r="C266" s="164"/>
      <c r="D266" s="375"/>
      <c r="E266" s="286" t="s">
        <v>340</v>
      </c>
      <c r="F266" s="182" t="s">
        <v>341</v>
      </c>
      <c r="G266" s="20" t="s">
        <v>58</v>
      </c>
      <c r="H266" s="170" t="s">
        <v>272</v>
      </c>
      <c r="I266" s="170"/>
      <c r="J266" s="170"/>
      <c r="K266" s="170"/>
      <c r="L266" s="170"/>
      <c r="M266" s="164" t="s">
        <v>342</v>
      </c>
      <c r="N266" s="172" t="s">
        <v>343</v>
      </c>
      <c r="O266" s="28"/>
      <c r="P266" s="28"/>
      <c r="Q266" s="28"/>
      <c r="R266" s="28"/>
      <c r="S266" s="28"/>
      <c r="T266" s="28"/>
      <c r="U266" s="29"/>
      <c r="V266" s="29"/>
      <c r="W266" s="29"/>
      <c r="X266" s="29"/>
      <c r="Y266" s="28"/>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t="s">
        <v>58</v>
      </c>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30"/>
      <c r="BU266" s="31"/>
      <c r="BV266" s="31"/>
      <c r="BW266" s="31"/>
      <c r="BX266" s="31"/>
      <c r="BY266" s="31"/>
      <c r="BZ266" s="166"/>
      <c r="CA266" s="166"/>
      <c r="CB266" s="166"/>
      <c r="CC266" s="166"/>
      <c r="CD266" s="235"/>
      <c r="CE266" s="6"/>
      <c r="CF266" s="6"/>
      <c r="CG266" s="6"/>
      <c r="CH266" s="6"/>
      <c r="CI266" s="6"/>
      <c r="CJ266" s="6"/>
      <c r="CK266" s="6"/>
      <c r="CL266" s="6"/>
    </row>
    <row r="267" spans="1:90" s="7" customFormat="1" ht="18.75" customHeight="1" hidden="1" outlineLevel="1">
      <c r="A267" s="173"/>
      <c r="B267" s="177"/>
      <c r="C267" s="164"/>
      <c r="D267" s="375"/>
      <c r="E267" s="286"/>
      <c r="F267" s="182"/>
      <c r="G267" s="20" t="s">
        <v>59</v>
      </c>
      <c r="H267" s="170"/>
      <c r="I267" s="170"/>
      <c r="J267" s="170"/>
      <c r="K267" s="170"/>
      <c r="L267" s="170"/>
      <c r="M267" s="164"/>
      <c r="N267" s="172"/>
      <c r="O267" s="34"/>
      <c r="P267" s="34"/>
      <c r="Q267" s="34"/>
      <c r="R267" s="34"/>
      <c r="S267" s="34"/>
      <c r="T267" s="34"/>
      <c r="U267" s="35"/>
      <c r="V267" s="35"/>
      <c r="W267" s="35"/>
      <c r="X267" s="35"/>
      <c r="Y267" s="34"/>
      <c r="Z267" s="35"/>
      <c r="AA267" s="35"/>
      <c r="AB267" s="35"/>
      <c r="AC267" s="35"/>
      <c r="AD267" s="35"/>
      <c r="AE267" s="35"/>
      <c r="AF267" s="35"/>
      <c r="AG267" s="35"/>
      <c r="AH267" s="35"/>
      <c r="AI267" s="35"/>
      <c r="AJ267" s="35"/>
      <c r="AK267" s="35"/>
      <c r="AL267" s="35"/>
      <c r="AM267" s="35"/>
      <c r="AN267" s="35"/>
      <c r="AO267" s="35"/>
      <c r="AP267" s="35"/>
      <c r="AQ267" s="35"/>
      <c r="AR267" s="35"/>
      <c r="AS267" s="35"/>
      <c r="AT267" s="35"/>
      <c r="AU267" s="35"/>
      <c r="AV267" s="35"/>
      <c r="AW267" s="35"/>
      <c r="AX267" s="35"/>
      <c r="AY267" s="35"/>
      <c r="AZ267" s="35"/>
      <c r="BA267" s="35"/>
      <c r="BB267" s="35"/>
      <c r="BC267" s="35"/>
      <c r="BD267" s="35"/>
      <c r="BE267" s="35"/>
      <c r="BF267" s="35"/>
      <c r="BG267" s="35"/>
      <c r="BH267" s="35"/>
      <c r="BI267" s="35"/>
      <c r="BJ267" s="35"/>
      <c r="BK267" s="35"/>
      <c r="BL267" s="35"/>
      <c r="BM267" s="35"/>
      <c r="BN267" s="35"/>
      <c r="BO267" s="35"/>
      <c r="BP267" s="35"/>
      <c r="BQ267" s="35"/>
      <c r="BR267" s="35"/>
      <c r="BS267" s="35"/>
      <c r="BT267" s="36"/>
      <c r="BU267" s="96"/>
      <c r="BV267" s="96"/>
      <c r="BW267" s="96"/>
      <c r="BX267" s="96"/>
      <c r="BY267" s="96"/>
      <c r="BZ267" s="166"/>
      <c r="CA267" s="166"/>
      <c r="CB267" s="166"/>
      <c r="CC267" s="166"/>
      <c r="CD267" s="117">
        <f>BZ267/100</f>
        <v>0</v>
      </c>
      <c r="CE267" s="6"/>
      <c r="CF267" s="6"/>
      <c r="CG267" s="6"/>
      <c r="CH267" s="6"/>
      <c r="CI267" s="6"/>
      <c r="CJ267" s="6"/>
      <c r="CK267" s="6"/>
      <c r="CL267" s="6"/>
    </row>
    <row r="268" spans="1:90" s="7" customFormat="1" ht="18.75" customHeight="1" hidden="1" outlineLevel="1">
      <c r="A268" s="173">
        <v>2</v>
      </c>
      <c r="B268" s="177"/>
      <c r="C268" s="164"/>
      <c r="D268" s="375"/>
      <c r="E268" s="286" t="s">
        <v>344</v>
      </c>
      <c r="F268" s="182" t="s">
        <v>345</v>
      </c>
      <c r="G268" s="20" t="s">
        <v>58</v>
      </c>
      <c r="H268" s="170" t="s">
        <v>272</v>
      </c>
      <c r="I268" s="170" t="s">
        <v>272</v>
      </c>
      <c r="J268" s="170"/>
      <c r="K268" s="170"/>
      <c r="L268" s="170" t="s">
        <v>272</v>
      </c>
      <c r="M268" s="164" t="s">
        <v>342</v>
      </c>
      <c r="N268" s="172"/>
      <c r="O268" s="28"/>
      <c r="P268" s="28"/>
      <c r="Q268" s="28" t="s">
        <v>58</v>
      </c>
      <c r="R268" s="28" t="s">
        <v>58</v>
      </c>
      <c r="S268" s="28" t="s">
        <v>58</v>
      </c>
      <c r="T268" s="28"/>
      <c r="U268" s="38"/>
      <c r="V268" s="38" t="s">
        <v>58</v>
      </c>
      <c r="W268" s="38" t="s">
        <v>58</v>
      </c>
      <c r="X268" s="38" t="s">
        <v>58</v>
      </c>
      <c r="Y268" s="28"/>
      <c r="Z268" s="29"/>
      <c r="AA268" s="29" t="s">
        <v>58</v>
      </c>
      <c r="AB268" s="29" t="s">
        <v>58</v>
      </c>
      <c r="AC268" s="29" t="s">
        <v>58</v>
      </c>
      <c r="AD268" s="29"/>
      <c r="AE268" s="29"/>
      <c r="AF268" s="29" t="s">
        <v>58</v>
      </c>
      <c r="AG268" s="29" t="s">
        <v>58</v>
      </c>
      <c r="AH268" s="29" t="s">
        <v>58</v>
      </c>
      <c r="AI268" s="29"/>
      <c r="AJ268" s="29"/>
      <c r="AK268" s="29"/>
      <c r="AL268" s="29" t="s">
        <v>58</v>
      </c>
      <c r="AM268" s="29" t="s">
        <v>58</v>
      </c>
      <c r="AN268" s="29"/>
      <c r="AO268" s="29" t="s">
        <v>58</v>
      </c>
      <c r="AP268" s="29" t="s">
        <v>58</v>
      </c>
      <c r="AQ268" s="29"/>
      <c r="AR268" s="29"/>
      <c r="AS268" s="29"/>
      <c r="AT268" s="29" t="s">
        <v>58</v>
      </c>
      <c r="AU268" s="29" t="s">
        <v>58</v>
      </c>
      <c r="AV268" s="29" t="s">
        <v>58</v>
      </c>
      <c r="AW268" s="29"/>
      <c r="AX268" s="29"/>
      <c r="AY268" s="29"/>
      <c r="AZ268" s="29"/>
      <c r="BA268" s="29"/>
      <c r="BB268" s="29"/>
      <c r="BC268" s="29" t="s">
        <v>58</v>
      </c>
      <c r="BD268" s="29" t="s">
        <v>58</v>
      </c>
      <c r="BE268" s="29" t="s">
        <v>58</v>
      </c>
      <c r="BF268" s="29"/>
      <c r="BG268" s="29"/>
      <c r="BH268" s="29" t="s">
        <v>58</v>
      </c>
      <c r="BI268" s="29" t="s">
        <v>58</v>
      </c>
      <c r="BJ268" s="29" t="s">
        <v>58</v>
      </c>
      <c r="BK268" s="29"/>
      <c r="BL268" s="29"/>
      <c r="BM268" s="29" t="s">
        <v>58</v>
      </c>
      <c r="BN268" s="29" t="s">
        <v>58</v>
      </c>
      <c r="BO268" s="29" t="s">
        <v>58</v>
      </c>
      <c r="BP268" s="29" t="s">
        <v>58</v>
      </c>
      <c r="BQ268" s="29" t="s">
        <v>58</v>
      </c>
      <c r="BR268" s="29" t="s">
        <v>58</v>
      </c>
      <c r="BS268" s="29"/>
      <c r="BT268" s="30"/>
      <c r="BU268" s="31"/>
      <c r="BV268" s="31"/>
      <c r="BW268" s="31"/>
      <c r="BX268" s="31"/>
      <c r="BY268" s="31"/>
      <c r="BZ268" s="166"/>
      <c r="CA268" s="166"/>
      <c r="CB268" s="166"/>
      <c r="CC268" s="166"/>
      <c r="CD268" s="169"/>
      <c r="CE268" s="6"/>
      <c r="CF268" s="6"/>
      <c r="CG268" s="6"/>
      <c r="CH268" s="6"/>
      <c r="CI268" s="6"/>
      <c r="CJ268" s="6"/>
      <c r="CK268" s="6"/>
      <c r="CL268" s="6"/>
    </row>
    <row r="269" spans="1:90" s="7" customFormat="1" ht="18.75" customHeight="1" hidden="1" outlineLevel="1">
      <c r="A269" s="173"/>
      <c r="B269" s="177"/>
      <c r="C269" s="164"/>
      <c r="D269" s="375"/>
      <c r="E269" s="286"/>
      <c r="F269" s="182"/>
      <c r="G269" s="20" t="s">
        <v>59</v>
      </c>
      <c r="H269" s="170"/>
      <c r="I269" s="170"/>
      <c r="J269" s="170"/>
      <c r="K269" s="170"/>
      <c r="L269" s="170"/>
      <c r="M269" s="164"/>
      <c r="N269" s="172"/>
      <c r="O269" s="34"/>
      <c r="P269" s="34"/>
      <c r="Q269" s="34"/>
      <c r="R269" s="34"/>
      <c r="S269" s="34"/>
      <c r="T269" s="34"/>
      <c r="U269" s="35"/>
      <c r="V269" s="35"/>
      <c r="W269" s="35"/>
      <c r="X269" s="35"/>
      <c r="Y269" s="34"/>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5"/>
      <c r="AY269" s="35"/>
      <c r="AZ269" s="35"/>
      <c r="BA269" s="35"/>
      <c r="BB269" s="35"/>
      <c r="BC269" s="35"/>
      <c r="BD269" s="35"/>
      <c r="BE269" s="35"/>
      <c r="BF269" s="35"/>
      <c r="BG269" s="35"/>
      <c r="BH269" s="35"/>
      <c r="BI269" s="35"/>
      <c r="BJ269" s="35"/>
      <c r="BK269" s="35"/>
      <c r="BL269" s="35"/>
      <c r="BM269" s="35"/>
      <c r="BN269" s="35"/>
      <c r="BO269" s="35"/>
      <c r="BP269" s="35"/>
      <c r="BQ269" s="35"/>
      <c r="BR269" s="35"/>
      <c r="BS269" s="35"/>
      <c r="BT269" s="36"/>
      <c r="BU269" s="97"/>
      <c r="BV269" s="97"/>
      <c r="BW269" s="97"/>
      <c r="BX269" s="97"/>
      <c r="BY269" s="97"/>
      <c r="BZ269" s="166"/>
      <c r="CA269" s="166"/>
      <c r="CB269" s="166"/>
      <c r="CC269" s="166"/>
      <c r="CD269" s="169"/>
      <c r="CE269" s="6"/>
      <c r="CF269" s="6"/>
      <c r="CG269" s="6"/>
      <c r="CH269" s="6"/>
      <c r="CI269" s="6"/>
      <c r="CJ269" s="6"/>
      <c r="CK269" s="6"/>
      <c r="CL269" s="6"/>
    </row>
    <row r="270" spans="1:90" s="7" customFormat="1" ht="18.75" customHeight="1" hidden="1" outlineLevel="1">
      <c r="A270" s="173">
        <v>3</v>
      </c>
      <c r="B270" s="177"/>
      <c r="C270" s="164"/>
      <c r="D270" s="375"/>
      <c r="E270" s="286" t="s">
        <v>346</v>
      </c>
      <c r="F270" s="182" t="s">
        <v>347</v>
      </c>
      <c r="G270" s="20" t="s">
        <v>58</v>
      </c>
      <c r="H270" s="170" t="s">
        <v>272</v>
      </c>
      <c r="I270" s="170"/>
      <c r="J270" s="170"/>
      <c r="K270" s="170"/>
      <c r="L270" s="170" t="s">
        <v>272</v>
      </c>
      <c r="M270" s="164" t="s">
        <v>342</v>
      </c>
      <c r="N270" s="172"/>
      <c r="O270" s="28"/>
      <c r="P270" s="28"/>
      <c r="Q270" s="28"/>
      <c r="R270" s="28" t="s">
        <v>58</v>
      </c>
      <c r="S270" s="28" t="s">
        <v>58</v>
      </c>
      <c r="T270" s="28"/>
      <c r="U270" s="29"/>
      <c r="V270" s="29"/>
      <c r="W270" s="29" t="s">
        <v>58</v>
      </c>
      <c r="X270" s="29" t="s">
        <v>58</v>
      </c>
      <c r="Y270" s="28"/>
      <c r="Z270" s="29"/>
      <c r="AA270" s="29"/>
      <c r="AB270" s="29" t="s">
        <v>58</v>
      </c>
      <c r="AC270" s="29" t="s">
        <v>58</v>
      </c>
      <c r="AD270" s="29"/>
      <c r="AE270" s="29"/>
      <c r="AF270" s="29"/>
      <c r="AG270" s="29" t="s">
        <v>58</v>
      </c>
      <c r="AH270" s="29" t="s">
        <v>58</v>
      </c>
      <c r="AI270" s="29"/>
      <c r="AJ270" s="29"/>
      <c r="AK270" s="29"/>
      <c r="AL270" s="29" t="s">
        <v>58</v>
      </c>
      <c r="AM270" s="29" t="s">
        <v>58</v>
      </c>
      <c r="AN270" s="29"/>
      <c r="AO270" s="29"/>
      <c r="AP270" s="29" t="s">
        <v>58</v>
      </c>
      <c r="AQ270" s="29" t="s">
        <v>58</v>
      </c>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30"/>
      <c r="BU270" s="31"/>
      <c r="BV270" s="31"/>
      <c r="BW270" s="31"/>
      <c r="BX270" s="31"/>
      <c r="BY270" s="31"/>
      <c r="BZ270" s="166"/>
      <c r="CA270" s="166"/>
      <c r="CB270" s="166"/>
      <c r="CC270" s="166"/>
      <c r="CD270" s="169"/>
      <c r="CE270" s="6"/>
      <c r="CF270" s="6"/>
      <c r="CG270" s="6"/>
      <c r="CH270" s="6"/>
      <c r="CI270" s="6"/>
      <c r="CJ270" s="6"/>
      <c r="CK270" s="6"/>
      <c r="CL270" s="6"/>
    </row>
    <row r="271" spans="1:90" s="7" customFormat="1" ht="18.75" customHeight="1" hidden="1" outlineLevel="1">
      <c r="A271" s="173"/>
      <c r="B271" s="177"/>
      <c r="C271" s="164"/>
      <c r="D271" s="375"/>
      <c r="E271" s="286"/>
      <c r="F271" s="182"/>
      <c r="G271" s="20" t="s">
        <v>59</v>
      </c>
      <c r="H271" s="170"/>
      <c r="I271" s="170"/>
      <c r="J271" s="170"/>
      <c r="K271" s="170"/>
      <c r="L271" s="170"/>
      <c r="M271" s="164"/>
      <c r="N271" s="172"/>
      <c r="O271" s="34"/>
      <c r="P271" s="34"/>
      <c r="Q271" s="34"/>
      <c r="R271" s="34"/>
      <c r="S271" s="34"/>
      <c r="T271" s="34"/>
      <c r="U271" s="35"/>
      <c r="V271" s="35"/>
      <c r="W271" s="35"/>
      <c r="X271" s="35"/>
      <c r="Y271" s="34"/>
      <c r="Z271" s="35"/>
      <c r="AA271" s="35"/>
      <c r="AB271" s="35"/>
      <c r="AC271" s="35"/>
      <c r="AD271" s="35"/>
      <c r="AE271" s="35"/>
      <c r="AF271" s="35"/>
      <c r="AG271" s="35"/>
      <c r="AH271" s="35"/>
      <c r="AI271" s="35"/>
      <c r="AJ271" s="35"/>
      <c r="AK271" s="35"/>
      <c r="AL271" s="35"/>
      <c r="AM271" s="35"/>
      <c r="AN271" s="35"/>
      <c r="AO271" s="35"/>
      <c r="AP271" s="35"/>
      <c r="AQ271" s="35"/>
      <c r="AR271" s="35"/>
      <c r="AS271" s="35"/>
      <c r="AT271" s="35"/>
      <c r="AU271" s="35"/>
      <c r="AV271" s="35"/>
      <c r="AW271" s="35"/>
      <c r="AX271" s="35"/>
      <c r="AY271" s="35"/>
      <c r="AZ271" s="35"/>
      <c r="BA271" s="35"/>
      <c r="BB271" s="35"/>
      <c r="BC271" s="35"/>
      <c r="BD271" s="35"/>
      <c r="BE271" s="35"/>
      <c r="BF271" s="35"/>
      <c r="BG271" s="35"/>
      <c r="BH271" s="35"/>
      <c r="BI271" s="35"/>
      <c r="BJ271" s="35"/>
      <c r="BK271" s="35"/>
      <c r="BL271" s="35"/>
      <c r="BM271" s="35"/>
      <c r="BN271" s="35"/>
      <c r="BO271" s="35"/>
      <c r="BP271" s="35"/>
      <c r="BQ271" s="35"/>
      <c r="BR271" s="35"/>
      <c r="BS271" s="35"/>
      <c r="BT271" s="36"/>
      <c r="BU271" s="97"/>
      <c r="BV271" s="97"/>
      <c r="BW271" s="97"/>
      <c r="BX271" s="97"/>
      <c r="BY271" s="97"/>
      <c r="BZ271" s="166"/>
      <c r="CA271" s="166"/>
      <c r="CB271" s="166"/>
      <c r="CC271" s="166"/>
      <c r="CD271" s="169"/>
      <c r="CE271" s="6"/>
      <c r="CF271" s="6"/>
      <c r="CG271" s="6"/>
      <c r="CH271" s="6"/>
      <c r="CI271" s="6"/>
      <c r="CJ271" s="6"/>
      <c r="CK271" s="6"/>
      <c r="CL271" s="6"/>
    </row>
    <row r="272" spans="1:90" s="7" customFormat="1" ht="18.75" customHeight="1" hidden="1" outlineLevel="1">
      <c r="A272" s="173">
        <v>4</v>
      </c>
      <c r="B272" s="177"/>
      <c r="C272" s="164"/>
      <c r="D272" s="375"/>
      <c r="E272" s="286" t="s">
        <v>348</v>
      </c>
      <c r="F272" s="182" t="s">
        <v>349</v>
      </c>
      <c r="G272" s="20" t="s">
        <v>58</v>
      </c>
      <c r="H272" s="170" t="s">
        <v>272</v>
      </c>
      <c r="I272" s="170"/>
      <c r="J272" s="170"/>
      <c r="K272" s="170"/>
      <c r="L272" s="170" t="s">
        <v>272</v>
      </c>
      <c r="M272" s="164" t="s">
        <v>342</v>
      </c>
      <c r="N272" s="172" t="s">
        <v>343</v>
      </c>
      <c r="O272" s="28"/>
      <c r="P272" s="28"/>
      <c r="Q272" s="28"/>
      <c r="R272" s="28"/>
      <c r="S272" s="28" t="s">
        <v>58</v>
      </c>
      <c r="T272" s="28"/>
      <c r="U272" s="28"/>
      <c r="V272" s="29"/>
      <c r="W272" s="29"/>
      <c r="X272" s="29" t="s">
        <v>58</v>
      </c>
      <c r="Y272" s="28"/>
      <c r="Z272" s="29"/>
      <c r="AA272" s="29"/>
      <c r="AB272" s="29"/>
      <c r="AC272" s="29" t="s">
        <v>58</v>
      </c>
      <c r="AD272" s="29"/>
      <c r="AE272" s="29"/>
      <c r="AF272" s="29"/>
      <c r="AG272" s="29"/>
      <c r="AH272" s="29"/>
      <c r="AI272" s="29"/>
      <c r="AJ272" s="29"/>
      <c r="AK272" s="29"/>
      <c r="AL272" s="29"/>
      <c r="AM272" s="29"/>
      <c r="AN272" s="29"/>
      <c r="AO272" s="29"/>
      <c r="AP272" s="29"/>
      <c r="AQ272" s="29" t="s">
        <v>58</v>
      </c>
      <c r="AR272" s="29"/>
      <c r="AS272" s="29"/>
      <c r="AT272" s="29"/>
      <c r="AU272" s="29"/>
      <c r="AV272" s="29" t="s">
        <v>58</v>
      </c>
      <c r="AW272" s="29"/>
      <c r="AX272" s="29"/>
      <c r="AY272" s="29"/>
      <c r="AZ272" s="29"/>
      <c r="BA272" s="29"/>
      <c r="BB272" s="29"/>
      <c r="BC272" s="29"/>
      <c r="BD272" s="29"/>
      <c r="BE272" s="29" t="s">
        <v>58</v>
      </c>
      <c r="BF272" s="29"/>
      <c r="BG272" s="29"/>
      <c r="BH272" s="29"/>
      <c r="BI272" s="29"/>
      <c r="BJ272" s="29"/>
      <c r="BK272" s="29"/>
      <c r="BL272" s="29"/>
      <c r="BM272" s="29"/>
      <c r="BN272" s="29"/>
      <c r="BO272" s="29"/>
      <c r="BP272" s="29"/>
      <c r="BQ272" s="29"/>
      <c r="BR272" s="29"/>
      <c r="BS272" s="29"/>
      <c r="BT272" s="30" t="s">
        <v>58</v>
      </c>
      <c r="BU272" s="31"/>
      <c r="BV272" s="31"/>
      <c r="BW272" s="31"/>
      <c r="BX272" s="31"/>
      <c r="BY272" s="31"/>
      <c r="BZ272" s="166"/>
      <c r="CA272" s="166"/>
      <c r="CB272" s="166"/>
      <c r="CC272" s="166"/>
      <c r="CD272" s="169"/>
      <c r="CE272" s="6"/>
      <c r="CF272" s="6"/>
      <c r="CG272" s="6"/>
      <c r="CH272" s="6"/>
      <c r="CI272" s="6"/>
      <c r="CJ272" s="6"/>
      <c r="CK272" s="6"/>
      <c r="CL272" s="6"/>
    </row>
    <row r="273" spans="1:90" s="7" customFormat="1" ht="18.75" customHeight="1" hidden="1" outlineLevel="1">
      <c r="A273" s="173"/>
      <c r="B273" s="177"/>
      <c r="C273" s="164"/>
      <c r="D273" s="375"/>
      <c r="E273" s="286"/>
      <c r="F273" s="182"/>
      <c r="G273" s="20" t="s">
        <v>59</v>
      </c>
      <c r="H273" s="170"/>
      <c r="I273" s="170"/>
      <c r="J273" s="170"/>
      <c r="K273" s="170"/>
      <c r="L273" s="170"/>
      <c r="M273" s="164"/>
      <c r="N273" s="172"/>
      <c r="O273" s="34"/>
      <c r="P273" s="34"/>
      <c r="Q273" s="34"/>
      <c r="R273" s="34"/>
      <c r="S273" s="34"/>
      <c r="T273" s="34"/>
      <c r="U273" s="35"/>
      <c r="V273" s="35"/>
      <c r="W273" s="35"/>
      <c r="X273" s="35"/>
      <c r="Y273" s="34"/>
      <c r="Z273" s="35"/>
      <c r="AA273" s="35"/>
      <c r="AB273" s="35"/>
      <c r="AC273" s="35"/>
      <c r="AD273" s="35"/>
      <c r="AE273" s="35"/>
      <c r="AF273" s="35"/>
      <c r="AG273" s="35"/>
      <c r="AH273" s="35"/>
      <c r="AI273" s="35"/>
      <c r="AJ273" s="35"/>
      <c r="AK273" s="35"/>
      <c r="AL273" s="35"/>
      <c r="AM273" s="35"/>
      <c r="AN273" s="35"/>
      <c r="AO273" s="35"/>
      <c r="AP273" s="35"/>
      <c r="AQ273" s="35"/>
      <c r="AR273" s="35"/>
      <c r="AS273" s="35"/>
      <c r="AT273" s="35"/>
      <c r="AU273" s="35"/>
      <c r="AV273" s="35"/>
      <c r="AW273" s="35"/>
      <c r="AX273" s="35"/>
      <c r="AY273" s="35"/>
      <c r="AZ273" s="35"/>
      <c r="BA273" s="35"/>
      <c r="BB273" s="35"/>
      <c r="BC273" s="35"/>
      <c r="BD273" s="35"/>
      <c r="BE273" s="35"/>
      <c r="BF273" s="35"/>
      <c r="BG273" s="35"/>
      <c r="BH273" s="35"/>
      <c r="BI273" s="35"/>
      <c r="BJ273" s="35"/>
      <c r="BK273" s="35"/>
      <c r="BL273" s="35"/>
      <c r="BM273" s="35"/>
      <c r="BN273" s="35"/>
      <c r="BO273" s="35"/>
      <c r="BP273" s="35"/>
      <c r="BQ273" s="35"/>
      <c r="BR273" s="35"/>
      <c r="BS273" s="35"/>
      <c r="BT273" s="36"/>
      <c r="BU273" s="97"/>
      <c r="BV273" s="97"/>
      <c r="BW273" s="97"/>
      <c r="BX273" s="97"/>
      <c r="BY273" s="97"/>
      <c r="BZ273" s="166"/>
      <c r="CA273" s="166"/>
      <c r="CB273" s="166"/>
      <c r="CC273" s="166"/>
      <c r="CD273" s="169"/>
      <c r="CE273" s="6"/>
      <c r="CF273" s="6"/>
      <c r="CG273" s="6"/>
      <c r="CH273" s="6"/>
      <c r="CI273" s="6"/>
      <c r="CJ273" s="6"/>
      <c r="CK273" s="6"/>
      <c r="CL273" s="6"/>
    </row>
    <row r="274" spans="1:90" s="7" customFormat="1" ht="18.75" customHeight="1" hidden="1" outlineLevel="1">
      <c r="A274" s="173">
        <v>2</v>
      </c>
      <c r="B274" s="177"/>
      <c r="C274" s="164"/>
      <c r="D274" s="375"/>
      <c r="E274" s="286" t="s">
        <v>350</v>
      </c>
      <c r="F274" s="182" t="s">
        <v>351</v>
      </c>
      <c r="G274" s="20" t="s">
        <v>58</v>
      </c>
      <c r="H274" s="170" t="s">
        <v>272</v>
      </c>
      <c r="I274" s="170"/>
      <c r="J274" s="170"/>
      <c r="K274" s="170"/>
      <c r="L274" s="170"/>
      <c r="M274" s="164" t="s">
        <v>342</v>
      </c>
      <c r="N274" s="172" t="s">
        <v>343</v>
      </c>
      <c r="O274" s="28"/>
      <c r="P274" s="28"/>
      <c r="Q274" s="28"/>
      <c r="R274" s="28"/>
      <c r="S274" s="28"/>
      <c r="T274" s="28"/>
      <c r="U274" s="38"/>
      <c r="V274" s="38"/>
      <c r="W274" s="38"/>
      <c r="X274" s="38"/>
      <c r="Y274" s="28"/>
      <c r="Z274" s="29"/>
      <c r="AA274" s="29"/>
      <c r="AB274" s="29"/>
      <c r="AC274" s="29"/>
      <c r="AD274" s="29"/>
      <c r="AE274" s="29"/>
      <c r="AF274" s="29"/>
      <c r="AG274" s="29"/>
      <c r="AH274" s="29"/>
      <c r="AI274" s="29"/>
      <c r="AJ274" s="29"/>
      <c r="AK274" s="29"/>
      <c r="AL274" s="29"/>
      <c r="AM274" s="29"/>
      <c r="AN274" s="29"/>
      <c r="AO274" s="29"/>
      <c r="AP274" s="29"/>
      <c r="AQ274" s="29" t="s">
        <v>58</v>
      </c>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t="s">
        <v>58</v>
      </c>
      <c r="BO274" s="29"/>
      <c r="BP274" s="29"/>
      <c r="BQ274" s="29"/>
      <c r="BR274" s="29"/>
      <c r="BS274" s="29"/>
      <c r="BT274" s="30"/>
      <c r="BU274" s="31"/>
      <c r="BV274" s="31"/>
      <c r="BW274" s="31"/>
      <c r="BX274" s="31"/>
      <c r="BY274" s="31"/>
      <c r="BZ274" s="166"/>
      <c r="CA274" s="166"/>
      <c r="CB274" s="166"/>
      <c r="CC274" s="166"/>
      <c r="CD274" s="169"/>
      <c r="CE274" s="6"/>
      <c r="CF274" s="6"/>
      <c r="CG274" s="6"/>
      <c r="CH274" s="6"/>
      <c r="CI274" s="6"/>
      <c r="CJ274" s="6"/>
      <c r="CK274" s="6"/>
      <c r="CL274" s="6"/>
    </row>
    <row r="275" spans="1:90" s="7" customFormat="1" ht="18.75" customHeight="1" hidden="1" outlineLevel="1">
      <c r="A275" s="173"/>
      <c r="B275" s="177"/>
      <c r="C275" s="164"/>
      <c r="D275" s="375"/>
      <c r="E275" s="286"/>
      <c r="F275" s="182"/>
      <c r="G275" s="20" t="s">
        <v>59</v>
      </c>
      <c r="H275" s="170"/>
      <c r="I275" s="170"/>
      <c r="J275" s="170"/>
      <c r="K275" s="170"/>
      <c r="L275" s="170"/>
      <c r="M275" s="164"/>
      <c r="N275" s="172"/>
      <c r="O275" s="34"/>
      <c r="P275" s="34"/>
      <c r="Q275" s="34"/>
      <c r="R275" s="34"/>
      <c r="S275" s="34"/>
      <c r="T275" s="34"/>
      <c r="U275" s="35"/>
      <c r="V275" s="35"/>
      <c r="W275" s="35"/>
      <c r="X275" s="35"/>
      <c r="Y275" s="34"/>
      <c r="Z275" s="35"/>
      <c r="AA275" s="35"/>
      <c r="AB275" s="35"/>
      <c r="AC275" s="35"/>
      <c r="AD275" s="35"/>
      <c r="AE275" s="35"/>
      <c r="AF275" s="35"/>
      <c r="AG275" s="35"/>
      <c r="AH275" s="35"/>
      <c r="AI275" s="35"/>
      <c r="AJ275" s="35"/>
      <c r="AK275" s="35"/>
      <c r="AL275" s="35"/>
      <c r="AM275" s="35"/>
      <c r="AN275" s="35"/>
      <c r="AO275" s="35"/>
      <c r="AP275" s="35"/>
      <c r="AQ275" s="35"/>
      <c r="AR275" s="35"/>
      <c r="AS275" s="35"/>
      <c r="AT275" s="35"/>
      <c r="AU275" s="35"/>
      <c r="AV275" s="35"/>
      <c r="AW275" s="35"/>
      <c r="AX275" s="35"/>
      <c r="AY275" s="35"/>
      <c r="AZ275" s="35"/>
      <c r="BA275" s="35"/>
      <c r="BB275" s="35"/>
      <c r="BC275" s="35"/>
      <c r="BD275" s="35"/>
      <c r="BE275" s="35"/>
      <c r="BF275" s="35"/>
      <c r="BG275" s="35"/>
      <c r="BH275" s="35"/>
      <c r="BI275" s="35"/>
      <c r="BJ275" s="35"/>
      <c r="BK275" s="35"/>
      <c r="BL275" s="35"/>
      <c r="BM275" s="35"/>
      <c r="BN275" s="35"/>
      <c r="BO275" s="35"/>
      <c r="BP275" s="35"/>
      <c r="BQ275" s="35"/>
      <c r="BR275" s="35"/>
      <c r="BS275" s="35"/>
      <c r="BT275" s="36"/>
      <c r="BU275" s="97"/>
      <c r="BV275" s="97"/>
      <c r="BW275" s="97"/>
      <c r="BX275" s="97"/>
      <c r="BY275" s="97"/>
      <c r="BZ275" s="166"/>
      <c r="CA275" s="166"/>
      <c r="CB275" s="166"/>
      <c r="CC275" s="166"/>
      <c r="CD275" s="169"/>
      <c r="CE275" s="6"/>
      <c r="CF275" s="6"/>
      <c r="CG275" s="6"/>
      <c r="CH275" s="6"/>
      <c r="CI275" s="6"/>
      <c r="CJ275" s="6"/>
      <c r="CK275" s="6"/>
      <c r="CL275" s="6"/>
    </row>
    <row r="276" spans="1:90" s="7" customFormat="1" ht="18.75" customHeight="1" hidden="1" outlineLevel="1">
      <c r="A276" s="173">
        <v>3</v>
      </c>
      <c r="B276" s="177"/>
      <c r="C276" s="164"/>
      <c r="D276" s="375"/>
      <c r="E276" s="286" t="s">
        <v>352</v>
      </c>
      <c r="F276" s="182" t="s">
        <v>353</v>
      </c>
      <c r="G276" s="20" t="s">
        <v>58</v>
      </c>
      <c r="H276" s="170" t="s">
        <v>272</v>
      </c>
      <c r="I276" s="170"/>
      <c r="J276" s="170"/>
      <c r="K276" s="170" t="s">
        <v>272</v>
      </c>
      <c r="L276" s="170"/>
      <c r="M276" s="164" t="s">
        <v>342</v>
      </c>
      <c r="N276" s="172" t="s">
        <v>343</v>
      </c>
      <c r="O276" s="28"/>
      <c r="P276" s="28"/>
      <c r="Q276" s="28"/>
      <c r="R276" s="28"/>
      <c r="S276" s="28" t="s">
        <v>58</v>
      </c>
      <c r="T276" s="28"/>
      <c r="U276" s="29"/>
      <c r="V276" s="29"/>
      <c r="W276" s="29"/>
      <c r="X276" s="29"/>
      <c r="Y276" s="28"/>
      <c r="Z276" s="29"/>
      <c r="AA276" s="29"/>
      <c r="AB276" s="29" t="s">
        <v>58</v>
      </c>
      <c r="AC276" s="29"/>
      <c r="AD276" s="29"/>
      <c r="AE276" s="29"/>
      <c r="AF276" s="29"/>
      <c r="AG276" s="29"/>
      <c r="AH276" s="29"/>
      <c r="AI276" s="29"/>
      <c r="AJ276" s="29"/>
      <c r="AK276" s="29"/>
      <c r="AL276" s="29" t="s">
        <v>58</v>
      </c>
      <c r="AM276" s="29"/>
      <c r="AN276" s="29"/>
      <c r="AO276" s="29"/>
      <c r="AP276" s="29"/>
      <c r="AQ276" s="29"/>
      <c r="AR276" s="29"/>
      <c r="AS276" s="29"/>
      <c r="AT276" s="29"/>
      <c r="AU276" s="29" t="s">
        <v>58</v>
      </c>
      <c r="AV276" s="29"/>
      <c r="AW276" s="29"/>
      <c r="AX276" s="29"/>
      <c r="AY276" s="29"/>
      <c r="AZ276" s="29"/>
      <c r="BA276" s="29"/>
      <c r="BB276" s="29"/>
      <c r="BC276" s="29"/>
      <c r="BD276" s="29" t="s">
        <v>58</v>
      </c>
      <c r="BE276" s="29"/>
      <c r="BF276" s="29"/>
      <c r="BG276" s="29"/>
      <c r="BH276" s="29"/>
      <c r="BI276" s="29"/>
      <c r="BJ276" s="29"/>
      <c r="BK276" s="29"/>
      <c r="BL276" s="29"/>
      <c r="BM276" s="29" t="s">
        <v>58</v>
      </c>
      <c r="BN276" s="29"/>
      <c r="BO276" s="29"/>
      <c r="BP276" s="29"/>
      <c r="BQ276" s="29"/>
      <c r="BR276" s="29"/>
      <c r="BS276" s="29"/>
      <c r="BT276" s="30"/>
      <c r="BU276" s="31"/>
      <c r="BV276" s="31"/>
      <c r="BW276" s="31"/>
      <c r="BX276" s="31"/>
      <c r="BY276" s="31"/>
      <c r="BZ276" s="166"/>
      <c r="CA276" s="166"/>
      <c r="CB276" s="166"/>
      <c r="CC276" s="166"/>
      <c r="CD276" s="169"/>
      <c r="CE276" s="6"/>
      <c r="CF276" s="6"/>
      <c r="CG276" s="6"/>
      <c r="CH276" s="6"/>
      <c r="CI276" s="6"/>
      <c r="CJ276" s="6"/>
      <c r="CK276" s="6"/>
      <c r="CL276" s="6"/>
    </row>
    <row r="277" spans="1:90" s="7" customFormat="1" ht="18.75" customHeight="1" hidden="1" outlineLevel="1">
      <c r="A277" s="173"/>
      <c r="B277" s="177"/>
      <c r="C277" s="164"/>
      <c r="D277" s="375"/>
      <c r="E277" s="286"/>
      <c r="F277" s="182"/>
      <c r="G277" s="20" t="s">
        <v>59</v>
      </c>
      <c r="H277" s="170"/>
      <c r="I277" s="170"/>
      <c r="J277" s="170"/>
      <c r="K277" s="170"/>
      <c r="L277" s="170"/>
      <c r="M277" s="164"/>
      <c r="N277" s="172"/>
      <c r="O277" s="34"/>
      <c r="P277" s="34"/>
      <c r="Q277" s="34"/>
      <c r="R277" s="34"/>
      <c r="S277" s="34"/>
      <c r="T277" s="34"/>
      <c r="U277" s="35"/>
      <c r="V277" s="35"/>
      <c r="W277" s="35"/>
      <c r="X277" s="35"/>
      <c r="Y277" s="34"/>
      <c r="Z277" s="35"/>
      <c r="AA277" s="35"/>
      <c r="AB277" s="35"/>
      <c r="AC277" s="35"/>
      <c r="AD277" s="35"/>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6"/>
      <c r="BU277" s="97"/>
      <c r="BV277" s="97"/>
      <c r="BW277" s="97"/>
      <c r="BX277" s="97"/>
      <c r="BY277" s="97"/>
      <c r="BZ277" s="166"/>
      <c r="CA277" s="166"/>
      <c r="CB277" s="166"/>
      <c r="CC277" s="166"/>
      <c r="CD277" s="169"/>
      <c r="CE277" s="6"/>
      <c r="CF277" s="6"/>
      <c r="CG277" s="6"/>
      <c r="CH277" s="6"/>
      <c r="CI277" s="6"/>
      <c r="CJ277" s="6"/>
      <c r="CK277" s="6"/>
      <c r="CL277" s="6"/>
    </row>
    <row r="278" spans="1:90" s="7" customFormat="1" ht="18.75" customHeight="1" hidden="1" outlineLevel="1">
      <c r="A278" s="173">
        <v>4</v>
      </c>
      <c r="B278" s="177"/>
      <c r="C278" s="164"/>
      <c r="D278" s="375"/>
      <c r="E278" s="286" t="s">
        <v>354</v>
      </c>
      <c r="F278" s="182" t="s">
        <v>353</v>
      </c>
      <c r="G278" s="20" t="s">
        <v>58</v>
      </c>
      <c r="H278" s="170" t="s">
        <v>272</v>
      </c>
      <c r="I278" s="170"/>
      <c r="J278" s="170"/>
      <c r="K278" s="170" t="s">
        <v>272</v>
      </c>
      <c r="L278" s="170"/>
      <c r="M278" s="164" t="s">
        <v>342</v>
      </c>
      <c r="N278" s="172" t="s">
        <v>343</v>
      </c>
      <c r="O278" s="28"/>
      <c r="P278" s="28"/>
      <c r="Q278" s="28"/>
      <c r="R278" s="28"/>
      <c r="S278" s="28"/>
      <c r="T278" s="28"/>
      <c r="U278" s="28"/>
      <c r="V278" s="29"/>
      <c r="W278" s="29"/>
      <c r="X278" s="29" t="s">
        <v>58</v>
      </c>
      <c r="Y278" s="28"/>
      <c r="Z278" s="29"/>
      <c r="AA278" s="29"/>
      <c r="AB278" s="29"/>
      <c r="AC278" s="29"/>
      <c r="AD278" s="29"/>
      <c r="AE278" s="29"/>
      <c r="AF278" s="29"/>
      <c r="AG278" s="29"/>
      <c r="AH278" s="29" t="s">
        <v>58</v>
      </c>
      <c r="AI278" s="29"/>
      <c r="AJ278" s="29"/>
      <c r="AK278" s="29"/>
      <c r="AL278" s="29"/>
      <c r="AM278" s="29"/>
      <c r="AN278" s="29"/>
      <c r="AO278" s="29"/>
      <c r="AP278" s="29"/>
      <c r="AQ278" s="29" t="s">
        <v>58</v>
      </c>
      <c r="AR278" s="29"/>
      <c r="AS278" s="29"/>
      <c r="AT278" s="29"/>
      <c r="AU278" s="29"/>
      <c r="AV278" s="29"/>
      <c r="AW278" s="29"/>
      <c r="AX278" s="29"/>
      <c r="AY278" s="29"/>
      <c r="AZ278" s="29"/>
      <c r="BA278" s="29" t="s">
        <v>58</v>
      </c>
      <c r="BB278" s="29"/>
      <c r="BC278" s="29"/>
      <c r="BD278" s="29"/>
      <c r="BE278" s="29"/>
      <c r="BF278" s="29"/>
      <c r="BG278" s="29"/>
      <c r="BH278" s="29"/>
      <c r="BI278" s="29"/>
      <c r="BJ278" s="29" t="s">
        <v>58</v>
      </c>
      <c r="BK278" s="29"/>
      <c r="BL278" s="29"/>
      <c r="BM278" s="29"/>
      <c r="BN278" s="29"/>
      <c r="BO278" s="29"/>
      <c r="BP278" s="29"/>
      <c r="BQ278" s="29" t="s">
        <v>58</v>
      </c>
      <c r="BR278" s="29"/>
      <c r="BS278" s="29"/>
      <c r="BT278" s="30"/>
      <c r="BU278" s="31"/>
      <c r="BV278" s="31"/>
      <c r="BW278" s="31"/>
      <c r="BX278" s="31"/>
      <c r="BY278" s="31"/>
      <c r="BZ278" s="166"/>
      <c r="CA278" s="166"/>
      <c r="CB278" s="166"/>
      <c r="CC278" s="166"/>
      <c r="CD278" s="169"/>
      <c r="CE278" s="6"/>
      <c r="CF278" s="6"/>
      <c r="CG278" s="6"/>
      <c r="CH278" s="6"/>
      <c r="CI278" s="6"/>
      <c r="CJ278" s="6"/>
      <c r="CK278" s="6"/>
      <c r="CL278" s="6"/>
    </row>
    <row r="279" spans="1:90" s="7" customFormat="1" ht="18.75" customHeight="1" hidden="1" outlineLevel="1">
      <c r="A279" s="173"/>
      <c r="B279" s="177"/>
      <c r="C279" s="164"/>
      <c r="D279" s="375"/>
      <c r="E279" s="286"/>
      <c r="F279" s="182"/>
      <c r="G279" s="20" t="s">
        <v>59</v>
      </c>
      <c r="H279" s="170"/>
      <c r="I279" s="170"/>
      <c r="J279" s="170"/>
      <c r="K279" s="170"/>
      <c r="L279" s="170"/>
      <c r="M279" s="164"/>
      <c r="N279" s="172"/>
      <c r="O279" s="34"/>
      <c r="P279" s="34"/>
      <c r="Q279" s="34"/>
      <c r="R279" s="34"/>
      <c r="S279" s="34"/>
      <c r="T279" s="34"/>
      <c r="U279" s="35"/>
      <c r="V279" s="35"/>
      <c r="W279" s="35"/>
      <c r="X279" s="35"/>
      <c r="Y279" s="34"/>
      <c r="Z279" s="35"/>
      <c r="AA279" s="35"/>
      <c r="AB279" s="35"/>
      <c r="AC279" s="35"/>
      <c r="AD279" s="35"/>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6"/>
      <c r="BU279" s="97"/>
      <c r="BV279" s="97"/>
      <c r="BW279" s="97"/>
      <c r="BX279" s="97"/>
      <c r="BY279" s="97"/>
      <c r="BZ279" s="166"/>
      <c r="CA279" s="166"/>
      <c r="CB279" s="166"/>
      <c r="CC279" s="166"/>
      <c r="CD279" s="169"/>
      <c r="CE279" s="6"/>
      <c r="CF279" s="6"/>
      <c r="CG279" s="6"/>
      <c r="CH279" s="6"/>
      <c r="CI279" s="6"/>
      <c r="CJ279" s="6"/>
      <c r="CK279" s="6"/>
      <c r="CL279" s="6"/>
    </row>
    <row r="280" spans="1:90" s="7" customFormat="1" ht="18.75" customHeight="1" hidden="1" outlineLevel="1">
      <c r="A280" s="173">
        <v>5</v>
      </c>
      <c r="B280" s="174"/>
      <c r="C280" s="164"/>
      <c r="D280" s="375"/>
      <c r="E280" s="288" t="s">
        <v>355</v>
      </c>
      <c r="F280" s="182" t="s">
        <v>353</v>
      </c>
      <c r="G280" s="20" t="s">
        <v>58</v>
      </c>
      <c r="H280" s="170" t="s">
        <v>272</v>
      </c>
      <c r="I280" s="170"/>
      <c r="J280" s="170"/>
      <c r="K280" s="170" t="s">
        <v>272</v>
      </c>
      <c r="L280" s="170"/>
      <c r="M280" s="164" t="s">
        <v>342</v>
      </c>
      <c r="N280" s="172" t="s">
        <v>343</v>
      </c>
      <c r="O280" s="28"/>
      <c r="P280" s="28"/>
      <c r="Q280" s="28"/>
      <c r="R280" s="28"/>
      <c r="S280" s="28"/>
      <c r="T280" s="28"/>
      <c r="U280" s="29"/>
      <c r="V280" s="29"/>
      <c r="W280" s="29"/>
      <c r="X280" s="29"/>
      <c r="Y280" s="28"/>
      <c r="Z280" s="29"/>
      <c r="AA280" s="29"/>
      <c r="AB280" s="29"/>
      <c r="AC280" s="29"/>
      <c r="AD280" s="29"/>
      <c r="AE280" s="29"/>
      <c r="AF280" s="29"/>
      <c r="AG280" s="29"/>
      <c r="AH280" s="29" t="s">
        <v>58</v>
      </c>
      <c r="AI280" s="29"/>
      <c r="AJ280" s="29"/>
      <c r="AK280" s="29" t="s">
        <v>58</v>
      </c>
      <c r="AL280" s="29"/>
      <c r="AM280" s="29"/>
      <c r="AN280" s="29"/>
      <c r="AO280" s="29"/>
      <c r="AP280" s="29" t="s">
        <v>58</v>
      </c>
      <c r="AQ280" s="29"/>
      <c r="AR280" s="29"/>
      <c r="AS280" s="29"/>
      <c r="AT280" s="29"/>
      <c r="AU280" s="29" t="s">
        <v>58</v>
      </c>
      <c r="AV280" s="29"/>
      <c r="AW280" s="29"/>
      <c r="AX280" s="29" t="s">
        <v>58</v>
      </c>
      <c r="AY280" s="29"/>
      <c r="AZ280" s="29"/>
      <c r="BA280" s="29"/>
      <c r="BB280" s="29"/>
      <c r="BC280" s="29"/>
      <c r="BD280" s="29"/>
      <c r="BE280" s="29" t="s">
        <v>58</v>
      </c>
      <c r="BF280" s="29"/>
      <c r="BG280" s="29"/>
      <c r="BH280" s="29"/>
      <c r="BI280" s="29"/>
      <c r="BJ280" s="29" t="s">
        <v>58</v>
      </c>
      <c r="BK280" s="29"/>
      <c r="BL280" s="29"/>
      <c r="BM280" s="29"/>
      <c r="BN280" s="29"/>
      <c r="BO280" s="29" t="s">
        <v>58</v>
      </c>
      <c r="BP280" s="29"/>
      <c r="BQ280" s="29"/>
      <c r="BR280" s="29"/>
      <c r="BS280" s="29" t="s">
        <v>58</v>
      </c>
      <c r="BT280" s="30"/>
      <c r="BU280" s="31"/>
      <c r="BV280" s="31"/>
      <c r="BW280" s="31"/>
      <c r="BX280" s="31"/>
      <c r="BY280" s="31"/>
      <c r="BZ280" s="166"/>
      <c r="CA280" s="166"/>
      <c r="CB280" s="166"/>
      <c r="CC280" s="166"/>
      <c r="CD280" s="169"/>
      <c r="CE280" s="6"/>
      <c r="CF280" s="6"/>
      <c r="CG280" s="6"/>
      <c r="CH280" s="6"/>
      <c r="CI280" s="6"/>
      <c r="CJ280" s="6"/>
      <c r="CK280" s="6"/>
      <c r="CL280" s="6"/>
    </row>
    <row r="281" spans="1:90" s="7" customFormat="1" ht="18.75" customHeight="1" hidden="1" outlineLevel="1">
      <c r="A281" s="173"/>
      <c r="B281" s="174"/>
      <c r="C281" s="164"/>
      <c r="D281" s="375"/>
      <c r="E281" s="288"/>
      <c r="F281" s="182"/>
      <c r="G281" s="20" t="s">
        <v>59</v>
      </c>
      <c r="H281" s="170"/>
      <c r="I281" s="170"/>
      <c r="J281" s="170"/>
      <c r="K281" s="170"/>
      <c r="L281" s="170"/>
      <c r="M281" s="164"/>
      <c r="N281" s="172"/>
      <c r="O281" s="34"/>
      <c r="P281" s="34"/>
      <c r="Q281" s="34"/>
      <c r="R281" s="34"/>
      <c r="S281" s="34" t="s">
        <v>58</v>
      </c>
      <c r="T281" s="34"/>
      <c r="U281" s="35"/>
      <c r="V281" s="35"/>
      <c r="W281" s="35"/>
      <c r="X281" s="35" t="s">
        <v>58</v>
      </c>
      <c r="Y281" s="34"/>
      <c r="Z281" s="35"/>
      <c r="AA281" s="35"/>
      <c r="AB281" s="35"/>
      <c r="AC281" s="35" t="s">
        <v>58</v>
      </c>
      <c r="AD281" s="35"/>
      <c r="AE281" s="35"/>
      <c r="AF281" s="35"/>
      <c r="AG281" s="35"/>
      <c r="AH281" s="35"/>
      <c r="AI281" s="35"/>
      <c r="AJ281" s="35"/>
      <c r="AK281" s="35"/>
      <c r="AL281" s="35"/>
      <c r="AM281" s="35"/>
      <c r="AN281" s="35"/>
      <c r="AO281" s="35"/>
      <c r="AP281" s="35"/>
      <c r="AQ281" s="35"/>
      <c r="AR281" s="35"/>
      <c r="AS281" s="35"/>
      <c r="AT281" s="35"/>
      <c r="AU281" s="35"/>
      <c r="AV281" s="35"/>
      <c r="AW281" s="35"/>
      <c r="AX281" s="35"/>
      <c r="AY281" s="35"/>
      <c r="AZ281" s="35"/>
      <c r="BA281" s="35"/>
      <c r="BB281" s="35"/>
      <c r="BC281" s="35"/>
      <c r="BD281" s="35"/>
      <c r="BE281" s="35"/>
      <c r="BF281" s="35"/>
      <c r="BG281" s="35"/>
      <c r="BH281" s="35"/>
      <c r="BI281" s="35"/>
      <c r="BJ281" s="35"/>
      <c r="BK281" s="35"/>
      <c r="BL281" s="35"/>
      <c r="BM281" s="35"/>
      <c r="BN281" s="35"/>
      <c r="BO281" s="35"/>
      <c r="BP281" s="35"/>
      <c r="BQ281" s="35"/>
      <c r="BR281" s="35"/>
      <c r="BS281" s="35"/>
      <c r="BT281" s="36"/>
      <c r="BU281" s="97"/>
      <c r="BV281" s="97"/>
      <c r="BW281" s="97"/>
      <c r="BX281" s="97"/>
      <c r="BY281" s="97"/>
      <c r="BZ281" s="166"/>
      <c r="CA281" s="166"/>
      <c r="CB281" s="166"/>
      <c r="CC281" s="166"/>
      <c r="CD281" s="169"/>
      <c r="CE281" s="6"/>
      <c r="CF281" s="6"/>
      <c r="CG281" s="6"/>
      <c r="CH281" s="6"/>
      <c r="CI281" s="6"/>
      <c r="CJ281" s="6"/>
      <c r="CK281" s="6"/>
      <c r="CL281" s="6"/>
    </row>
    <row r="282" spans="1:90" s="7" customFormat="1" ht="18.75" customHeight="1" hidden="1" outlineLevel="1">
      <c r="A282" s="173">
        <v>1</v>
      </c>
      <c r="B282" s="177"/>
      <c r="C282" s="139"/>
      <c r="D282" s="375"/>
      <c r="E282" s="288" t="s">
        <v>356</v>
      </c>
      <c r="F282" s="182" t="s">
        <v>357</v>
      </c>
      <c r="G282" s="20" t="s">
        <v>58</v>
      </c>
      <c r="H282" s="170" t="s">
        <v>272</v>
      </c>
      <c r="I282" s="170" t="s">
        <v>272</v>
      </c>
      <c r="J282" s="170" t="s">
        <v>272</v>
      </c>
      <c r="K282" s="170"/>
      <c r="L282" s="170"/>
      <c r="M282" s="164" t="s">
        <v>342</v>
      </c>
      <c r="N282" s="172"/>
      <c r="O282" s="28"/>
      <c r="P282" s="28"/>
      <c r="Q282" s="28"/>
      <c r="R282" s="28"/>
      <c r="S282" s="28"/>
      <c r="T282" s="28"/>
      <c r="U282" s="29"/>
      <c r="V282" s="29"/>
      <c r="W282" s="29" t="s">
        <v>58</v>
      </c>
      <c r="X282" s="29" t="s">
        <v>58</v>
      </c>
      <c r="Y282" s="28"/>
      <c r="Z282" s="29"/>
      <c r="AA282" s="29"/>
      <c r="AB282" s="29" t="s">
        <v>58</v>
      </c>
      <c r="AC282" s="29" t="s">
        <v>58</v>
      </c>
      <c r="AD282" s="29"/>
      <c r="AE282" s="29"/>
      <c r="AF282" s="29"/>
      <c r="AG282" s="29" t="s">
        <v>58</v>
      </c>
      <c r="AH282" s="29" t="s">
        <v>58</v>
      </c>
      <c r="AI282" s="29"/>
      <c r="AJ282" s="29"/>
      <c r="AK282" s="29"/>
      <c r="AL282" s="29" t="s">
        <v>58</v>
      </c>
      <c r="AM282" s="29" t="s">
        <v>58</v>
      </c>
      <c r="AN282" s="29"/>
      <c r="AO282" s="29"/>
      <c r="AP282" s="29" t="s">
        <v>58</v>
      </c>
      <c r="AQ282" s="29" t="s">
        <v>58</v>
      </c>
      <c r="AR282" s="29"/>
      <c r="AS282" s="29"/>
      <c r="AT282" s="29"/>
      <c r="AU282" s="29"/>
      <c r="AV282" s="29" t="s">
        <v>58</v>
      </c>
      <c r="AW282" s="29" t="s">
        <v>58</v>
      </c>
      <c r="AX282" s="29"/>
      <c r="AY282" s="29"/>
      <c r="AZ282" s="29"/>
      <c r="BA282" s="29" t="s">
        <v>58</v>
      </c>
      <c r="BB282" s="29" t="s">
        <v>58</v>
      </c>
      <c r="BC282" s="29"/>
      <c r="BD282" s="29"/>
      <c r="BE282" s="29"/>
      <c r="BF282" s="29" t="s">
        <v>58</v>
      </c>
      <c r="BG282" s="29"/>
      <c r="BH282" s="29"/>
      <c r="BI282" s="29"/>
      <c r="BJ282" s="29" t="s">
        <v>58</v>
      </c>
      <c r="BK282" s="29"/>
      <c r="BL282" s="29"/>
      <c r="BM282" s="29"/>
      <c r="BN282" s="29"/>
      <c r="BO282" s="29" t="s">
        <v>58</v>
      </c>
      <c r="BP282" s="29"/>
      <c r="BQ282" s="29" t="s">
        <v>58</v>
      </c>
      <c r="BR282" s="29"/>
      <c r="BS282" s="29"/>
      <c r="BT282" s="30"/>
      <c r="BU282" s="31"/>
      <c r="BV282" s="31"/>
      <c r="BW282" s="31"/>
      <c r="BX282" s="31"/>
      <c r="BY282" s="31"/>
      <c r="BZ282" s="166"/>
      <c r="CA282" s="166"/>
      <c r="CB282" s="166"/>
      <c r="CC282" s="166"/>
      <c r="CD282" s="169"/>
      <c r="CE282" s="6"/>
      <c r="CF282" s="6"/>
      <c r="CG282" s="6"/>
      <c r="CH282" s="6"/>
      <c r="CI282" s="6"/>
      <c r="CJ282" s="6"/>
      <c r="CK282" s="6"/>
      <c r="CL282" s="6"/>
    </row>
    <row r="283" spans="1:90" s="7" customFormat="1" ht="18.75" customHeight="1" hidden="1" outlineLevel="1">
      <c r="A283" s="173"/>
      <c r="B283" s="177"/>
      <c r="C283" s="139"/>
      <c r="D283" s="375"/>
      <c r="E283" s="288"/>
      <c r="F283" s="182"/>
      <c r="G283" s="20" t="s">
        <v>59</v>
      </c>
      <c r="H283" s="170"/>
      <c r="I283" s="170"/>
      <c r="J283" s="170"/>
      <c r="K283" s="170"/>
      <c r="L283" s="170"/>
      <c r="M283" s="164"/>
      <c r="N283" s="172"/>
      <c r="O283" s="34"/>
      <c r="P283" s="34"/>
      <c r="Q283" s="34"/>
      <c r="R283" s="34"/>
      <c r="S283" s="34"/>
      <c r="T283" s="34"/>
      <c r="U283" s="35"/>
      <c r="V283" s="35"/>
      <c r="W283" s="35"/>
      <c r="X283" s="35"/>
      <c r="Y283" s="34"/>
      <c r="Z283" s="35"/>
      <c r="AA283" s="35"/>
      <c r="AB283" s="35"/>
      <c r="AC283" s="35"/>
      <c r="AD283" s="35"/>
      <c r="AE283" s="35"/>
      <c r="AF283" s="35"/>
      <c r="AG283" s="35"/>
      <c r="AH283" s="35"/>
      <c r="AI283" s="35"/>
      <c r="AJ283" s="35"/>
      <c r="AK283" s="35"/>
      <c r="AL283" s="35"/>
      <c r="AM283" s="35"/>
      <c r="AN283" s="35"/>
      <c r="AO283" s="35"/>
      <c r="AP283" s="35"/>
      <c r="AQ283" s="35"/>
      <c r="AR283" s="35"/>
      <c r="AS283" s="35"/>
      <c r="AT283" s="35"/>
      <c r="AU283" s="35"/>
      <c r="AV283" s="35"/>
      <c r="AW283" s="35"/>
      <c r="AX283" s="35"/>
      <c r="AY283" s="35"/>
      <c r="AZ283" s="35"/>
      <c r="BA283" s="35"/>
      <c r="BB283" s="35"/>
      <c r="BC283" s="35"/>
      <c r="BD283" s="35"/>
      <c r="BE283" s="35"/>
      <c r="BF283" s="35"/>
      <c r="BG283" s="35"/>
      <c r="BH283" s="35"/>
      <c r="BI283" s="35"/>
      <c r="BJ283" s="35"/>
      <c r="BK283" s="35"/>
      <c r="BL283" s="35"/>
      <c r="BM283" s="35"/>
      <c r="BN283" s="35"/>
      <c r="BO283" s="35"/>
      <c r="BP283" s="35"/>
      <c r="BQ283" s="35"/>
      <c r="BR283" s="35"/>
      <c r="BS283" s="35"/>
      <c r="BT283" s="36"/>
      <c r="BU283" s="96"/>
      <c r="BV283" s="96"/>
      <c r="BW283" s="96"/>
      <c r="BX283" s="96"/>
      <c r="BY283" s="96"/>
      <c r="BZ283" s="166"/>
      <c r="CA283" s="166"/>
      <c r="CB283" s="166"/>
      <c r="CC283" s="166"/>
      <c r="CD283" s="169"/>
      <c r="CE283" s="6"/>
      <c r="CF283" s="6"/>
      <c r="CG283" s="6"/>
      <c r="CH283" s="6"/>
      <c r="CI283" s="6"/>
      <c r="CJ283" s="6"/>
      <c r="CK283" s="6"/>
      <c r="CL283" s="6"/>
    </row>
    <row r="284" spans="1:90" s="7" customFormat="1" ht="18.75" customHeight="1" hidden="1" outlineLevel="1">
      <c r="A284" s="173">
        <v>2</v>
      </c>
      <c r="B284" s="177"/>
      <c r="C284" s="139"/>
      <c r="D284" s="375"/>
      <c r="E284" s="288" t="s">
        <v>358</v>
      </c>
      <c r="F284" s="182" t="s">
        <v>357</v>
      </c>
      <c r="G284" s="20" t="s">
        <v>58</v>
      </c>
      <c r="H284" s="170" t="s">
        <v>272</v>
      </c>
      <c r="I284" s="170" t="s">
        <v>272</v>
      </c>
      <c r="J284" s="170" t="s">
        <v>272</v>
      </c>
      <c r="K284" s="170"/>
      <c r="L284" s="170"/>
      <c r="M284" s="164" t="s">
        <v>342</v>
      </c>
      <c r="N284" s="172"/>
      <c r="O284" s="28"/>
      <c r="P284" s="28"/>
      <c r="Q284" s="28"/>
      <c r="R284" s="28"/>
      <c r="S284" s="28"/>
      <c r="T284" s="28"/>
      <c r="U284" s="38"/>
      <c r="V284" s="38"/>
      <c r="W284" s="38" t="s">
        <v>58</v>
      </c>
      <c r="X284" s="38" t="s">
        <v>58</v>
      </c>
      <c r="Y284" s="28"/>
      <c r="Z284" s="29"/>
      <c r="AA284" s="29"/>
      <c r="AB284" s="29" t="s">
        <v>58</v>
      </c>
      <c r="AC284" s="29" t="s">
        <v>58</v>
      </c>
      <c r="AD284" s="29"/>
      <c r="AE284" s="29"/>
      <c r="AF284" s="29"/>
      <c r="AG284" s="29" t="s">
        <v>58</v>
      </c>
      <c r="AH284" s="29" t="s">
        <v>58</v>
      </c>
      <c r="AI284" s="29"/>
      <c r="AJ284" s="29"/>
      <c r="AK284" s="29"/>
      <c r="AL284" s="29" t="s">
        <v>58</v>
      </c>
      <c r="AM284" s="29" t="s">
        <v>58</v>
      </c>
      <c r="AN284" s="29"/>
      <c r="AO284" s="29"/>
      <c r="AP284" s="29" t="s">
        <v>58</v>
      </c>
      <c r="AQ284" s="29" t="s">
        <v>58</v>
      </c>
      <c r="AR284" s="29"/>
      <c r="AS284" s="29"/>
      <c r="AT284" s="29"/>
      <c r="AU284" s="29"/>
      <c r="AV284" s="29" t="s">
        <v>58</v>
      </c>
      <c r="AW284" s="29" t="s">
        <v>58</v>
      </c>
      <c r="AX284" s="29"/>
      <c r="AY284" s="29"/>
      <c r="AZ284" s="29"/>
      <c r="BA284" s="29" t="s">
        <v>58</v>
      </c>
      <c r="BB284" s="29" t="s">
        <v>58</v>
      </c>
      <c r="BC284" s="29"/>
      <c r="BD284" s="29"/>
      <c r="BE284" s="29"/>
      <c r="BF284" s="29" t="s">
        <v>58</v>
      </c>
      <c r="BG284" s="29"/>
      <c r="BH284" s="29"/>
      <c r="BI284" s="29"/>
      <c r="BJ284" s="29" t="s">
        <v>58</v>
      </c>
      <c r="BK284" s="29"/>
      <c r="BL284" s="29"/>
      <c r="BM284" s="29"/>
      <c r="BN284" s="29"/>
      <c r="BO284" s="29" t="s">
        <v>58</v>
      </c>
      <c r="BP284" s="29" t="s">
        <v>58</v>
      </c>
      <c r="BQ284" s="29"/>
      <c r="BR284" s="29"/>
      <c r="BS284" s="29"/>
      <c r="BT284" s="30"/>
      <c r="BU284" s="31"/>
      <c r="BV284" s="31"/>
      <c r="BW284" s="31"/>
      <c r="BX284" s="31"/>
      <c r="BY284" s="31"/>
      <c r="BZ284" s="166"/>
      <c r="CA284" s="166"/>
      <c r="CB284" s="166"/>
      <c r="CC284" s="166"/>
      <c r="CD284" s="169"/>
      <c r="CE284" s="6"/>
      <c r="CF284" s="6"/>
      <c r="CG284" s="6"/>
      <c r="CH284" s="6"/>
      <c r="CI284" s="6"/>
      <c r="CJ284" s="6"/>
      <c r="CK284" s="6"/>
      <c r="CL284" s="6"/>
    </row>
    <row r="285" spans="1:90" s="7" customFormat="1" ht="18.75" customHeight="1" hidden="1" outlineLevel="1">
      <c r="A285" s="173"/>
      <c r="B285" s="177"/>
      <c r="C285" s="139"/>
      <c r="D285" s="375"/>
      <c r="E285" s="288"/>
      <c r="F285" s="182"/>
      <c r="G285" s="20" t="s">
        <v>59</v>
      </c>
      <c r="H285" s="170"/>
      <c r="I285" s="170"/>
      <c r="J285" s="170"/>
      <c r="K285" s="170"/>
      <c r="L285" s="170"/>
      <c r="M285" s="164"/>
      <c r="N285" s="172"/>
      <c r="O285" s="34"/>
      <c r="P285" s="34"/>
      <c r="Q285" s="34"/>
      <c r="R285" s="34"/>
      <c r="S285" s="34"/>
      <c r="T285" s="34"/>
      <c r="U285" s="35"/>
      <c r="V285" s="35"/>
      <c r="W285" s="35"/>
      <c r="X285" s="35"/>
      <c r="Y285" s="34"/>
      <c r="Z285" s="35"/>
      <c r="AA285" s="35"/>
      <c r="AB285" s="35"/>
      <c r="AC285" s="35"/>
      <c r="AD285" s="35"/>
      <c r="AE285" s="35"/>
      <c r="AF285" s="35"/>
      <c r="AG285" s="35"/>
      <c r="AH285" s="35"/>
      <c r="AI285" s="35"/>
      <c r="AJ285" s="35"/>
      <c r="AK285" s="35"/>
      <c r="AL285" s="35"/>
      <c r="AM285" s="35"/>
      <c r="AN285" s="35"/>
      <c r="AO285" s="35"/>
      <c r="AP285" s="35"/>
      <c r="AQ285" s="35"/>
      <c r="AR285" s="35"/>
      <c r="AS285" s="35"/>
      <c r="AT285" s="35"/>
      <c r="AU285" s="35"/>
      <c r="AV285" s="35"/>
      <c r="AW285" s="35"/>
      <c r="AX285" s="35"/>
      <c r="AY285" s="35"/>
      <c r="AZ285" s="35"/>
      <c r="BA285" s="35"/>
      <c r="BB285" s="35"/>
      <c r="BC285" s="35"/>
      <c r="BD285" s="35"/>
      <c r="BE285" s="35"/>
      <c r="BF285" s="35"/>
      <c r="BG285" s="35"/>
      <c r="BH285" s="35"/>
      <c r="BI285" s="35"/>
      <c r="BJ285" s="35"/>
      <c r="BK285" s="35"/>
      <c r="BL285" s="35"/>
      <c r="BM285" s="35"/>
      <c r="BN285" s="35"/>
      <c r="BO285" s="35"/>
      <c r="BP285" s="35"/>
      <c r="BQ285" s="35"/>
      <c r="BR285" s="35"/>
      <c r="BS285" s="35"/>
      <c r="BT285" s="36"/>
      <c r="BU285" s="97"/>
      <c r="BV285" s="97"/>
      <c r="BW285" s="97"/>
      <c r="BX285" s="97"/>
      <c r="BY285" s="97"/>
      <c r="BZ285" s="166"/>
      <c r="CA285" s="166"/>
      <c r="CB285" s="166"/>
      <c r="CC285" s="166"/>
      <c r="CD285" s="169"/>
      <c r="CE285" s="6"/>
      <c r="CF285" s="6"/>
      <c r="CG285" s="6"/>
      <c r="CH285" s="6"/>
      <c r="CI285" s="6"/>
      <c r="CJ285" s="6"/>
      <c r="CK285" s="6"/>
      <c r="CL285" s="6"/>
    </row>
    <row r="286" spans="1:90" s="7" customFormat="1" ht="18.75" customHeight="1" hidden="1" outlineLevel="1">
      <c r="A286" s="173">
        <v>3</v>
      </c>
      <c r="B286" s="177"/>
      <c r="C286" s="139"/>
      <c r="D286" s="375"/>
      <c r="E286" s="288" t="s">
        <v>359</v>
      </c>
      <c r="F286" s="182" t="s">
        <v>360</v>
      </c>
      <c r="G286" s="20" t="s">
        <v>58</v>
      </c>
      <c r="H286" s="170" t="s">
        <v>272</v>
      </c>
      <c r="I286" s="170"/>
      <c r="J286" s="170" t="s">
        <v>272</v>
      </c>
      <c r="K286" s="170" t="s">
        <v>272</v>
      </c>
      <c r="L286" s="170" t="s">
        <v>272</v>
      </c>
      <c r="M286" s="164" t="s">
        <v>342</v>
      </c>
      <c r="N286" s="172" t="s">
        <v>343</v>
      </c>
      <c r="O286" s="28"/>
      <c r="P286" s="28"/>
      <c r="Q286" s="28"/>
      <c r="R286" s="28"/>
      <c r="S286" s="28"/>
      <c r="T286" s="28" t="s">
        <v>58</v>
      </c>
      <c r="U286" s="29" t="s">
        <v>58</v>
      </c>
      <c r="V286" s="29" t="s">
        <v>58</v>
      </c>
      <c r="W286" s="29" t="s">
        <v>58</v>
      </c>
      <c r="X286" s="29" t="s">
        <v>58</v>
      </c>
      <c r="Y286" s="28"/>
      <c r="Z286" s="29"/>
      <c r="AA286" s="29"/>
      <c r="AB286" s="29"/>
      <c r="AC286" s="29"/>
      <c r="AD286" s="29"/>
      <c r="AE286" s="29" t="s">
        <v>58</v>
      </c>
      <c r="AF286" s="29"/>
      <c r="AG286" s="29"/>
      <c r="AH286" s="29"/>
      <c r="AI286" s="29"/>
      <c r="AJ286" s="29"/>
      <c r="AK286" s="29"/>
      <c r="AL286" s="29"/>
      <c r="AM286" s="29"/>
      <c r="AN286" s="29"/>
      <c r="AO286" s="29" t="s">
        <v>58</v>
      </c>
      <c r="AP286" s="29"/>
      <c r="AQ286" s="29"/>
      <c r="AR286" s="29"/>
      <c r="AS286" s="29"/>
      <c r="AT286" s="29"/>
      <c r="AU286" s="29"/>
      <c r="AV286" s="29" t="s">
        <v>58</v>
      </c>
      <c r="AW286" s="29"/>
      <c r="AX286" s="29"/>
      <c r="AY286" s="29"/>
      <c r="AZ286" s="29"/>
      <c r="BA286" s="29"/>
      <c r="BB286" s="29"/>
      <c r="BC286" s="29"/>
      <c r="BD286" s="29"/>
      <c r="BE286" s="29" t="s">
        <v>58</v>
      </c>
      <c r="BF286" s="29"/>
      <c r="BG286" s="29"/>
      <c r="BH286" s="29"/>
      <c r="BI286" s="29"/>
      <c r="BJ286" s="29"/>
      <c r="BK286" s="29"/>
      <c r="BL286" s="29" t="s">
        <v>58</v>
      </c>
      <c r="BM286" s="29"/>
      <c r="BN286" s="29"/>
      <c r="BO286" s="29"/>
      <c r="BP286" s="29"/>
      <c r="BQ286" s="29" t="s">
        <v>361</v>
      </c>
      <c r="BR286" s="29"/>
      <c r="BS286" s="29"/>
      <c r="BT286" s="30"/>
      <c r="BU286" s="31"/>
      <c r="BV286" s="31"/>
      <c r="BW286" s="31"/>
      <c r="BX286" s="31"/>
      <c r="BY286" s="31"/>
      <c r="BZ286" s="166"/>
      <c r="CA286" s="166"/>
      <c r="CB286" s="166"/>
      <c r="CC286" s="166"/>
      <c r="CD286" s="169"/>
      <c r="CE286" s="6"/>
      <c r="CF286" s="6"/>
      <c r="CG286" s="6"/>
      <c r="CH286" s="6"/>
      <c r="CI286" s="6"/>
      <c r="CJ286" s="6"/>
      <c r="CK286" s="6"/>
      <c r="CL286" s="6"/>
    </row>
    <row r="287" spans="1:90" s="7" customFormat="1" ht="18.75" customHeight="1" hidden="1" outlineLevel="1">
      <c r="A287" s="173"/>
      <c r="B287" s="177"/>
      <c r="C287" s="139"/>
      <c r="D287" s="375"/>
      <c r="E287" s="288"/>
      <c r="F287" s="182"/>
      <c r="G287" s="20" t="s">
        <v>59</v>
      </c>
      <c r="H287" s="170"/>
      <c r="I287" s="170"/>
      <c r="J287" s="170"/>
      <c r="K287" s="170"/>
      <c r="L287" s="170"/>
      <c r="M287" s="164"/>
      <c r="N287" s="172"/>
      <c r="O287" s="34"/>
      <c r="P287" s="34"/>
      <c r="Q287" s="34"/>
      <c r="R287" s="34"/>
      <c r="S287" s="34"/>
      <c r="T287" s="34"/>
      <c r="U287" s="35"/>
      <c r="V287" s="35"/>
      <c r="W287" s="35"/>
      <c r="X287" s="35"/>
      <c r="Y287" s="34"/>
      <c r="Z287" s="35"/>
      <c r="AA287" s="35"/>
      <c r="AB287" s="35"/>
      <c r="AC287" s="35"/>
      <c r="AD287" s="35"/>
      <c r="AE287" s="35"/>
      <c r="AF287" s="35"/>
      <c r="AG287" s="35"/>
      <c r="AH287" s="35"/>
      <c r="AI287" s="35"/>
      <c r="AJ287" s="35"/>
      <c r="AK287" s="35"/>
      <c r="AL287" s="35"/>
      <c r="AM287" s="35"/>
      <c r="AN287" s="35"/>
      <c r="AO287" s="35"/>
      <c r="AP287" s="35"/>
      <c r="AQ287" s="35"/>
      <c r="AR287" s="35"/>
      <c r="AS287" s="35"/>
      <c r="AT287" s="35"/>
      <c r="AU287" s="35"/>
      <c r="AV287" s="35"/>
      <c r="AW287" s="35"/>
      <c r="AX287" s="35"/>
      <c r="AY287" s="35"/>
      <c r="AZ287" s="35"/>
      <c r="BA287" s="35"/>
      <c r="BB287" s="35"/>
      <c r="BC287" s="35"/>
      <c r="BD287" s="35"/>
      <c r="BE287" s="35"/>
      <c r="BF287" s="35"/>
      <c r="BG287" s="35"/>
      <c r="BH287" s="35"/>
      <c r="BI287" s="35"/>
      <c r="BJ287" s="35"/>
      <c r="BK287" s="35"/>
      <c r="BL287" s="35"/>
      <c r="BM287" s="35"/>
      <c r="BN287" s="35"/>
      <c r="BO287" s="35"/>
      <c r="BP287" s="35"/>
      <c r="BQ287" s="35"/>
      <c r="BR287" s="35"/>
      <c r="BS287" s="35"/>
      <c r="BT287" s="36"/>
      <c r="BU287" s="97"/>
      <c r="BV287" s="97"/>
      <c r="BW287" s="97"/>
      <c r="BX287" s="97"/>
      <c r="BY287" s="97"/>
      <c r="BZ287" s="166"/>
      <c r="CA287" s="166"/>
      <c r="CB287" s="166"/>
      <c r="CC287" s="166"/>
      <c r="CD287" s="169"/>
      <c r="CE287" s="6"/>
      <c r="CF287" s="6"/>
      <c r="CG287" s="6"/>
      <c r="CH287" s="6"/>
      <c r="CI287" s="6"/>
      <c r="CJ287" s="6"/>
      <c r="CK287" s="6"/>
      <c r="CL287" s="6"/>
    </row>
    <row r="288" spans="1:90" s="7" customFormat="1" ht="18.75" customHeight="1" hidden="1" outlineLevel="1">
      <c r="A288" s="173">
        <v>4</v>
      </c>
      <c r="B288" s="177"/>
      <c r="C288" s="139"/>
      <c r="D288" s="375"/>
      <c r="E288" s="286" t="s">
        <v>362</v>
      </c>
      <c r="F288" s="182" t="s">
        <v>353</v>
      </c>
      <c r="G288" s="20" t="s">
        <v>58</v>
      </c>
      <c r="H288" s="170" t="s">
        <v>272</v>
      </c>
      <c r="I288" s="170"/>
      <c r="J288" s="170"/>
      <c r="K288" s="170" t="s">
        <v>272</v>
      </c>
      <c r="L288" s="170"/>
      <c r="M288" s="164" t="s">
        <v>342</v>
      </c>
      <c r="N288" s="172" t="s">
        <v>343</v>
      </c>
      <c r="O288" s="28"/>
      <c r="P288" s="28"/>
      <c r="Q288" s="28"/>
      <c r="R288" s="28"/>
      <c r="S288" s="28"/>
      <c r="T288" s="28"/>
      <c r="U288" s="28" t="s">
        <v>58</v>
      </c>
      <c r="V288" s="29"/>
      <c r="W288" s="29"/>
      <c r="X288" s="29"/>
      <c r="Y288" s="28"/>
      <c r="Z288" s="29" t="s">
        <v>58</v>
      </c>
      <c r="AA288" s="29"/>
      <c r="AB288" s="29"/>
      <c r="AC288" s="29"/>
      <c r="AD288" s="29"/>
      <c r="AE288" s="29" t="s">
        <v>58</v>
      </c>
      <c r="AF288" s="29"/>
      <c r="AG288" s="29"/>
      <c r="AH288" s="29"/>
      <c r="AI288" s="29"/>
      <c r="AJ288" s="29" t="s">
        <v>58</v>
      </c>
      <c r="AK288" s="29"/>
      <c r="AL288" s="29"/>
      <c r="AM288" s="29"/>
      <c r="AN288" s="29"/>
      <c r="AO288" s="29" t="s">
        <v>58</v>
      </c>
      <c r="AP288" s="29"/>
      <c r="AQ288" s="29"/>
      <c r="AR288" s="29"/>
      <c r="AS288" s="29" t="s">
        <v>58</v>
      </c>
      <c r="AT288" s="29"/>
      <c r="AU288" s="29"/>
      <c r="AV288" s="29"/>
      <c r="AW288" s="29"/>
      <c r="AX288" s="29" t="s">
        <v>58</v>
      </c>
      <c r="AY288" s="29"/>
      <c r="AZ288" s="29"/>
      <c r="BA288" s="29"/>
      <c r="BB288" s="29"/>
      <c r="BC288" s="29" t="s">
        <v>58</v>
      </c>
      <c r="BD288" s="29"/>
      <c r="BE288" s="29"/>
      <c r="BF288" s="29"/>
      <c r="BG288" s="29" t="s">
        <v>58</v>
      </c>
      <c r="BH288" s="29"/>
      <c r="BI288" s="29"/>
      <c r="BJ288" s="29"/>
      <c r="BK288" s="29"/>
      <c r="BL288" s="29" t="s">
        <v>58</v>
      </c>
      <c r="BM288" s="29"/>
      <c r="BN288" s="29"/>
      <c r="BO288" s="29"/>
      <c r="BP288" s="29"/>
      <c r="BQ288" s="29" t="s">
        <v>58</v>
      </c>
      <c r="BR288" s="29"/>
      <c r="BS288" s="29"/>
      <c r="BT288" s="30"/>
      <c r="BU288" s="31"/>
      <c r="BV288" s="31"/>
      <c r="BW288" s="31"/>
      <c r="BX288" s="31"/>
      <c r="BY288" s="31"/>
      <c r="BZ288" s="166"/>
      <c r="CA288" s="166"/>
      <c r="CB288" s="166"/>
      <c r="CC288" s="166"/>
      <c r="CD288" s="169"/>
      <c r="CE288" s="6"/>
      <c r="CF288" s="6"/>
      <c r="CG288" s="6"/>
      <c r="CH288" s="6"/>
      <c r="CI288" s="6"/>
      <c r="CJ288" s="6"/>
      <c r="CK288" s="6"/>
      <c r="CL288" s="6"/>
    </row>
    <row r="289" spans="1:90" s="7" customFormat="1" ht="18.75" customHeight="1" hidden="1" outlineLevel="1" thickBot="1">
      <c r="A289" s="173"/>
      <c r="B289" s="177"/>
      <c r="C289" s="139"/>
      <c r="D289" s="375"/>
      <c r="E289" s="287"/>
      <c r="F289" s="175"/>
      <c r="G289" s="20" t="s">
        <v>59</v>
      </c>
      <c r="H289" s="170"/>
      <c r="I289" s="170"/>
      <c r="J289" s="170"/>
      <c r="K289" s="170"/>
      <c r="L289" s="170"/>
      <c r="M289" s="164"/>
      <c r="N289" s="172"/>
      <c r="O289" s="34"/>
      <c r="P289" s="34"/>
      <c r="Q289" s="34"/>
      <c r="R289" s="34"/>
      <c r="S289" s="34"/>
      <c r="T289" s="34"/>
      <c r="U289" s="35"/>
      <c r="V289" s="35"/>
      <c r="W289" s="35"/>
      <c r="X289" s="35"/>
      <c r="Y289" s="34"/>
      <c r="Z289" s="35"/>
      <c r="AA289" s="35"/>
      <c r="AB289" s="35"/>
      <c r="AC289" s="35"/>
      <c r="AD289" s="35"/>
      <c r="AE289" s="35"/>
      <c r="AF289" s="35"/>
      <c r="AG289" s="35"/>
      <c r="AH289" s="35"/>
      <c r="AI289" s="35"/>
      <c r="AJ289" s="35"/>
      <c r="AK289" s="35"/>
      <c r="AL289" s="35"/>
      <c r="AM289" s="35"/>
      <c r="AN289" s="35"/>
      <c r="AO289" s="35"/>
      <c r="AP289" s="35"/>
      <c r="AQ289" s="35"/>
      <c r="AR289" s="35"/>
      <c r="AS289" s="35"/>
      <c r="AT289" s="35"/>
      <c r="AU289" s="35"/>
      <c r="AV289" s="35"/>
      <c r="AW289" s="35"/>
      <c r="AX289" s="35"/>
      <c r="AY289" s="35"/>
      <c r="AZ289" s="35"/>
      <c r="BA289" s="35"/>
      <c r="BB289" s="35"/>
      <c r="BC289" s="35"/>
      <c r="BD289" s="35"/>
      <c r="BE289" s="35"/>
      <c r="BF289" s="35"/>
      <c r="BG289" s="35"/>
      <c r="BH289" s="35"/>
      <c r="BI289" s="35"/>
      <c r="BJ289" s="35"/>
      <c r="BK289" s="35"/>
      <c r="BL289" s="35"/>
      <c r="BM289" s="35"/>
      <c r="BN289" s="35"/>
      <c r="BO289" s="35"/>
      <c r="BP289" s="35"/>
      <c r="BQ289" s="35"/>
      <c r="BR289" s="35"/>
      <c r="BS289" s="35"/>
      <c r="BT289" s="36"/>
      <c r="BU289" s="97"/>
      <c r="BV289" s="97"/>
      <c r="BW289" s="97"/>
      <c r="BX289" s="97"/>
      <c r="BY289" s="97"/>
      <c r="BZ289" s="166"/>
      <c r="CA289" s="166"/>
      <c r="CB289" s="166"/>
      <c r="CC289" s="166"/>
      <c r="CD289" s="169"/>
      <c r="CE289" s="6"/>
      <c r="CF289" s="6"/>
      <c r="CG289" s="6"/>
      <c r="CH289" s="6"/>
      <c r="CI289" s="6"/>
      <c r="CJ289" s="6"/>
      <c r="CK289" s="6"/>
      <c r="CL289" s="6"/>
    </row>
    <row r="290" spans="1:90" s="7" customFormat="1" ht="25.5" customHeight="1" collapsed="1" thickBot="1">
      <c r="A290" s="19"/>
      <c r="B290" s="255"/>
      <c r="C290" s="153"/>
      <c r="D290" s="375"/>
      <c r="E290" s="289" t="s">
        <v>445</v>
      </c>
      <c r="F290" s="289"/>
      <c r="G290" s="20" t="s">
        <v>58</v>
      </c>
      <c r="H290" s="170" t="s">
        <v>272</v>
      </c>
      <c r="I290" s="170"/>
      <c r="J290" s="170"/>
      <c r="K290" s="170" t="s">
        <v>272</v>
      </c>
      <c r="L290" s="172" t="s">
        <v>272</v>
      </c>
      <c r="M290" s="172" t="s">
        <v>230</v>
      </c>
      <c r="N290" s="367" t="s">
        <v>236</v>
      </c>
      <c r="O290" s="21" t="e">
        <f>COUNTIF(#REF!,"P")</f>
        <v>#REF!</v>
      </c>
      <c r="P290" s="21" t="e">
        <f>COUNTIF(#REF!,"P")</f>
        <v>#REF!</v>
      </c>
      <c r="Q290" s="21" t="e">
        <f>COUNTIF(#REF!,"P")</f>
        <v>#REF!</v>
      </c>
      <c r="R290" s="21" t="e">
        <f>COUNTIF(#REF!,"P")</f>
        <v>#REF!</v>
      </c>
      <c r="S290" s="21" t="e">
        <f>COUNTIF(#REF!,"P")</f>
        <v>#REF!</v>
      </c>
      <c r="T290" s="21" t="e">
        <f>COUNTIF(#REF!,"P")</f>
        <v>#REF!</v>
      </c>
      <c r="U290" s="21" t="e">
        <f>COUNTIF(#REF!,"P")</f>
        <v>#REF!</v>
      </c>
      <c r="V290" s="21" t="e">
        <f>COUNTIF(#REF!,"P")</f>
        <v>#REF!</v>
      </c>
      <c r="W290" s="21" t="e">
        <f>COUNTIF(#REF!,"P")</f>
        <v>#REF!</v>
      </c>
      <c r="X290" s="21" t="e">
        <f>COUNTIF(#REF!,"P")</f>
        <v>#REF!</v>
      </c>
      <c r="Y290" s="21" t="e">
        <f>COUNTIF(#REF!,"P")</f>
        <v>#REF!</v>
      </c>
      <c r="Z290" s="21" t="e">
        <f>COUNTIF(#REF!,"P")</f>
        <v>#REF!</v>
      </c>
      <c r="AA290" s="21" t="e">
        <f>COUNTIF(#REF!,"P")</f>
        <v>#REF!</v>
      </c>
      <c r="AB290" s="21" t="e">
        <f>COUNTIF(#REF!,"P")</f>
        <v>#REF!</v>
      </c>
      <c r="AC290" s="21" t="e">
        <f>COUNTIF(#REF!,"P")</f>
        <v>#REF!</v>
      </c>
      <c r="AD290" s="21" t="e">
        <f>COUNTIF(#REF!,"P")</f>
        <v>#REF!</v>
      </c>
      <c r="AE290" s="21" t="e">
        <f>COUNTIF(#REF!,"P")</f>
        <v>#REF!</v>
      </c>
      <c r="AF290" s="21" t="e">
        <f>COUNTIF(#REF!,"P")</f>
        <v>#REF!</v>
      </c>
      <c r="AG290" s="21"/>
      <c r="AH290" s="21" t="e">
        <f>COUNTIF(#REF!,"P")</f>
        <v>#REF!</v>
      </c>
      <c r="AI290" s="21" t="e">
        <f>COUNTIF(#REF!,"P")</f>
        <v>#REF!</v>
      </c>
      <c r="AJ290" s="21" t="e">
        <f>COUNTIF(#REF!,"P")</f>
        <v>#REF!</v>
      </c>
      <c r="AK290" s="21" t="e">
        <f>COUNTIF(#REF!,"P")</f>
        <v>#REF!</v>
      </c>
      <c r="AL290" s="21" t="e">
        <f>COUNTIF(#REF!,"P")</f>
        <v>#REF!</v>
      </c>
      <c r="AM290" s="21" t="e">
        <f>COUNTIF(#REF!,"P")</f>
        <v>#REF!</v>
      </c>
      <c r="AN290" s="21" t="e">
        <f>COUNTIF(#REF!,"P")</f>
        <v>#REF!</v>
      </c>
      <c r="AO290" s="21" t="e">
        <f>COUNTIF(#REF!,"P")</f>
        <v>#REF!</v>
      </c>
      <c r="AP290" s="21" t="e">
        <f>COUNTIF(#REF!,"P")</f>
        <v>#REF!</v>
      </c>
      <c r="AQ290" s="21" t="e">
        <f>COUNTIF(#REF!,"P")</f>
        <v>#REF!</v>
      </c>
      <c r="AR290" s="21" t="e">
        <f>COUNTIF(#REF!,"P")</f>
        <v>#REF!</v>
      </c>
      <c r="AS290" s="21" t="e">
        <f>COUNTIF(#REF!,"P")</f>
        <v>#REF!</v>
      </c>
      <c r="AT290" s="21" t="e">
        <f>COUNTIF(#REF!,"P")</f>
        <v>#REF!</v>
      </c>
      <c r="AU290" s="21" t="e">
        <f>COUNTIF(#REF!,"P")</f>
        <v>#REF!</v>
      </c>
      <c r="AV290" s="21" t="e">
        <f>COUNTIF(#REF!,"P")</f>
        <v>#REF!</v>
      </c>
      <c r="AW290" s="21" t="e">
        <f>COUNTIF(#REF!,"P")</f>
        <v>#REF!</v>
      </c>
      <c r="AX290" s="21" t="e">
        <f>COUNTIF(#REF!,"P")</f>
        <v>#REF!</v>
      </c>
      <c r="AY290" s="21" t="e">
        <f>COUNTIF(#REF!,"P")</f>
        <v>#REF!</v>
      </c>
      <c r="AZ290" s="21" t="e">
        <f>COUNTIF(#REF!,"P")</f>
        <v>#REF!</v>
      </c>
      <c r="BA290" s="21" t="e">
        <f>COUNTIF(#REF!,"P")</f>
        <v>#REF!</v>
      </c>
      <c r="BB290" s="21" t="e">
        <f>COUNTIF(#REF!,"P")</f>
        <v>#REF!</v>
      </c>
      <c r="BC290" s="21" t="e">
        <f>COUNTIF(#REF!,"P")</f>
        <v>#REF!</v>
      </c>
      <c r="BD290" s="21" t="e">
        <f>COUNTIF(#REF!,"P")</f>
        <v>#REF!</v>
      </c>
      <c r="BE290" s="21" t="e">
        <f>COUNTIF(#REF!,"P")</f>
        <v>#REF!</v>
      </c>
      <c r="BF290" s="21" t="e">
        <f>COUNTIF(#REF!,"P")</f>
        <v>#REF!</v>
      </c>
      <c r="BG290" s="21" t="e">
        <f>COUNTIF(#REF!,"P")</f>
        <v>#REF!</v>
      </c>
      <c r="BH290" s="21" t="e">
        <f>COUNTIF(#REF!,"P")</f>
        <v>#REF!</v>
      </c>
      <c r="BI290" s="21" t="e">
        <f>COUNTIF(#REF!,"P")</f>
        <v>#REF!</v>
      </c>
      <c r="BJ290" s="21" t="e">
        <f>COUNTIF(#REF!,"P")</f>
        <v>#REF!</v>
      </c>
      <c r="BK290" s="21" t="e">
        <f>COUNTIF(#REF!,"P")</f>
        <v>#REF!</v>
      </c>
      <c r="BL290" s="21" t="e">
        <f>COUNTIF(#REF!,"P")</f>
        <v>#REF!</v>
      </c>
      <c r="BM290" s="21" t="e">
        <f>COUNTIF(#REF!,"P")</f>
        <v>#REF!</v>
      </c>
      <c r="BN290" s="21" t="e">
        <f>COUNTIF(#REF!,"P")</f>
        <v>#REF!</v>
      </c>
      <c r="BO290" s="21" t="e">
        <f>COUNTIF(#REF!,"P")</f>
        <v>#REF!</v>
      </c>
      <c r="BP290" s="21" t="e">
        <f>COUNTIF(#REF!,"P")</f>
        <v>#REF!</v>
      </c>
      <c r="BQ290" s="21" t="e">
        <f>COUNTIF(#REF!,"P")</f>
        <v>#REF!</v>
      </c>
      <c r="BR290" s="21" t="e">
        <f>COUNTIF(#REF!,"P")</f>
        <v>#REF!</v>
      </c>
      <c r="BS290" s="21" t="e">
        <f>COUNTIF(#REF!,"P")</f>
        <v>#REF!</v>
      </c>
      <c r="BT290" s="21" t="e">
        <f>COUNTIF(#REF!,"P")</f>
        <v>#REF!</v>
      </c>
      <c r="BU290" s="22"/>
      <c r="BV290" s="22"/>
      <c r="BW290" s="23"/>
      <c r="BX290" s="23"/>
      <c r="BY290" s="24"/>
      <c r="BZ290" s="25"/>
      <c r="CA290" s="25"/>
      <c r="CB290" s="25"/>
      <c r="CC290" s="25"/>
      <c r="CD290" s="25"/>
      <c r="CE290" s="6"/>
      <c r="CF290" s="6"/>
      <c r="CG290" s="6"/>
      <c r="CH290" s="6"/>
      <c r="CI290" s="6"/>
      <c r="CJ290" s="6"/>
      <c r="CK290" s="6"/>
      <c r="CL290" s="6"/>
    </row>
    <row r="291" spans="1:90" s="7" customFormat="1" ht="25.5" customHeight="1">
      <c r="A291" s="19"/>
      <c r="B291" s="255"/>
      <c r="C291" s="153"/>
      <c r="D291" s="375"/>
      <c r="E291" s="289"/>
      <c r="F291" s="289"/>
      <c r="G291" s="119" t="s">
        <v>59</v>
      </c>
      <c r="H291" s="205"/>
      <c r="I291" s="205"/>
      <c r="J291" s="205"/>
      <c r="K291" s="205"/>
      <c r="L291" s="172"/>
      <c r="M291" s="172"/>
      <c r="N291" s="368"/>
      <c r="O291" s="93" t="e">
        <f>COUNTIF(#REF!,"E")</f>
        <v>#REF!</v>
      </c>
      <c r="P291" s="93" t="e">
        <f>COUNTIF(#REF!,"E")</f>
        <v>#REF!</v>
      </c>
      <c r="Q291" s="93" t="e">
        <f>COUNTIF(#REF!,"E")</f>
        <v>#REF!</v>
      </c>
      <c r="R291" s="93" t="e">
        <f>COUNTIF(#REF!,"E")</f>
        <v>#REF!</v>
      </c>
      <c r="S291" s="93" t="e">
        <f>COUNTIF(#REF!,"E")</f>
        <v>#REF!</v>
      </c>
      <c r="T291" s="93" t="e">
        <f>COUNTIF(#REF!,"E")</f>
        <v>#REF!</v>
      </c>
      <c r="U291" s="93" t="e">
        <f>COUNTIF(#REF!,"E")</f>
        <v>#REF!</v>
      </c>
      <c r="V291" s="93" t="e">
        <f>COUNTIF(#REF!,"E")</f>
        <v>#REF!</v>
      </c>
      <c r="W291" s="93" t="e">
        <f>COUNTIF(#REF!,"E")</f>
        <v>#REF!</v>
      </c>
      <c r="X291" s="93" t="e">
        <f>COUNTIF(#REF!,"E")</f>
        <v>#REF!</v>
      </c>
      <c r="Y291" s="93" t="e">
        <f>COUNTIF(#REF!,"E")</f>
        <v>#REF!</v>
      </c>
      <c r="Z291" s="93" t="e">
        <f>COUNTIF(#REF!,"E")</f>
        <v>#REF!</v>
      </c>
      <c r="AA291" s="93" t="e">
        <f>COUNTIF(#REF!,"E")</f>
        <v>#REF!</v>
      </c>
      <c r="AB291" s="93" t="e">
        <f>COUNTIF(#REF!,"E")</f>
        <v>#REF!</v>
      </c>
      <c r="AC291" s="93" t="e">
        <f>COUNTIF(#REF!,"E")</f>
        <v>#REF!</v>
      </c>
      <c r="AD291" s="93" t="e">
        <f>COUNTIF(#REF!,"E")</f>
        <v>#REF!</v>
      </c>
      <c r="AE291" s="93" t="e">
        <f>COUNTIF(#REF!,"E")</f>
        <v>#REF!</v>
      </c>
      <c r="AF291" s="93" t="e">
        <f>COUNTIF(#REF!,"E")</f>
        <v>#REF!</v>
      </c>
      <c r="AG291" s="93"/>
      <c r="AH291" s="93" t="e">
        <f>COUNTIF(#REF!,"E")</f>
        <v>#REF!</v>
      </c>
      <c r="AI291" s="93" t="e">
        <f>COUNTIF(#REF!,"E")</f>
        <v>#REF!</v>
      </c>
      <c r="AJ291" s="93" t="e">
        <f>COUNTIF(#REF!,"E")</f>
        <v>#REF!</v>
      </c>
      <c r="AK291" s="93" t="e">
        <f>COUNTIF(#REF!,"E")</f>
        <v>#REF!</v>
      </c>
      <c r="AL291" s="93" t="e">
        <f>COUNTIF(#REF!,"E")</f>
        <v>#REF!</v>
      </c>
      <c r="AM291" s="93" t="e">
        <f>COUNTIF(#REF!,"E")</f>
        <v>#REF!</v>
      </c>
      <c r="AN291" s="93" t="e">
        <f>COUNTIF(#REF!,"E")</f>
        <v>#REF!</v>
      </c>
      <c r="AO291" s="93" t="e">
        <f>COUNTIF(#REF!,"E")</f>
        <v>#REF!</v>
      </c>
      <c r="AP291" s="93" t="e">
        <f>COUNTIF(#REF!,"E")</f>
        <v>#REF!</v>
      </c>
      <c r="AQ291" s="93" t="e">
        <f>COUNTIF(#REF!,"E")</f>
        <v>#REF!</v>
      </c>
      <c r="AR291" s="93" t="e">
        <f>COUNTIF(#REF!,"E")</f>
        <v>#REF!</v>
      </c>
      <c r="AS291" s="93" t="e">
        <f>COUNTIF(#REF!,"E")</f>
        <v>#REF!</v>
      </c>
      <c r="AT291" s="93" t="e">
        <f>COUNTIF(#REF!,"E")</f>
        <v>#REF!</v>
      </c>
      <c r="AU291" s="93" t="e">
        <f>COUNTIF(#REF!,"E")</f>
        <v>#REF!</v>
      </c>
      <c r="AV291" s="93" t="e">
        <f>COUNTIF(#REF!,"E")</f>
        <v>#REF!</v>
      </c>
      <c r="AW291" s="93" t="e">
        <f>COUNTIF(#REF!,"E")</f>
        <v>#REF!</v>
      </c>
      <c r="AX291" s="93" t="e">
        <f>COUNTIF(#REF!,"E")</f>
        <v>#REF!</v>
      </c>
      <c r="AY291" s="93" t="e">
        <f>COUNTIF(#REF!,"E")</f>
        <v>#REF!</v>
      </c>
      <c r="AZ291" s="93" t="e">
        <f>COUNTIF(#REF!,"E")</f>
        <v>#REF!</v>
      </c>
      <c r="BA291" s="93" t="e">
        <f>COUNTIF(#REF!,"E")</f>
        <v>#REF!</v>
      </c>
      <c r="BB291" s="93" t="e">
        <f>COUNTIF(#REF!,"E")</f>
        <v>#REF!</v>
      </c>
      <c r="BC291" s="93" t="e">
        <f>COUNTIF(#REF!,"E")</f>
        <v>#REF!</v>
      </c>
      <c r="BD291" s="93" t="e">
        <f>COUNTIF(#REF!,"E")</f>
        <v>#REF!</v>
      </c>
      <c r="BE291" s="93" t="e">
        <f>COUNTIF(#REF!,"E")</f>
        <v>#REF!</v>
      </c>
      <c r="BF291" s="93" t="e">
        <f>COUNTIF(#REF!,"E")</f>
        <v>#REF!</v>
      </c>
      <c r="BG291" s="93" t="e">
        <f>COUNTIF(#REF!,"E")</f>
        <v>#REF!</v>
      </c>
      <c r="BH291" s="93" t="e">
        <f>COUNTIF(#REF!,"E")</f>
        <v>#REF!</v>
      </c>
      <c r="BI291" s="93" t="e">
        <f>COUNTIF(#REF!,"E")</f>
        <v>#REF!</v>
      </c>
      <c r="BJ291" s="93" t="e">
        <f>COUNTIF(#REF!,"E")</f>
        <v>#REF!</v>
      </c>
      <c r="BK291" s="93" t="e">
        <f>COUNTIF(#REF!,"E")</f>
        <v>#REF!</v>
      </c>
      <c r="BL291" s="93" t="e">
        <f>COUNTIF(#REF!,"E")</f>
        <v>#REF!</v>
      </c>
      <c r="BM291" s="93" t="e">
        <f>COUNTIF(#REF!,"E")</f>
        <v>#REF!</v>
      </c>
      <c r="BN291" s="93" t="e">
        <f>COUNTIF(#REF!,"E")</f>
        <v>#REF!</v>
      </c>
      <c r="BO291" s="93" t="e">
        <f>COUNTIF(#REF!,"E")</f>
        <v>#REF!</v>
      </c>
      <c r="BP291" s="93" t="e">
        <f>COUNTIF(#REF!,"E")</f>
        <v>#REF!</v>
      </c>
      <c r="BQ291" s="93" t="e">
        <f>COUNTIF(#REF!,"E")</f>
        <v>#REF!</v>
      </c>
      <c r="BR291" s="93" t="e">
        <f>COUNTIF(#REF!,"E")</f>
        <v>#REF!</v>
      </c>
      <c r="BS291" s="93" t="e">
        <f>COUNTIF(#REF!,"E")</f>
        <v>#REF!</v>
      </c>
      <c r="BT291" s="93" t="e">
        <f>COUNTIF(#REF!,"E")</f>
        <v>#REF!</v>
      </c>
      <c r="BU291" s="26" t="e">
        <f>+SUM(#REF!,#REF!,#REF!,#REF!,#REF!)/SUM(#REF!,#REF!,#REF!,#REF!,#REF!)</f>
        <v>#REF!</v>
      </c>
      <c r="BV291" s="26" t="e">
        <f>+SUM(#REF!,#REF!,#REF!,#REF!,#REF!)/SUM(#REF!,#REF!,#REF!,#REF!,#REF!)</f>
        <v>#REF!</v>
      </c>
      <c r="BW291" s="26" t="e">
        <f>+SUM(#REF!,#REF!,#REF!,#REF!,#REF!)/SUM(#REF!,#REF!,#REF!,#REF!,#REF!)</f>
        <v>#REF!</v>
      </c>
      <c r="BX291" s="26" t="e">
        <f>+SUM(#REF!,#REF!,#REF!,#REF!,#REF!)/SUM(#REF!,#REF!,#REF!,#REF!,#REF!)</f>
        <v>#REF!</v>
      </c>
      <c r="BY291" s="26" t="e">
        <f>+SUM(#REF!,#REF!,#REF!,#REF!,#REF!)/SUM(#REF!,#REF!,#REF!,#REF!,#REF!)</f>
        <v>#REF!</v>
      </c>
      <c r="BZ291" s="25"/>
      <c r="CA291" s="25"/>
      <c r="CB291" s="25"/>
      <c r="CC291" s="25"/>
      <c r="CD291" s="25"/>
      <c r="CE291" s="6"/>
      <c r="CF291" s="6"/>
      <c r="CG291" s="6"/>
      <c r="CH291" s="6"/>
      <c r="CI291" s="6"/>
      <c r="CJ291" s="6"/>
      <c r="CK291" s="6"/>
      <c r="CL291" s="6"/>
    </row>
    <row r="292" spans="1:90" s="7" customFormat="1" ht="18.75" customHeight="1" hidden="1" outlineLevel="1">
      <c r="A292" s="173">
        <v>1</v>
      </c>
      <c r="B292" s="177"/>
      <c r="C292" s="369"/>
      <c r="D292" s="375"/>
      <c r="E292" s="201" t="s">
        <v>446</v>
      </c>
      <c r="F292" s="160" t="s">
        <v>235</v>
      </c>
      <c r="G292" s="126" t="s">
        <v>58</v>
      </c>
      <c r="H292" s="156" t="s">
        <v>229</v>
      </c>
      <c r="I292" s="156"/>
      <c r="J292" s="156"/>
      <c r="K292" s="156"/>
      <c r="L292" s="156" t="s">
        <v>229</v>
      </c>
      <c r="M292" s="172" t="s">
        <v>230</v>
      </c>
      <c r="N292" s="367" t="s">
        <v>236</v>
      </c>
      <c r="O292" s="127"/>
      <c r="P292" s="127"/>
      <c r="Q292" s="127"/>
      <c r="R292" s="127"/>
      <c r="S292" s="127"/>
      <c r="T292" s="127"/>
      <c r="U292" s="127"/>
      <c r="V292" s="127"/>
      <c r="W292" s="20" t="s">
        <v>58</v>
      </c>
      <c r="X292" s="127"/>
      <c r="Y292" s="127"/>
      <c r="Z292" s="127"/>
      <c r="AA292" s="127"/>
      <c r="AB292" s="127"/>
      <c r="AC292" s="127"/>
      <c r="AD292" s="127"/>
      <c r="AE292" s="127"/>
      <c r="AF292" s="127"/>
      <c r="AG292" s="127"/>
      <c r="AH292" s="127"/>
      <c r="AI292" s="127"/>
      <c r="AJ292" s="127"/>
      <c r="AK292" s="127"/>
      <c r="AL292" s="127"/>
      <c r="AM292" s="127"/>
      <c r="AN292" s="127"/>
      <c r="AO292" s="127"/>
      <c r="AP292" s="127"/>
      <c r="AQ292" s="127"/>
      <c r="AR292" s="127"/>
      <c r="AS292" s="127"/>
      <c r="AT292" s="127"/>
      <c r="AU292" s="127"/>
      <c r="AV292" s="127"/>
      <c r="AW292" s="127"/>
      <c r="AX292" s="127"/>
      <c r="AY292" s="127"/>
      <c r="AZ292" s="127"/>
      <c r="BA292" s="127"/>
      <c r="BB292" s="127"/>
      <c r="BC292" s="127"/>
      <c r="BD292" s="127"/>
      <c r="BE292" s="127"/>
      <c r="BF292" s="127"/>
      <c r="BG292" s="127"/>
      <c r="BH292" s="127"/>
      <c r="BI292" s="127"/>
      <c r="BJ292" s="127"/>
      <c r="BK292" s="127"/>
      <c r="BL292" s="127"/>
      <c r="BM292" s="127"/>
      <c r="BN292" s="127"/>
      <c r="BO292" s="127"/>
      <c r="BP292" s="127"/>
      <c r="BQ292" s="127"/>
      <c r="BR292" s="127"/>
      <c r="BS292" s="127"/>
      <c r="BT292" s="127"/>
      <c r="BU292" s="31"/>
      <c r="BV292" s="31"/>
      <c r="BW292" s="31"/>
      <c r="BX292" s="31"/>
      <c r="BY292" s="31"/>
      <c r="BZ292" s="166"/>
      <c r="CA292" s="166"/>
      <c r="CB292" s="166"/>
      <c r="CC292" s="166"/>
      <c r="CD292" s="169"/>
      <c r="CE292" s="6"/>
      <c r="CF292" s="6"/>
      <c r="CG292" s="6"/>
      <c r="CH292" s="6"/>
      <c r="CI292" s="6"/>
      <c r="CJ292" s="6"/>
      <c r="CK292" s="6"/>
      <c r="CL292" s="6"/>
    </row>
    <row r="293" spans="1:90" s="7" customFormat="1" ht="18.75" customHeight="1" hidden="1" outlineLevel="1">
      <c r="A293" s="173"/>
      <c r="B293" s="177"/>
      <c r="C293" s="369"/>
      <c r="D293" s="375"/>
      <c r="E293" s="295"/>
      <c r="F293" s="160"/>
      <c r="G293" s="126" t="s">
        <v>59</v>
      </c>
      <c r="H293" s="156"/>
      <c r="I293" s="156"/>
      <c r="J293" s="156"/>
      <c r="K293" s="156"/>
      <c r="L293" s="156"/>
      <c r="M293" s="172"/>
      <c r="N293" s="368"/>
      <c r="O293" s="128"/>
      <c r="P293" s="128"/>
      <c r="Q293" s="128"/>
      <c r="R293" s="128"/>
      <c r="S293" s="128"/>
      <c r="T293" s="128"/>
      <c r="U293" s="128"/>
      <c r="V293" s="128"/>
      <c r="W293" s="128"/>
      <c r="X293" s="128"/>
      <c r="Y293" s="128"/>
      <c r="Z293" s="128"/>
      <c r="AA293" s="128"/>
      <c r="AB293" s="128"/>
      <c r="AC293" s="128"/>
      <c r="AD293" s="128"/>
      <c r="AE293" s="128"/>
      <c r="AF293" s="128"/>
      <c r="AG293" s="128"/>
      <c r="AH293" s="128"/>
      <c r="AI293" s="128"/>
      <c r="AJ293" s="128"/>
      <c r="AK293" s="128"/>
      <c r="AL293" s="128"/>
      <c r="AM293" s="128"/>
      <c r="AN293" s="128"/>
      <c r="AO293" s="128"/>
      <c r="AP293" s="128"/>
      <c r="AQ293" s="128"/>
      <c r="AR293" s="128"/>
      <c r="AS293" s="128"/>
      <c r="AT293" s="128"/>
      <c r="AU293" s="128"/>
      <c r="AV293" s="128"/>
      <c r="AW293" s="128"/>
      <c r="AX293" s="128"/>
      <c r="AY293" s="128"/>
      <c r="AZ293" s="128"/>
      <c r="BA293" s="128"/>
      <c r="BB293" s="128"/>
      <c r="BC293" s="128"/>
      <c r="BD293" s="128"/>
      <c r="BE293" s="128"/>
      <c r="BF293" s="128"/>
      <c r="BG293" s="128"/>
      <c r="BH293" s="128"/>
      <c r="BI293" s="128"/>
      <c r="BJ293" s="128"/>
      <c r="BK293" s="128"/>
      <c r="BL293" s="128"/>
      <c r="BM293" s="128"/>
      <c r="BN293" s="128"/>
      <c r="BO293" s="128"/>
      <c r="BP293" s="128"/>
      <c r="BQ293" s="128"/>
      <c r="BR293" s="128"/>
      <c r="BS293" s="128"/>
      <c r="BT293" s="128"/>
      <c r="BU293" s="96"/>
      <c r="BV293" s="96"/>
      <c r="BW293" s="96"/>
      <c r="BX293" s="96"/>
      <c r="BY293" s="96"/>
      <c r="BZ293" s="166"/>
      <c r="CA293" s="166"/>
      <c r="CB293" s="166"/>
      <c r="CC293" s="166"/>
      <c r="CD293" s="169"/>
      <c r="CE293" s="6"/>
      <c r="CF293" s="6"/>
      <c r="CG293" s="6"/>
      <c r="CH293" s="6"/>
      <c r="CI293" s="6"/>
      <c r="CJ293" s="6"/>
      <c r="CK293" s="6"/>
      <c r="CL293" s="6"/>
    </row>
    <row r="294" spans="1:90" s="7" customFormat="1" ht="18.75" customHeight="1" hidden="1" outlineLevel="1">
      <c r="A294" s="173">
        <v>5</v>
      </c>
      <c r="B294" s="174"/>
      <c r="C294" s="370"/>
      <c r="D294" s="375"/>
      <c r="E294" s="160" t="s">
        <v>447</v>
      </c>
      <c r="F294" s="160" t="s">
        <v>235</v>
      </c>
      <c r="G294" s="126" t="s">
        <v>58</v>
      </c>
      <c r="H294" s="156" t="s">
        <v>229</v>
      </c>
      <c r="I294" s="156"/>
      <c r="J294" s="156"/>
      <c r="K294" s="156"/>
      <c r="L294" s="156" t="s">
        <v>229</v>
      </c>
      <c r="M294" s="172" t="s">
        <v>230</v>
      </c>
      <c r="N294" s="367" t="s">
        <v>236</v>
      </c>
      <c r="O294" s="127"/>
      <c r="P294" s="127"/>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7"/>
      <c r="AL294" s="127"/>
      <c r="AM294" s="127"/>
      <c r="AN294" s="127"/>
      <c r="AO294" s="127"/>
      <c r="AP294" s="127"/>
      <c r="AQ294" s="127"/>
      <c r="AR294" s="127"/>
      <c r="AS294" s="127"/>
      <c r="AT294" s="127"/>
      <c r="AU294" s="127"/>
      <c r="AV294" s="127"/>
      <c r="AW294" s="127"/>
      <c r="AX294" s="127"/>
      <c r="AY294" s="127"/>
      <c r="AZ294" s="20" t="s">
        <v>58</v>
      </c>
      <c r="BA294" s="127"/>
      <c r="BB294" s="127"/>
      <c r="BC294" s="127"/>
      <c r="BD294" s="127"/>
      <c r="BE294" s="127"/>
      <c r="BF294" s="127"/>
      <c r="BG294" s="127"/>
      <c r="BH294" s="127"/>
      <c r="BI294" s="127"/>
      <c r="BJ294" s="127"/>
      <c r="BK294" s="127"/>
      <c r="BL294" s="127"/>
      <c r="BM294" s="127"/>
      <c r="BN294" s="127"/>
      <c r="BO294" s="127"/>
      <c r="BP294" s="127"/>
      <c r="BQ294" s="127"/>
      <c r="BR294" s="127"/>
      <c r="BS294" s="127"/>
      <c r="BT294" s="127"/>
      <c r="BU294" s="31"/>
      <c r="BV294" s="31"/>
      <c r="BW294" s="31"/>
      <c r="BX294" s="31"/>
      <c r="BY294" s="31"/>
      <c r="BZ294" s="166"/>
      <c r="CA294" s="166"/>
      <c r="CB294" s="166"/>
      <c r="CC294" s="166"/>
      <c r="CD294" s="169"/>
      <c r="CE294" s="6"/>
      <c r="CF294" s="6"/>
      <c r="CG294" s="6"/>
      <c r="CH294" s="6"/>
      <c r="CI294" s="6"/>
      <c r="CJ294" s="6"/>
      <c r="CK294" s="6"/>
      <c r="CL294" s="6"/>
    </row>
    <row r="295" spans="1:90" s="7" customFormat="1" ht="18.75" customHeight="1" hidden="1" outlineLevel="1">
      <c r="A295" s="173"/>
      <c r="B295" s="174"/>
      <c r="C295" s="370"/>
      <c r="D295" s="375"/>
      <c r="E295" s="160"/>
      <c r="F295" s="160"/>
      <c r="G295" s="126" t="s">
        <v>59</v>
      </c>
      <c r="H295" s="156"/>
      <c r="I295" s="156"/>
      <c r="J295" s="156"/>
      <c r="K295" s="156"/>
      <c r="L295" s="156"/>
      <c r="M295" s="172"/>
      <c r="N295" s="368"/>
      <c r="O295" s="128"/>
      <c r="P295" s="128"/>
      <c r="Q295" s="128"/>
      <c r="R295" s="128"/>
      <c r="S295" s="128"/>
      <c r="T295" s="128"/>
      <c r="U295" s="128"/>
      <c r="V295" s="128"/>
      <c r="W295" s="128"/>
      <c r="X295" s="128"/>
      <c r="Y295" s="128"/>
      <c r="Z295" s="128"/>
      <c r="AA295" s="128"/>
      <c r="AB295" s="128"/>
      <c r="AC295" s="128"/>
      <c r="AD295" s="128"/>
      <c r="AE295" s="128"/>
      <c r="AF295" s="128"/>
      <c r="AG295" s="128"/>
      <c r="AH295" s="128"/>
      <c r="AI295" s="128"/>
      <c r="AJ295" s="128"/>
      <c r="AK295" s="128"/>
      <c r="AL295" s="128"/>
      <c r="AM295" s="128"/>
      <c r="AN295" s="128"/>
      <c r="AO295" s="128"/>
      <c r="AP295" s="128"/>
      <c r="AQ295" s="128"/>
      <c r="AR295" s="128"/>
      <c r="AS295" s="128"/>
      <c r="AT295" s="128"/>
      <c r="AU295" s="128"/>
      <c r="AV295" s="128"/>
      <c r="AW295" s="128"/>
      <c r="AX295" s="128"/>
      <c r="AY295" s="128"/>
      <c r="AZ295" s="128"/>
      <c r="BA295" s="128"/>
      <c r="BB295" s="128"/>
      <c r="BC295" s="128"/>
      <c r="BD295" s="128"/>
      <c r="BE295" s="128"/>
      <c r="BF295" s="128"/>
      <c r="BG295" s="128"/>
      <c r="BH295" s="128"/>
      <c r="BI295" s="128"/>
      <c r="BJ295" s="128"/>
      <c r="BK295" s="128"/>
      <c r="BL295" s="128"/>
      <c r="BM295" s="128"/>
      <c r="BN295" s="128"/>
      <c r="BO295" s="128"/>
      <c r="BP295" s="128"/>
      <c r="BQ295" s="128"/>
      <c r="BR295" s="128"/>
      <c r="BS295" s="128"/>
      <c r="BT295" s="128"/>
      <c r="BU295" s="97"/>
      <c r="BV295" s="97"/>
      <c r="BW295" s="97"/>
      <c r="BX295" s="97"/>
      <c r="BY295" s="97"/>
      <c r="BZ295" s="166"/>
      <c r="CA295" s="166"/>
      <c r="CB295" s="166"/>
      <c r="CC295" s="166"/>
      <c r="CD295" s="169"/>
      <c r="CE295" s="6"/>
      <c r="CF295" s="6"/>
      <c r="CG295" s="6"/>
      <c r="CH295" s="6"/>
      <c r="CI295" s="6"/>
      <c r="CJ295" s="6"/>
      <c r="CK295" s="6"/>
      <c r="CL295" s="6"/>
    </row>
    <row r="296" spans="1:90" s="7" customFormat="1" ht="18.75" customHeight="1" hidden="1" outlineLevel="1">
      <c r="A296" s="173">
        <v>3</v>
      </c>
      <c r="B296" s="177"/>
      <c r="C296" s="371"/>
      <c r="D296" s="375"/>
      <c r="E296" s="160" t="s">
        <v>448</v>
      </c>
      <c r="F296" s="160" t="s">
        <v>449</v>
      </c>
      <c r="G296" s="126" t="s">
        <v>58</v>
      </c>
      <c r="H296" s="156" t="s">
        <v>229</v>
      </c>
      <c r="I296" s="156"/>
      <c r="J296" s="156"/>
      <c r="K296" s="156" t="s">
        <v>229</v>
      </c>
      <c r="L296" s="156" t="s">
        <v>229</v>
      </c>
      <c r="M296" s="172" t="s">
        <v>230</v>
      </c>
      <c r="N296" s="367" t="s">
        <v>236</v>
      </c>
      <c r="O296" s="127"/>
      <c r="P296" s="127"/>
      <c r="Q296" s="127"/>
      <c r="R296" s="127"/>
      <c r="S296" s="127"/>
      <c r="T296" s="127"/>
      <c r="U296" s="127"/>
      <c r="V296" s="127"/>
      <c r="W296" s="20" t="s">
        <v>58</v>
      </c>
      <c r="X296" s="127"/>
      <c r="Y296" s="127"/>
      <c r="Z296" s="127"/>
      <c r="AA296" s="127"/>
      <c r="AB296" s="127"/>
      <c r="AC296" s="127"/>
      <c r="AD296" s="127"/>
      <c r="AE296" s="127"/>
      <c r="AF296" s="127"/>
      <c r="AG296" s="127"/>
      <c r="AH296" s="127"/>
      <c r="AI296" s="127"/>
      <c r="AJ296" s="127"/>
      <c r="AK296" s="127"/>
      <c r="AL296" s="127"/>
      <c r="AM296" s="127"/>
      <c r="AN296" s="127"/>
      <c r="AO296" s="127"/>
      <c r="AP296" s="127"/>
      <c r="AQ296" s="127"/>
      <c r="AR296" s="127"/>
      <c r="AS296" s="127"/>
      <c r="AT296" s="127"/>
      <c r="AU296" s="127"/>
      <c r="AV296" s="127"/>
      <c r="AW296" s="127"/>
      <c r="AX296" s="127"/>
      <c r="AY296" s="127"/>
      <c r="AZ296" s="20" t="s">
        <v>58</v>
      </c>
      <c r="BA296" s="127"/>
      <c r="BB296" s="127"/>
      <c r="BC296" s="127"/>
      <c r="BD296" s="127"/>
      <c r="BE296" s="127"/>
      <c r="BF296" s="127"/>
      <c r="BG296" s="127"/>
      <c r="BH296" s="127"/>
      <c r="BI296" s="127"/>
      <c r="BJ296" s="127"/>
      <c r="BK296" s="127"/>
      <c r="BL296" s="127"/>
      <c r="BM296" s="127"/>
      <c r="BN296" s="127"/>
      <c r="BO296" s="127"/>
      <c r="BP296" s="127"/>
      <c r="BQ296" s="127"/>
      <c r="BR296" s="127"/>
      <c r="BS296" s="127"/>
      <c r="BT296" s="127"/>
      <c r="BU296" s="31"/>
      <c r="BV296" s="31"/>
      <c r="BW296" s="31"/>
      <c r="BX296" s="31"/>
      <c r="BY296" s="31"/>
      <c r="BZ296" s="166"/>
      <c r="CA296" s="166"/>
      <c r="CB296" s="166"/>
      <c r="CC296" s="166"/>
      <c r="CD296" s="169"/>
      <c r="CE296" s="6"/>
      <c r="CF296" s="6"/>
      <c r="CG296" s="6"/>
      <c r="CH296" s="6"/>
      <c r="CI296" s="6"/>
      <c r="CJ296" s="6"/>
      <c r="CK296" s="6"/>
      <c r="CL296" s="6"/>
    </row>
    <row r="297" spans="1:90" s="7" customFormat="1" ht="18.75" customHeight="1" hidden="1" outlineLevel="1">
      <c r="A297" s="173"/>
      <c r="B297" s="177"/>
      <c r="C297" s="371"/>
      <c r="D297" s="375"/>
      <c r="E297" s="160"/>
      <c r="F297" s="160"/>
      <c r="G297" s="126" t="s">
        <v>59</v>
      </c>
      <c r="H297" s="156"/>
      <c r="I297" s="156"/>
      <c r="J297" s="156"/>
      <c r="K297" s="156"/>
      <c r="L297" s="156"/>
      <c r="M297" s="172"/>
      <c r="N297" s="368"/>
      <c r="O297" s="128"/>
      <c r="P297" s="128"/>
      <c r="Q297" s="128"/>
      <c r="R297" s="128"/>
      <c r="S297" s="128"/>
      <c r="T297" s="128"/>
      <c r="U297" s="128"/>
      <c r="V297" s="128"/>
      <c r="W297" s="128"/>
      <c r="X297" s="128"/>
      <c r="Y297" s="128"/>
      <c r="Z297" s="128"/>
      <c r="AA297" s="128"/>
      <c r="AB297" s="128"/>
      <c r="AC297" s="128"/>
      <c r="AD297" s="128"/>
      <c r="AE297" s="128"/>
      <c r="AF297" s="128"/>
      <c r="AG297" s="128"/>
      <c r="AH297" s="128"/>
      <c r="AI297" s="128"/>
      <c r="AJ297" s="128"/>
      <c r="AK297" s="128"/>
      <c r="AL297" s="128"/>
      <c r="AM297" s="128"/>
      <c r="AN297" s="128"/>
      <c r="AO297" s="128"/>
      <c r="AP297" s="128"/>
      <c r="AQ297" s="128"/>
      <c r="AR297" s="128"/>
      <c r="AS297" s="128"/>
      <c r="AT297" s="128"/>
      <c r="AU297" s="128"/>
      <c r="AV297" s="128"/>
      <c r="AW297" s="128"/>
      <c r="AX297" s="128"/>
      <c r="AY297" s="128"/>
      <c r="AZ297" s="128"/>
      <c r="BA297" s="128"/>
      <c r="BB297" s="128"/>
      <c r="BC297" s="128"/>
      <c r="BD297" s="128"/>
      <c r="BE297" s="128"/>
      <c r="BF297" s="128"/>
      <c r="BG297" s="128"/>
      <c r="BH297" s="128"/>
      <c r="BI297" s="128"/>
      <c r="BJ297" s="128"/>
      <c r="BK297" s="128"/>
      <c r="BL297" s="128"/>
      <c r="BM297" s="128"/>
      <c r="BN297" s="128"/>
      <c r="BO297" s="128"/>
      <c r="BP297" s="128"/>
      <c r="BQ297" s="128"/>
      <c r="BR297" s="128"/>
      <c r="BS297" s="128"/>
      <c r="BT297" s="128"/>
      <c r="BU297" s="97"/>
      <c r="BV297" s="97"/>
      <c r="BW297" s="97"/>
      <c r="BX297" s="97"/>
      <c r="BY297" s="97"/>
      <c r="BZ297" s="166"/>
      <c r="CA297" s="166"/>
      <c r="CB297" s="166"/>
      <c r="CC297" s="166"/>
      <c r="CD297" s="169"/>
      <c r="CE297" s="6"/>
      <c r="CF297" s="6"/>
      <c r="CG297" s="6"/>
      <c r="CH297" s="6"/>
      <c r="CI297" s="6"/>
      <c r="CJ297" s="6"/>
      <c r="CK297" s="6"/>
      <c r="CL297" s="6"/>
    </row>
    <row r="298" spans="1:90" s="7" customFormat="1" ht="18.75" customHeight="1" hidden="1" outlineLevel="1">
      <c r="A298" s="173">
        <v>4</v>
      </c>
      <c r="B298" s="177"/>
      <c r="C298" s="369"/>
      <c r="D298" s="375"/>
      <c r="E298" s="160" t="s">
        <v>450</v>
      </c>
      <c r="F298" s="185" t="s">
        <v>238</v>
      </c>
      <c r="G298" s="126" t="s">
        <v>58</v>
      </c>
      <c r="H298" s="156" t="s">
        <v>229</v>
      </c>
      <c r="I298" s="156"/>
      <c r="J298" s="156"/>
      <c r="K298" s="156"/>
      <c r="L298" s="156" t="s">
        <v>229</v>
      </c>
      <c r="M298" s="172" t="s">
        <v>230</v>
      </c>
      <c r="N298" s="367" t="s">
        <v>236</v>
      </c>
      <c r="O298" s="127"/>
      <c r="P298" s="127"/>
      <c r="Q298" s="127"/>
      <c r="R298" s="127"/>
      <c r="S298" s="127"/>
      <c r="T298" s="127"/>
      <c r="U298" s="127"/>
      <c r="V298" s="127"/>
      <c r="W298" s="127"/>
      <c r="X298" s="127"/>
      <c r="Y298" s="127"/>
      <c r="Z298" s="127"/>
      <c r="AA298" s="127"/>
      <c r="AB298" s="127"/>
      <c r="AC298" s="127"/>
      <c r="AD298" s="127"/>
      <c r="AE298" s="127"/>
      <c r="AF298" s="127"/>
      <c r="AG298" s="127"/>
      <c r="AH298" s="127"/>
      <c r="AI298" s="127"/>
      <c r="AJ298" s="127"/>
      <c r="AK298" s="127"/>
      <c r="AL298" s="127"/>
      <c r="AM298" s="127"/>
      <c r="AN298" s="127"/>
      <c r="AO298" s="127"/>
      <c r="AP298" s="127"/>
      <c r="AQ298" s="127"/>
      <c r="AR298" s="127"/>
      <c r="AS298" s="127"/>
      <c r="AT298" s="127"/>
      <c r="AU298" s="127"/>
      <c r="AV298" s="127"/>
      <c r="AW298" s="127"/>
      <c r="AX298" s="127"/>
      <c r="AY298" s="127"/>
      <c r="AZ298" s="20" t="s">
        <v>58</v>
      </c>
      <c r="BA298" s="20" t="s">
        <v>58</v>
      </c>
      <c r="BB298" s="127"/>
      <c r="BC298" s="127"/>
      <c r="BD298" s="20" t="s">
        <v>58</v>
      </c>
      <c r="BE298" s="20" t="s">
        <v>58</v>
      </c>
      <c r="BF298" s="127"/>
      <c r="BG298" s="127"/>
      <c r="BH298" s="127"/>
      <c r="BI298" s="127"/>
      <c r="BJ298" s="127"/>
      <c r="BK298" s="127"/>
      <c r="BL298" s="127"/>
      <c r="BM298" s="127"/>
      <c r="BN298" s="127"/>
      <c r="BO298" s="127"/>
      <c r="BP298" s="127"/>
      <c r="BQ298" s="127"/>
      <c r="BR298" s="127"/>
      <c r="BS298" s="127"/>
      <c r="BT298" s="127"/>
      <c r="BU298" s="31"/>
      <c r="BV298" s="31"/>
      <c r="BW298" s="31"/>
      <c r="BX298" s="31"/>
      <c r="BY298" s="31"/>
      <c r="BZ298" s="166"/>
      <c r="CA298" s="166"/>
      <c r="CB298" s="166"/>
      <c r="CC298" s="166"/>
      <c r="CD298" s="169"/>
      <c r="CE298" s="6"/>
      <c r="CF298" s="6"/>
      <c r="CG298" s="6"/>
      <c r="CH298" s="6"/>
      <c r="CI298" s="6"/>
      <c r="CJ298" s="6"/>
      <c r="CK298" s="6"/>
      <c r="CL298" s="6"/>
    </row>
    <row r="299" spans="1:90" s="7" customFormat="1" ht="18.75" customHeight="1" hidden="1" outlineLevel="1">
      <c r="A299" s="173"/>
      <c r="B299" s="177"/>
      <c r="C299" s="369"/>
      <c r="D299" s="375"/>
      <c r="E299" s="160"/>
      <c r="F299" s="185"/>
      <c r="G299" s="126" t="s">
        <v>59</v>
      </c>
      <c r="H299" s="156"/>
      <c r="I299" s="156"/>
      <c r="J299" s="156"/>
      <c r="K299" s="156"/>
      <c r="L299" s="156"/>
      <c r="M299" s="172"/>
      <c r="N299" s="368"/>
      <c r="O299" s="128"/>
      <c r="P299" s="128"/>
      <c r="Q299" s="128"/>
      <c r="R299" s="128"/>
      <c r="S299" s="128"/>
      <c r="T299" s="128"/>
      <c r="U299" s="128"/>
      <c r="V299" s="128"/>
      <c r="W299" s="128"/>
      <c r="X299" s="128"/>
      <c r="Y299" s="128"/>
      <c r="Z299" s="128"/>
      <c r="AA299" s="128"/>
      <c r="AB299" s="128"/>
      <c r="AC299" s="128"/>
      <c r="AD299" s="128"/>
      <c r="AE299" s="128"/>
      <c r="AF299" s="128"/>
      <c r="AG299" s="128"/>
      <c r="AH299" s="128"/>
      <c r="AI299" s="128"/>
      <c r="AJ299" s="128"/>
      <c r="AK299" s="128"/>
      <c r="AL299" s="128"/>
      <c r="AM299" s="128"/>
      <c r="AN299" s="128"/>
      <c r="AO299" s="128"/>
      <c r="AP299" s="128"/>
      <c r="AQ299" s="128"/>
      <c r="AR299" s="128"/>
      <c r="AS299" s="128"/>
      <c r="AT299" s="128"/>
      <c r="AU299" s="128"/>
      <c r="AV299" s="128"/>
      <c r="AW299" s="128"/>
      <c r="AX299" s="128"/>
      <c r="AY299" s="128"/>
      <c r="AZ299" s="128"/>
      <c r="BA299" s="128"/>
      <c r="BB299" s="128"/>
      <c r="BC299" s="128"/>
      <c r="BD299" s="128"/>
      <c r="BE299" s="128"/>
      <c r="BF299" s="128"/>
      <c r="BG299" s="128"/>
      <c r="BH299" s="128"/>
      <c r="BI299" s="128"/>
      <c r="BJ299" s="128"/>
      <c r="BK299" s="128"/>
      <c r="BL299" s="128"/>
      <c r="BM299" s="128"/>
      <c r="BN299" s="128"/>
      <c r="BO299" s="128"/>
      <c r="BP299" s="128"/>
      <c r="BQ299" s="128"/>
      <c r="BR299" s="128"/>
      <c r="BS299" s="128"/>
      <c r="BT299" s="128"/>
      <c r="BU299" s="97"/>
      <c r="BV299" s="97"/>
      <c r="BW299" s="97"/>
      <c r="BX299" s="97"/>
      <c r="BY299" s="97"/>
      <c r="BZ299" s="166"/>
      <c r="CA299" s="166"/>
      <c r="CB299" s="166"/>
      <c r="CC299" s="166"/>
      <c r="CD299" s="169"/>
      <c r="CE299" s="6"/>
      <c r="CF299" s="6"/>
      <c r="CG299" s="6"/>
      <c r="CH299" s="6"/>
      <c r="CI299" s="6"/>
      <c r="CJ299" s="6"/>
      <c r="CK299" s="6"/>
      <c r="CL299" s="6"/>
    </row>
    <row r="300" spans="1:90" s="7" customFormat="1" ht="18.75" customHeight="1" hidden="1" outlineLevel="1">
      <c r="A300" s="173">
        <v>4</v>
      </c>
      <c r="B300" s="177"/>
      <c r="C300" s="372"/>
      <c r="D300" s="375"/>
      <c r="E300" s="182" t="s">
        <v>239</v>
      </c>
      <c r="F300" s="185" t="s">
        <v>240</v>
      </c>
      <c r="G300" s="20" t="s">
        <v>58</v>
      </c>
      <c r="H300" s="170" t="s">
        <v>229</v>
      </c>
      <c r="I300" s="170"/>
      <c r="J300" s="170"/>
      <c r="K300" s="170"/>
      <c r="L300" s="170" t="s">
        <v>229</v>
      </c>
      <c r="M300" s="172" t="s">
        <v>230</v>
      </c>
      <c r="N300" s="172"/>
      <c r="O300" s="28"/>
      <c r="P300" s="28"/>
      <c r="Q300" s="28"/>
      <c r="R300" s="28"/>
      <c r="S300" s="28"/>
      <c r="T300" s="28"/>
      <c r="U300" s="28"/>
      <c r="V300" s="28"/>
      <c r="W300" s="28"/>
      <c r="X300" s="28"/>
      <c r="Y300" s="28"/>
      <c r="Z300" s="28"/>
      <c r="AA300" s="28"/>
      <c r="AB300" s="28"/>
      <c r="AC300" s="28"/>
      <c r="AD300" s="28"/>
      <c r="AE300" s="28"/>
      <c r="AF300" s="28"/>
      <c r="AG300" s="20" t="s">
        <v>58</v>
      </c>
      <c r="AH300" s="20" t="s">
        <v>58</v>
      </c>
      <c r="AI300" s="28"/>
      <c r="AJ300" s="28"/>
      <c r="AK300" s="28"/>
      <c r="AL300" s="28"/>
      <c r="AM300" s="28"/>
      <c r="AN300" s="28"/>
      <c r="AO300" s="28"/>
      <c r="AP300" s="28"/>
      <c r="AQ300" s="28"/>
      <c r="AR300" s="28"/>
      <c r="AS300" s="28"/>
      <c r="AT300" s="28"/>
      <c r="AU300" s="28"/>
      <c r="AV300" s="28"/>
      <c r="AW300" s="28"/>
      <c r="AX300" s="28"/>
      <c r="AY300" s="28"/>
      <c r="AZ300" s="28"/>
      <c r="BA300" s="28"/>
      <c r="BB300" s="28"/>
      <c r="BC300" s="28"/>
      <c r="BD300" s="28"/>
      <c r="BE300" s="28"/>
      <c r="BF300" s="28"/>
      <c r="BG300" s="28"/>
      <c r="BH300" s="28"/>
      <c r="BI300" s="28"/>
      <c r="BJ300" s="28"/>
      <c r="BK300" s="28"/>
      <c r="BL300" s="28"/>
      <c r="BM300" s="28"/>
      <c r="BN300" s="28"/>
      <c r="BO300" s="28"/>
      <c r="BP300" s="28"/>
      <c r="BQ300" s="28"/>
      <c r="BR300" s="28"/>
      <c r="BS300" s="28"/>
      <c r="BT300" s="28"/>
      <c r="BU300" s="31"/>
      <c r="BV300" s="31"/>
      <c r="BW300" s="31"/>
      <c r="BX300" s="31"/>
      <c r="BY300" s="31"/>
      <c r="BZ300" s="166"/>
      <c r="CA300" s="166"/>
      <c r="CB300" s="166"/>
      <c r="CC300" s="166"/>
      <c r="CD300" s="169"/>
      <c r="CE300" s="6"/>
      <c r="CF300" s="6"/>
      <c r="CG300" s="6"/>
      <c r="CH300" s="6"/>
      <c r="CI300" s="6"/>
      <c r="CJ300" s="6"/>
      <c r="CK300" s="6"/>
      <c r="CL300" s="6"/>
    </row>
    <row r="301" spans="1:90" s="7" customFormat="1" ht="18.75" customHeight="1" hidden="1" outlineLevel="1">
      <c r="A301" s="173"/>
      <c r="B301" s="177"/>
      <c r="C301" s="372"/>
      <c r="D301" s="375"/>
      <c r="E301" s="182"/>
      <c r="F301" s="185"/>
      <c r="G301" s="20" t="s">
        <v>59</v>
      </c>
      <c r="H301" s="170"/>
      <c r="I301" s="170"/>
      <c r="J301" s="170"/>
      <c r="K301" s="170"/>
      <c r="L301" s="170"/>
      <c r="M301" s="172"/>
      <c r="N301" s="172"/>
      <c r="O301" s="34"/>
      <c r="P301" s="34"/>
      <c r="Q301" s="34"/>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c r="AR301" s="34"/>
      <c r="AS301" s="34"/>
      <c r="AT301" s="34"/>
      <c r="AU301" s="34"/>
      <c r="AV301" s="34"/>
      <c r="AW301" s="34"/>
      <c r="AX301" s="34"/>
      <c r="AY301" s="34"/>
      <c r="AZ301" s="34"/>
      <c r="BA301" s="34"/>
      <c r="BB301" s="34"/>
      <c r="BC301" s="34"/>
      <c r="BD301" s="34"/>
      <c r="BE301" s="34"/>
      <c r="BF301" s="34"/>
      <c r="BG301" s="34"/>
      <c r="BH301" s="34"/>
      <c r="BI301" s="34"/>
      <c r="BJ301" s="34"/>
      <c r="BK301" s="34"/>
      <c r="BL301" s="34"/>
      <c r="BM301" s="34"/>
      <c r="BN301" s="34"/>
      <c r="BO301" s="34"/>
      <c r="BP301" s="34"/>
      <c r="BQ301" s="34"/>
      <c r="BR301" s="34"/>
      <c r="BS301" s="34"/>
      <c r="BT301" s="34"/>
      <c r="BU301" s="97"/>
      <c r="BV301" s="97"/>
      <c r="BW301" s="97"/>
      <c r="BX301" s="97"/>
      <c r="BY301" s="97"/>
      <c r="BZ301" s="166"/>
      <c r="CA301" s="166"/>
      <c r="CB301" s="166"/>
      <c r="CC301" s="166"/>
      <c r="CD301" s="169"/>
      <c r="CE301" s="6"/>
      <c r="CF301" s="6"/>
      <c r="CG301" s="6"/>
      <c r="CH301" s="6"/>
      <c r="CI301" s="6"/>
      <c r="CJ301" s="6"/>
      <c r="CK301" s="6"/>
      <c r="CL301" s="6"/>
    </row>
    <row r="302" spans="1:90" s="7" customFormat="1" ht="18.75" customHeight="1" hidden="1" outlineLevel="1">
      <c r="A302" s="173">
        <v>5</v>
      </c>
      <c r="B302" s="174"/>
      <c r="C302" s="373"/>
      <c r="D302" s="375"/>
      <c r="E302" s="182" t="s">
        <v>241</v>
      </c>
      <c r="F302" s="185" t="s">
        <v>242</v>
      </c>
      <c r="G302" s="20" t="s">
        <v>58</v>
      </c>
      <c r="H302" s="170" t="s">
        <v>229</v>
      </c>
      <c r="I302" s="170"/>
      <c r="J302" s="170"/>
      <c r="K302" s="170"/>
      <c r="L302" s="170"/>
      <c r="M302" s="172" t="s">
        <v>230</v>
      </c>
      <c r="N302" s="172" t="s">
        <v>236</v>
      </c>
      <c r="O302" s="28"/>
      <c r="P302" s="28"/>
      <c r="Q302" s="28"/>
      <c r="R302" s="28"/>
      <c r="S302" s="28"/>
      <c r="T302" s="28"/>
      <c r="U302" s="28"/>
      <c r="V302" s="28"/>
      <c r="W302" s="28"/>
      <c r="X302" s="28"/>
      <c r="Y302" s="28"/>
      <c r="Z302" s="28"/>
      <c r="AA302" s="28"/>
      <c r="AB302" s="28"/>
      <c r="AC302" s="28"/>
      <c r="AD302" s="28"/>
      <c r="AE302" s="28"/>
      <c r="AF302" s="28"/>
      <c r="AG302" s="28"/>
      <c r="AH302" s="28"/>
      <c r="AI302" s="28"/>
      <c r="AJ302" s="28"/>
      <c r="AK302" s="28"/>
      <c r="AL302" s="28"/>
      <c r="AM302" s="28"/>
      <c r="AN302" s="28"/>
      <c r="AO302" s="28"/>
      <c r="AP302" s="20" t="s">
        <v>58</v>
      </c>
      <c r="AQ302" s="20" t="s">
        <v>58</v>
      </c>
      <c r="AR302" s="28"/>
      <c r="AS302" s="28"/>
      <c r="AT302" s="28"/>
      <c r="AU302" s="28"/>
      <c r="AV302" s="28"/>
      <c r="AW302" s="28"/>
      <c r="AX302" s="28"/>
      <c r="AY302" s="28"/>
      <c r="AZ302" s="28"/>
      <c r="BA302" s="28"/>
      <c r="BB302" s="28"/>
      <c r="BC302" s="28"/>
      <c r="BD302" s="28"/>
      <c r="BE302" s="28"/>
      <c r="BF302" s="28"/>
      <c r="BG302" s="28"/>
      <c r="BH302" s="28"/>
      <c r="BI302" s="28"/>
      <c r="BJ302" s="28"/>
      <c r="BK302" s="28"/>
      <c r="BL302" s="28"/>
      <c r="BM302" s="28"/>
      <c r="BN302" s="28"/>
      <c r="BO302" s="28"/>
      <c r="BP302" s="28"/>
      <c r="BQ302" s="28"/>
      <c r="BR302" s="28"/>
      <c r="BS302" s="28"/>
      <c r="BT302" s="28"/>
      <c r="BU302" s="31"/>
      <c r="BV302" s="31"/>
      <c r="BW302" s="31"/>
      <c r="BX302" s="31"/>
      <c r="BY302" s="31"/>
      <c r="BZ302" s="166"/>
      <c r="CA302" s="166"/>
      <c r="CB302" s="166"/>
      <c r="CC302" s="166"/>
      <c r="CD302" s="169"/>
      <c r="CE302" s="6"/>
      <c r="CF302" s="6"/>
      <c r="CG302" s="6"/>
      <c r="CH302" s="6"/>
      <c r="CI302" s="6"/>
      <c r="CJ302" s="6"/>
      <c r="CK302" s="6"/>
      <c r="CL302" s="6"/>
    </row>
    <row r="303" spans="1:90" s="7" customFormat="1" ht="19.5" customHeight="1" hidden="1" outlineLevel="1">
      <c r="A303" s="173"/>
      <c r="B303" s="174"/>
      <c r="C303" s="373"/>
      <c r="D303" s="375"/>
      <c r="E303" s="182"/>
      <c r="F303" s="302"/>
      <c r="G303" s="20" t="s">
        <v>59</v>
      </c>
      <c r="H303" s="170"/>
      <c r="I303" s="170"/>
      <c r="J303" s="170"/>
      <c r="K303" s="170"/>
      <c r="L303" s="170"/>
      <c r="M303" s="172"/>
      <c r="N303" s="172"/>
      <c r="O303" s="34"/>
      <c r="P303" s="34"/>
      <c r="Q303" s="34"/>
      <c r="R303" s="34"/>
      <c r="S303" s="34"/>
      <c r="T303" s="34"/>
      <c r="U303" s="34"/>
      <c r="V303" s="34"/>
      <c r="W303" s="34"/>
      <c r="X303" s="34"/>
      <c r="Y303" s="34"/>
      <c r="Z303" s="34"/>
      <c r="AA303" s="34"/>
      <c r="AB303" s="34"/>
      <c r="AC303" s="34"/>
      <c r="AD303" s="34"/>
      <c r="AE303" s="34"/>
      <c r="AF303" s="34"/>
      <c r="AG303" s="34"/>
      <c r="AH303" s="34"/>
      <c r="AI303" s="34"/>
      <c r="AJ303" s="34"/>
      <c r="AK303" s="34"/>
      <c r="AL303" s="34"/>
      <c r="AM303" s="34"/>
      <c r="AN303" s="34"/>
      <c r="AO303" s="34"/>
      <c r="AP303" s="34"/>
      <c r="AQ303" s="34"/>
      <c r="AR303" s="34"/>
      <c r="AS303" s="34"/>
      <c r="AT303" s="34"/>
      <c r="AU303" s="34"/>
      <c r="AV303" s="34"/>
      <c r="AW303" s="34"/>
      <c r="AX303" s="34"/>
      <c r="AY303" s="34"/>
      <c r="AZ303" s="34"/>
      <c r="BA303" s="34"/>
      <c r="BB303" s="34"/>
      <c r="BC303" s="34"/>
      <c r="BD303" s="34"/>
      <c r="BE303" s="34"/>
      <c r="BF303" s="34"/>
      <c r="BG303" s="34"/>
      <c r="BH303" s="34"/>
      <c r="BI303" s="34"/>
      <c r="BJ303" s="34"/>
      <c r="BK303" s="34"/>
      <c r="BL303" s="34"/>
      <c r="BM303" s="34"/>
      <c r="BN303" s="34"/>
      <c r="BO303" s="34"/>
      <c r="BP303" s="34"/>
      <c r="BQ303" s="34"/>
      <c r="BR303" s="34"/>
      <c r="BS303" s="34"/>
      <c r="BT303" s="34"/>
      <c r="BU303" s="97"/>
      <c r="BV303" s="97"/>
      <c r="BW303" s="97"/>
      <c r="BX303" s="97"/>
      <c r="BY303" s="97"/>
      <c r="BZ303" s="166"/>
      <c r="CA303" s="166"/>
      <c r="CB303" s="166"/>
      <c r="CC303" s="166"/>
      <c r="CD303" s="169"/>
      <c r="CE303" s="6"/>
      <c r="CF303" s="6"/>
      <c r="CG303" s="6"/>
      <c r="CH303" s="6"/>
      <c r="CI303" s="6"/>
      <c r="CJ303" s="6"/>
      <c r="CK303" s="6"/>
      <c r="CL303" s="6"/>
    </row>
    <row r="304" spans="1:90" s="7" customFormat="1" ht="18.75" customHeight="1" hidden="1" outlineLevel="1">
      <c r="A304" s="173">
        <v>5</v>
      </c>
      <c r="B304" s="174"/>
      <c r="C304" s="373"/>
      <c r="D304" s="375"/>
      <c r="E304" s="182" t="s">
        <v>451</v>
      </c>
      <c r="F304" s="185" t="s">
        <v>452</v>
      </c>
      <c r="G304" s="20" t="s">
        <v>58</v>
      </c>
      <c r="H304" s="170" t="s">
        <v>229</v>
      </c>
      <c r="I304" s="170"/>
      <c r="J304" s="170"/>
      <c r="K304" s="170"/>
      <c r="L304" s="170" t="s">
        <v>229</v>
      </c>
      <c r="M304" s="172" t="s">
        <v>230</v>
      </c>
      <c r="N304" s="172"/>
      <c r="O304" s="28"/>
      <c r="P304" s="28"/>
      <c r="Q304" s="28"/>
      <c r="R304" s="28"/>
      <c r="S304" s="28"/>
      <c r="T304" s="28"/>
      <c r="U304" s="28"/>
      <c r="V304" s="28"/>
      <c r="W304" s="28"/>
      <c r="X304" s="28"/>
      <c r="Y304" s="28"/>
      <c r="Z304" s="28"/>
      <c r="AA304" s="28"/>
      <c r="AB304" s="20" t="s">
        <v>58</v>
      </c>
      <c r="AC304" s="20" t="s">
        <v>58</v>
      </c>
      <c r="AD304" s="28"/>
      <c r="AE304" s="28"/>
      <c r="AF304" s="28"/>
      <c r="AG304" s="28"/>
      <c r="AH304" s="28"/>
      <c r="AI304" s="28"/>
      <c r="AJ304" s="28"/>
      <c r="AK304" s="28"/>
      <c r="AL304" s="28"/>
      <c r="AM304" s="28"/>
      <c r="AN304" s="28"/>
      <c r="AO304" s="28"/>
      <c r="AP304" s="28"/>
      <c r="AQ304" s="28"/>
      <c r="AR304" s="28"/>
      <c r="AS304" s="28"/>
      <c r="AT304" s="28"/>
      <c r="AU304" s="28"/>
      <c r="AV304" s="28"/>
      <c r="AW304" s="28"/>
      <c r="AX304" s="28"/>
      <c r="AY304" s="28"/>
      <c r="AZ304" s="28"/>
      <c r="BA304" s="28"/>
      <c r="BB304" s="28"/>
      <c r="BC304" s="28"/>
      <c r="BD304" s="28"/>
      <c r="BE304" s="28"/>
      <c r="BF304" s="28"/>
      <c r="BG304" s="28"/>
      <c r="BH304" s="28"/>
      <c r="BI304" s="28"/>
      <c r="BJ304" s="28"/>
      <c r="BK304" s="28"/>
      <c r="BL304" s="28"/>
      <c r="BM304" s="28"/>
      <c r="BN304" s="28"/>
      <c r="BO304" s="28"/>
      <c r="BP304" s="28"/>
      <c r="BQ304" s="28"/>
      <c r="BR304" s="28"/>
      <c r="BS304" s="28"/>
      <c r="BT304" s="28"/>
      <c r="BU304" s="31"/>
      <c r="BV304" s="31"/>
      <c r="BW304" s="31"/>
      <c r="BX304" s="31"/>
      <c r="BY304" s="31"/>
      <c r="BZ304" s="166"/>
      <c r="CA304" s="166"/>
      <c r="CB304" s="166"/>
      <c r="CC304" s="166"/>
      <c r="CD304" s="169"/>
      <c r="CE304" s="6"/>
      <c r="CF304" s="6"/>
      <c r="CG304" s="6"/>
      <c r="CH304" s="6"/>
      <c r="CI304" s="6"/>
      <c r="CJ304" s="6"/>
      <c r="CK304" s="6"/>
      <c r="CL304" s="6"/>
    </row>
    <row r="305" spans="1:90" s="7" customFormat="1" ht="19.5" customHeight="1" hidden="1" outlineLevel="1">
      <c r="A305" s="173"/>
      <c r="B305" s="174"/>
      <c r="C305" s="373"/>
      <c r="D305" s="376"/>
      <c r="E305" s="182"/>
      <c r="F305" s="302"/>
      <c r="G305" s="20" t="s">
        <v>59</v>
      </c>
      <c r="H305" s="170"/>
      <c r="I305" s="170"/>
      <c r="J305" s="170"/>
      <c r="K305" s="170"/>
      <c r="L305" s="170"/>
      <c r="M305" s="172"/>
      <c r="N305" s="172"/>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34"/>
      <c r="AY305" s="34"/>
      <c r="AZ305" s="34"/>
      <c r="BA305" s="34"/>
      <c r="BB305" s="34"/>
      <c r="BC305" s="34"/>
      <c r="BD305" s="34"/>
      <c r="BE305" s="34"/>
      <c r="BF305" s="34"/>
      <c r="BG305" s="34"/>
      <c r="BH305" s="34"/>
      <c r="BI305" s="34"/>
      <c r="BJ305" s="34"/>
      <c r="BK305" s="34"/>
      <c r="BL305" s="34"/>
      <c r="BM305" s="34"/>
      <c r="BN305" s="34"/>
      <c r="BO305" s="34"/>
      <c r="BP305" s="34"/>
      <c r="BQ305" s="34"/>
      <c r="BR305" s="34"/>
      <c r="BS305" s="34"/>
      <c r="BT305" s="34"/>
      <c r="BU305" s="97"/>
      <c r="BV305" s="97"/>
      <c r="BW305" s="97"/>
      <c r="BX305" s="97"/>
      <c r="BY305" s="97"/>
      <c r="BZ305" s="166"/>
      <c r="CA305" s="166"/>
      <c r="CB305" s="166"/>
      <c r="CC305" s="166"/>
      <c r="CD305" s="169"/>
      <c r="CE305" s="6"/>
      <c r="CF305" s="6"/>
      <c r="CG305" s="6"/>
      <c r="CH305" s="6"/>
      <c r="CI305" s="6"/>
      <c r="CJ305" s="6"/>
      <c r="CK305" s="6"/>
      <c r="CL305" s="6"/>
    </row>
    <row r="306" spans="1:90" s="7" customFormat="1" ht="18.75" customHeight="1" collapsed="1">
      <c r="A306" s="19"/>
      <c r="B306" s="61"/>
      <c r="C306" s="283" t="s">
        <v>128</v>
      </c>
      <c r="D306" s="275" t="s">
        <v>129</v>
      </c>
      <c r="E306" s="275"/>
      <c r="F306" s="276" t="s">
        <v>400</v>
      </c>
      <c r="G306" s="64" t="s">
        <v>58</v>
      </c>
      <c r="H306" s="170" t="s">
        <v>272</v>
      </c>
      <c r="I306" s="170"/>
      <c r="J306" s="170"/>
      <c r="K306" s="170" t="s">
        <v>229</v>
      </c>
      <c r="L306" s="170" t="s">
        <v>229</v>
      </c>
      <c r="M306" s="203" t="s">
        <v>270</v>
      </c>
      <c r="N306" s="203" t="s">
        <v>236</v>
      </c>
      <c r="O306" s="21">
        <f>COUNTIF(O308:O319,"P")</f>
        <v>0</v>
      </c>
      <c r="P306" s="21">
        <f aca="true" t="shared" si="77" ref="P306:AQ306">COUNTIF(P308:P319,"P")</f>
        <v>1</v>
      </c>
      <c r="Q306" s="21">
        <f t="shared" si="77"/>
        <v>1</v>
      </c>
      <c r="R306" s="21">
        <f t="shared" si="77"/>
        <v>1</v>
      </c>
      <c r="S306" s="21">
        <f t="shared" si="77"/>
        <v>1</v>
      </c>
      <c r="T306" s="21">
        <f t="shared" si="77"/>
        <v>2</v>
      </c>
      <c r="U306" s="21">
        <f t="shared" si="77"/>
        <v>1</v>
      </c>
      <c r="V306" s="21">
        <f t="shared" si="77"/>
        <v>1</v>
      </c>
      <c r="W306" s="21">
        <f t="shared" si="77"/>
        <v>1</v>
      </c>
      <c r="X306" s="21">
        <f t="shared" si="77"/>
        <v>2</v>
      </c>
      <c r="Y306" s="21">
        <f t="shared" si="77"/>
        <v>2</v>
      </c>
      <c r="Z306" s="21">
        <f t="shared" si="77"/>
        <v>1</v>
      </c>
      <c r="AA306" s="21">
        <f t="shared" si="77"/>
        <v>1</v>
      </c>
      <c r="AB306" s="21">
        <f t="shared" si="77"/>
        <v>3</v>
      </c>
      <c r="AC306" s="21">
        <f t="shared" si="77"/>
        <v>1</v>
      </c>
      <c r="AD306" s="21">
        <f t="shared" si="77"/>
        <v>2</v>
      </c>
      <c r="AE306" s="21">
        <f t="shared" si="77"/>
        <v>1</v>
      </c>
      <c r="AF306" s="21">
        <f t="shared" si="77"/>
        <v>1</v>
      </c>
      <c r="AG306" s="21"/>
      <c r="AH306" s="21">
        <f t="shared" si="77"/>
        <v>2</v>
      </c>
      <c r="AI306" s="21">
        <f t="shared" si="77"/>
        <v>2</v>
      </c>
      <c r="AJ306" s="21">
        <f t="shared" si="77"/>
        <v>1</v>
      </c>
      <c r="AK306" s="21">
        <f t="shared" si="77"/>
        <v>1</v>
      </c>
      <c r="AL306" s="21">
        <f t="shared" si="77"/>
        <v>1</v>
      </c>
      <c r="AM306" s="21">
        <f t="shared" si="77"/>
        <v>3</v>
      </c>
      <c r="AN306" s="21">
        <f t="shared" si="77"/>
        <v>2</v>
      </c>
      <c r="AO306" s="21">
        <f t="shared" si="77"/>
        <v>1</v>
      </c>
      <c r="AP306" s="21">
        <f t="shared" si="77"/>
        <v>1</v>
      </c>
      <c r="AQ306" s="21">
        <f t="shared" si="77"/>
        <v>2</v>
      </c>
      <c r="AR306" s="21">
        <f aca="true" t="shared" si="78" ref="AR306:BT306">COUNTIF(AR308:AR319,"P")</f>
        <v>3</v>
      </c>
      <c r="AS306" s="21">
        <f t="shared" si="78"/>
        <v>2</v>
      </c>
      <c r="AT306" s="21">
        <f t="shared" si="78"/>
        <v>2</v>
      </c>
      <c r="AU306" s="21">
        <f t="shared" si="78"/>
        <v>1</v>
      </c>
      <c r="AV306" s="21">
        <f t="shared" si="78"/>
        <v>1</v>
      </c>
      <c r="AW306" s="21">
        <f t="shared" si="78"/>
        <v>3</v>
      </c>
      <c r="AX306" s="21">
        <f t="shared" si="78"/>
        <v>2</v>
      </c>
      <c r="AY306" s="21">
        <f t="shared" si="78"/>
        <v>1</v>
      </c>
      <c r="AZ306" s="21">
        <f t="shared" si="78"/>
        <v>1</v>
      </c>
      <c r="BA306" s="21">
        <f t="shared" si="78"/>
        <v>2</v>
      </c>
      <c r="BB306" s="21">
        <f t="shared" si="78"/>
        <v>2</v>
      </c>
      <c r="BC306" s="21">
        <f t="shared" si="78"/>
        <v>1</v>
      </c>
      <c r="BD306" s="21">
        <f t="shared" si="78"/>
        <v>1</v>
      </c>
      <c r="BE306" s="21">
        <f t="shared" si="78"/>
        <v>1</v>
      </c>
      <c r="BF306" s="21">
        <f t="shared" si="78"/>
        <v>4</v>
      </c>
      <c r="BG306" s="21">
        <f t="shared" si="78"/>
        <v>1</v>
      </c>
      <c r="BH306" s="21">
        <f t="shared" si="78"/>
        <v>0</v>
      </c>
      <c r="BI306" s="21">
        <f t="shared" si="78"/>
        <v>0</v>
      </c>
      <c r="BJ306" s="21">
        <f t="shared" si="78"/>
        <v>1</v>
      </c>
      <c r="BK306" s="21">
        <f t="shared" si="78"/>
        <v>1</v>
      </c>
      <c r="BL306" s="21">
        <f t="shared" si="78"/>
        <v>0</v>
      </c>
      <c r="BM306" s="21">
        <f t="shared" si="78"/>
        <v>0</v>
      </c>
      <c r="BN306" s="21">
        <f t="shared" si="78"/>
        <v>2</v>
      </c>
      <c r="BO306" s="21">
        <f t="shared" si="78"/>
        <v>0</v>
      </c>
      <c r="BP306" s="21">
        <f t="shared" si="78"/>
        <v>1</v>
      </c>
      <c r="BQ306" s="21">
        <f t="shared" si="78"/>
        <v>0</v>
      </c>
      <c r="BR306" s="21"/>
      <c r="BS306" s="21">
        <f t="shared" si="78"/>
        <v>1</v>
      </c>
      <c r="BT306" s="21">
        <f t="shared" si="78"/>
        <v>0</v>
      </c>
      <c r="BU306" s="31"/>
      <c r="BV306" s="31"/>
      <c r="BW306" s="31"/>
      <c r="BX306" s="31"/>
      <c r="BY306" s="62"/>
      <c r="BZ306" s="43"/>
      <c r="CA306" s="43"/>
      <c r="CB306" s="43"/>
      <c r="CC306" s="43"/>
      <c r="CD306" s="235"/>
      <c r="CE306" s="6"/>
      <c r="CF306" s="6"/>
      <c r="CG306" s="6"/>
      <c r="CH306" s="6"/>
      <c r="CI306" s="6"/>
      <c r="CJ306" s="6"/>
      <c r="CK306" s="6"/>
      <c r="CL306" s="6"/>
    </row>
    <row r="307" spans="1:90" s="7" customFormat="1" ht="18.75" customHeight="1">
      <c r="A307" s="19"/>
      <c r="B307" s="61"/>
      <c r="C307" s="283" t="s">
        <v>128</v>
      </c>
      <c r="D307" s="275" t="s">
        <v>129</v>
      </c>
      <c r="E307" s="275"/>
      <c r="F307" s="276"/>
      <c r="G307" s="64" t="s">
        <v>59</v>
      </c>
      <c r="H307" s="170"/>
      <c r="I307" s="170"/>
      <c r="J307" s="170"/>
      <c r="K307" s="170"/>
      <c r="L307" s="170"/>
      <c r="M307" s="204"/>
      <c r="N307" s="204"/>
      <c r="O307" s="93">
        <f>COUNTIF(O308:O319,"E")</f>
        <v>0</v>
      </c>
      <c r="P307" s="93">
        <f aca="true" t="shared" si="79" ref="P307:AQ307">COUNTIF(P308:P319,"E")</f>
        <v>0</v>
      </c>
      <c r="Q307" s="93">
        <f t="shared" si="79"/>
        <v>0</v>
      </c>
      <c r="R307" s="93">
        <f t="shared" si="79"/>
        <v>0</v>
      </c>
      <c r="S307" s="93">
        <f t="shared" si="79"/>
        <v>0</v>
      </c>
      <c r="T307" s="93">
        <f t="shared" si="79"/>
        <v>0</v>
      </c>
      <c r="U307" s="93">
        <f t="shared" si="79"/>
        <v>0</v>
      </c>
      <c r="V307" s="93">
        <f t="shared" si="79"/>
        <v>0</v>
      </c>
      <c r="W307" s="93">
        <f t="shared" si="79"/>
        <v>0</v>
      </c>
      <c r="X307" s="93">
        <f t="shared" si="79"/>
        <v>0</v>
      </c>
      <c r="Y307" s="93">
        <f t="shared" si="79"/>
        <v>0</v>
      </c>
      <c r="Z307" s="93">
        <f t="shared" si="79"/>
        <v>0</v>
      </c>
      <c r="AA307" s="93">
        <f t="shared" si="79"/>
        <v>0</v>
      </c>
      <c r="AB307" s="93">
        <f t="shared" si="79"/>
        <v>0</v>
      </c>
      <c r="AC307" s="93">
        <f t="shared" si="79"/>
        <v>0</v>
      </c>
      <c r="AD307" s="93">
        <f t="shared" si="79"/>
        <v>0</v>
      </c>
      <c r="AE307" s="93">
        <f t="shared" si="79"/>
        <v>0</v>
      </c>
      <c r="AF307" s="93">
        <f t="shared" si="79"/>
        <v>0</v>
      </c>
      <c r="AG307" s="93"/>
      <c r="AH307" s="93">
        <f t="shared" si="79"/>
        <v>0</v>
      </c>
      <c r="AI307" s="93">
        <f t="shared" si="79"/>
        <v>0</v>
      </c>
      <c r="AJ307" s="93">
        <f t="shared" si="79"/>
        <v>0</v>
      </c>
      <c r="AK307" s="93">
        <f t="shared" si="79"/>
        <v>0</v>
      </c>
      <c r="AL307" s="93">
        <f t="shared" si="79"/>
        <v>0</v>
      </c>
      <c r="AM307" s="93">
        <f t="shared" si="79"/>
        <v>0</v>
      </c>
      <c r="AN307" s="93">
        <f t="shared" si="79"/>
        <v>0</v>
      </c>
      <c r="AO307" s="93">
        <f t="shared" si="79"/>
        <v>0</v>
      </c>
      <c r="AP307" s="93">
        <f t="shared" si="79"/>
        <v>0</v>
      </c>
      <c r="AQ307" s="93">
        <f t="shared" si="79"/>
        <v>0</v>
      </c>
      <c r="AR307" s="93">
        <f aca="true" t="shared" si="80" ref="AR307:BT307">COUNTIF(AR308:AR319,"E")</f>
        <v>0</v>
      </c>
      <c r="AS307" s="93">
        <f t="shared" si="80"/>
        <v>0</v>
      </c>
      <c r="AT307" s="93">
        <f t="shared" si="80"/>
        <v>0</v>
      </c>
      <c r="AU307" s="93">
        <f t="shared" si="80"/>
        <v>0</v>
      </c>
      <c r="AV307" s="93">
        <f t="shared" si="80"/>
        <v>0</v>
      </c>
      <c r="AW307" s="93">
        <f t="shared" si="80"/>
        <v>0</v>
      </c>
      <c r="AX307" s="93">
        <f t="shared" si="80"/>
        <v>0</v>
      </c>
      <c r="AY307" s="93">
        <f t="shared" si="80"/>
        <v>0</v>
      </c>
      <c r="AZ307" s="93">
        <f t="shared" si="80"/>
        <v>0</v>
      </c>
      <c r="BA307" s="93">
        <f t="shared" si="80"/>
        <v>0</v>
      </c>
      <c r="BB307" s="93">
        <f t="shared" si="80"/>
        <v>0</v>
      </c>
      <c r="BC307" s="93">
        <f t="shared" si="80"/>
        <v>0</v>
      </c>
      <c r="BD307" s="93">
        <f t="shared" si="80"/>
        <v>0</v>
      </c>
      <c r="BE307" s="93">
        <f t="shared" si="80"/>
        <v>0</v>
      </c>
      <c r="BF307" s="93">
        <f t="shared" si="80"/>
        <v>0</v>
      </c>
      <c r="BG307" s="93">
        <f t="shared" si="80"/>
        <v>0</v>
      </c>
      <c r="BH307" s="93">
        <f t="shared" si="80"/>
        <v>0</v>
      </c>
      <c r="BI307" s="93">
        <f t="shared" si="80"/>
        <v>0</v>
      </c>
      <c r="BJ307" s="93">
        <f t="shared" si="80"/>
        <v>0</v>
      </c>
      <c r="BK307" s="93">
        <f t="shared" si="80"/>
        <v>0</v>
      </c>
      <c r="BL307" s="93">
        <f t="shared" si="80"/>
        <v>0</v>
      </c>
      <c r="BM307" s="93">
        <f t="shared" si="80"/>
        <v>0</v>
      </c>
      <c r="BN307" s="93">
        <f t="shared" si="80"/>
        <v>0</v>
      </c>
      <c r="BO307" s="93">
        <f t="shared" si="80"/>
        <v>0</v>
      </c>
      <c r="BP307" s="93">
        <f t="shared" si="80"/>
        <v>0</v>
      </c>
      <c r="BQ307" s="93">
        <f t="shared" si="80"/>
        <v>0</v>
      </c>
      <c r="BR307" s="93"/>
      <c r="BS307" s="93">
        <f t="shared" si="80"/>
        <v>0</v>
      </c>
      <c r="BT307" s="93">
        <f t="shared" si="80"/>
        <v>0</v>
      </c>
      <c r="BU307" s="31"/>
      <c r="BV307" s="31"/>
      <c r="BW307" s="31"/>
      <c r="BX307" s="31"/>
      <c r="BY307" s="62"/>
      <c r="BZ307" s="43"/>
      <c r="CA307" s="43"/>
      <c r="CB307" s="43"/>
      <c r="CC307" s="43"/>
      <c r="CD307" s="235"/>
      <c r="CE307" s="6"/>
      <c r="CF307" s="6"/>
      <c r="CG307" s="6"/>
      <c r="CH307" s="6"/>
      <c r="CI307" s="6"/>
      <c r="CJ307" s="6"/>
      <c r="CK307" s="6"/>
      <c r="CL307" s="6"/>
    </row>
    <row r="308" spans="1:90" s="7" customFormat="1" ht="18.75" customHeight="1" hidden="1" outlineLevel="2">
      <c r="A308" s="236">
        <v>78</v>
      </c>
      <c r="B308" s="237"/>
      <c r="C308" s="279" t="s">
        <v>128</v>
      </c>
      <c r="D308" s="281" t="s">
        <v>130</v>
      </c>
      <c r="E308" s="278" t="s">
        <v>131</v>
      </c>
      <c r="F308" s="277" t="s">
        <v>396</v>
      </c>
      <c r="G308" s="64" t="s">
        <v>58</v>
      </c>
      <c r="H308" s="170" t="s">
        <v>272</v>
      </c>
      <c r="I308" s="170"/>
      <c r="J308" s="170"/>
      <c r="K308" s="170"/>
      <c r="L308" s="170" t="s">
        <v>229</v>
      </c>
      <c r="M308" s="203" t="s">
        <v>270</v>
      </c>
      <c r="N308" s="203" t="s">
        <v>236</v>
      </c>
      <c r="O308" s="28"/>
      <c r="P308" s="28" t="s">
        <v>58</v>
      </c>
      <c r="Q308" s="28" t="s">
        <v>58</v>
      </c>
      <c r="R308" s="28" t="s">
        <v>58</v>
      </c>
      <c r="S308" s="28" t="s">
        <v>58</v>
      </c>
      <c r="T308" s="28" t="s">
        <v>58</v>
      </c>
      <c r="U308" s="28" t="s">
        <v>58</v>
      </c>
      <c r="V308" s="28" t="s">
        <v>58</v>
      </c>
      <c r="W308" s="28" t="s">
        <v>58</v>
      </c>
      <c r="X308" s="28" t="s">
        <v>58</v>
      </c>
      <c r="Y308" s="28" t="s">
        <v>58</v>
      </c>
      <c r="Z308" s="28" t="s">
        <v>58</v>
      </c>
      <c r="AA308" s="28" t="s">
        <v>58</v>
      </c>
      <c r="AB308" s="28" t="s">
        <v>58</v>
      </c>
      <c r="AC308" s="28" t="s">
        <v>58</v>
      </c>
      <c r="AD308" s="28" t="s">
        <v>58</v>
      </c>
      <c r="AE308" s="28" t="s">
        <v>58</v>
      </c>
      <c r="AF308" s="28" t="s">
        <v>58</v>
      </c>
      <c r="AG308" s="28" t="s">
        <v>58</v>
      </c>
      <c r="AH308" s="28" t="s">
        <v>58</v>
      </c>
      <c r="AI308" s="28" t="s">
        <v>58</v>
      </c>
      <c r="AJ308" s="28" t="s">
        <v>58</v>
      </c>
      <c r="AK308" s="28" t="s">
        <v>58</v>
      </c>
      <c r="AL308" s="28" t="s">
        <v>58</v>
      </c>
      <c r="AM308" s="28" t="s">
        <v>58</v>
      </c>
      <c r="AN308" s="28" t="s">
        <v>58</v>
      </c>
      <c r="AO308" s="28" t="s">
        <v>58</v>
      </c>
      <c r="AP308" s="28" t="s">
        <v>58</v>
      </c>
      <c r="AQ308" s="28" t="s">
        <v>58</v>
      </c>
      <c r="AR308" s="28" t="s">
        <v>58</v>
      </c>
      <c r="AS308" s="28" t="s">
        <v>58</v>
      </c>
      <c r="AT308" s="28" t="s">
        <v>58</v>
      </c>
      <c r="AU308" s="28" t="s">
        <v>58</v>
      </c>
      <c r="AV308" s="28" t="s">
        <v>58</v>
      </c>
      <c r="AW308" s="28" t="s">
        <v>58</v>
      </c>
      <c r="AX308" s="28" t="s">
        <v>58</v>
      </c>
      <c r="AY308" s="28" t="s">
        <v>58</v>
      </c>
      <c r="AZ308" s="28" t="s">
        <v>58</v>
      </c>
      <c r="BA308" s="28" t="s">
        <v>58</v>
      </c>
      <c r="BB308" s="28" t="s">
        <v>58</v>
      </c>
      <c r="BC308" s="28" t="s">
        <v>58</v>
      </c>
      <c r="BD308" s="28" t="s">
        <v>58</v>
      </c>
      <c r="BE308" s="28" t="s">
        <v>58</v>
      </c>
      <c r="BF308" s="28" t="s">
        <v>58</v>
      </c>
      <c r="BG308" s="28" t="s">
        <v>58</v>
      </c>
      <c r="BH308" s="28"/>
      <c r="BI308" s="28"/>
      <c r="BJ308" s="28"/>
      <c r="BK308" s="28"/>
      <c r="BL308" s="28"/>
      <c r="BM308" s="28"/>
      <c r="BN308" s="28"/>
      <c r="BO308" s="28"/>
      <c r="BP308" s="28"/>
      <c r="BQ308" s="28"/>
      <c r="BR308" s="28"/>
      <c r="BS308" s="28"/>
      <c r="BT308" s="28"/>
      <c r="BU308" s="31">
        <f>COUNTIF(O308:AC308,"P")</f>
        <v>14</v>
      </c>
      <c r="BV308" s="31">
        <f>COUNTIF(AD308:AQ308,"P")</f>
        <v>14</v>
      </c>
      <c r="BW308" s="31">
        <f>COUNTIF(AR308:BE308,"P")</f>
        <v>14</v>
      </c>
      <c r="BX308" s="31">
        <f>COUNTIF(BF308:BT308,"P")</f>
        <v>2</v>
      </c>
      <c r="BY308" s="31">
        <f>SUM(BU308:BX308)</f>
        <v>44</v>
      </c>
      <c r="BZ308" s="43"/>
      <c r="CA308" s="43"/>
      <c r="CB308" s="43"/>
      <c r="CC308" s="43"/>
      <c r="CD308" s="235"/>
      <c r="CE308" s="6"/>
      <c r="CF308" s="6"/>
      <c r="CG308" s="6"/>
      <c r="CH308" s="6"/>
      <c r="CI308" s="6"/>
      <c r="CJ308" s="6"/>
      <c r="CK308" s="6"/>
      <c r="CL308" s="6"/>
    </row>
    <row r="309" spans="1:90" s="7" customFormat="1" ht="18.75" customHeight="1" hidden="1" outlineLevel="2">
      <c r="A309" s="236"/>
      <c r="B309" s="237"/>
      <c r="C309" s="280"/>
      <c r="D309" s="281"/>
      <c r="E309" s="278"/>
      <c r="F309" s="277"/>
      <c r="G309" s="64" t="s">
        <v>59</v>
      </c>
      <c r="H309" s="170"/>
      <c r="I309" s="170"/>
      <c r="J309" s="170"/>
      <c r="K309" s="170"/>
      <c r="L309" s="170"/>
      <c r="M309" s="204"/>
      <c r="N309" s="20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c r="AY309" s="34"/>
      <c r="AZ309" s="34"/>
      <c r="BA309" s="34"/>
      <c r="BB309" s="34"/>
      <c r="BC309" s="34"/>
      <c r="BD309" s="34"/>
      <c r="BE309" s="34"/>
      <c r="BF309" s="34"/>
      <c r="BG309" s="34"/>
      <c r="BH309" s="34"/>
      <c r="BI309" s="34"/>
      <c r="BJ309" s="34"/>
      <c r="BK309" s="34"/>
      <c r="BL309" s="34"/>
      <c r="BM309" s="34"/>
      <c r="BN309" s="34"/>
      <c r="BO309" s="34"/>
      <c r="BP309" s="34"/>
      <c r="BQ309" s="34"/>
      <c r="BR309" s="34"/>
      <c r="BS309" s="34"/>
      <c r="BT309" s="34"/>
      <c r="BU309" s="51">
        <f>COUNTIF(O309:AC309,"E")</f>
        <v>0</v>
      </c>
      <c r="BV309" s="51">
        <f>COUNTIF(AD309:AQ309,"E")</f>
        <v>0</v>
      </c>
      <c r="BW309" s="51">
        <f>COUNTIF(AR309:BE309,"E")</f>
        <v>0</v>
      </c>
      <c r="BX309" s="51">
        <f>COUNTIF(BF309:BT309,"E")</f>
        <v>0</v>
      </c>
      <c r="BY309" s="52">
        <f>SUM(BU309:BX309)</f>
        <v>0</v>
      </c>
      <c r="BZ309" s="43"/>
      <c r="CA309" s="43"/>
      <c r="CB309" s="43"/>
      <c r="CC309" s="43"/>
      <c r="CD309" s="235"/>
      <c r="CE309" s="6"/>
      <c r="CF309" s="6"/>
      <c r="CG309" s="6"/>
      <c r="CH309" s="6"/>
      <c r="CI309" s="6"/>
      <c r="CJ309" s="6"/>
      <c r="CK309" s="6"/>
      <c r="CL309" s="6"/>
    </row>
    <row r="310" spans="1:90" s="7" customFormat="1" ht="18.75" customHeight="1" hidden="1" outlineLevel="2">
      <c r="A310" s="236">
        <v>78</v>
      </c>
      <c r="B310" s="237"/>
      <c r="C310" s="280"/>
      <c r="D310" s="281"/>
      <c r="E310" s="278" t="s">
        <v>132</v>
      </c>
      <c r="F310" s="277" t="s">
        <v>397</v>
      </c>
      <c r="G310" s="64" t="s">
        <v>58</v>
      </c>
      <c r="H310" s="170" t="s">
        <v>272</v>
      </c>
      <c r="I310" s="170"/>
      <c r="J310" s="170"/>
      <c r="K310" s="170"/>
      <c r="L310" s="170" t="s">
        <v>229</v>
      </c>
      <c r="M310" s="203" t="s">
        <v>270</v>
      </c>
      <c r="N310" s="203" t="s">
        <v>236</v>
      </c>
      <c r="O310" s="28"/>
      <c r="P310" s="28"/>
      <c r="Q310" s="28"/>
      <c r="R310" s="28"/>
      <c r="S310" s="28"/>
      <c r="T310" s="28"/>
      <c r="U310" s="28"/>
      <c r="V310" s="28"/>
      <c r="W310" s="28"/>
      <c r="X310" s="28"/>
      <c r="Y310" s="28"/>
      <c r="Z310" s="28"/>
      <c r="AA310" s="28"/>
      <c r="AB310" s="28"/>
      <c r="AC310" s="28"/>
      <c r="AD310" s="28"/>
      <c r="AE310" s="28"/>
      <c r="AF310" s="28"/>
      <c r="AG310" s="28"/>
      <c r="AH310" s="28"/>
      <c r="AI310" s="28"/>
      <c r="AJ310" s="28"/>
      <c r="AK310" s="28"/>
      <c r="AL310" s="28"/>
      <c r="AM310" s="28"/>
      <c r="AN310" s="28"/>
      <c r="AO310" s="28"/>
      <c r="AP310" s="28"/>
      <c r="AQ310" s="28"/>
      <c r="AR310" s="28" t="s">
        <v>58</v>
      </c>
      <c r="AS310" s="28" t="s">
        <v>58</v>
      </c>
      <c r="AT310" s="28" t="s">
        <v>58</v>
      </c>
      <c r="AU310" s="28"/>
      <c r="AV310" s="28"/>
      <c r="AW310" s="28"/>
      <c r="AX310" s="28"/>
      <c r="AY310" s="28"/>
      <c r="AZ310" s="28"/>
      <c r="BA310" s="28"/>
      <c r="BB310" s="28"/>
      <c r="BC310" s="28"/>
      <c r="BD310" s="28"/>
      <c r="BE310" s="28"/>
      <c r="BF310" s="28"/>
      <c r="BG310" s="28"/>
      <c r="BH310" s="28"/>
      <c r="BI310" s="28"/>
      <c r="BJ310" s="28"/>
      <c r="BK310" s="28"/>
      <c r="BL310" s="28"/>
      <c r="BM310" s="28"/>
      <c r="BN310" s="28"/>
      <c r="BO310" s="28"/>
      <c r="BP310" s="28"/>
      <c r="BQ310" s="28"/>
      <c r="BR310" s="28"/>
      <c r="BS310" s="28"/>
      <c r="BT310" s="28"/>
      <c r="BU310" s="31">
        <f>COUNTIF(O310:AC310,"P")</f>
        <v>0</v>
      </c>
      <c r="BV310" s="31">
        <f>COUNTIF(AD310:AQ310,"P")</f>
        <v>0</v>
      </c>
      <c r="BW310" s="31">
        <f>COUNTIF(AR310:BE310,"P")</f>
        <v>3</v>
      </c>
      <c r="BX310" s="31">
        <f>COUNTIF(BF310:BT310,"P")</f>
        <v>0</v>
      </c>
      <c r="BY310" s="31">
        <f aca="true" t="shared" si="81" ref="BY310:BY319">SUM(BU310:BX310)</f>
        <v>3</v>
      </c>
      <c r="BZ310" s="43"/>
      <c r="CA310" s="43"/>
      <c r="CB310" s="43"/>
      <c r="CC310" s="43"/>
      <c r="CD310" s="235"/>
      <c r="CE310" s="6"/>
      <c r="CF310" s="6"/>
      <c r="CG310" s="6"/>
      <c r="CH310" s="6"/>
      <c r="CI310" s="6"/>
      <c r="CJ310" s="6"/>
      <c r="CK310" s="6"/>
      <c r="CL310" s="6"/>
    </row>
    <row r="311" spans="1:90" s="7" customFormat="1" ht="18.75" customHeight="1" hidden="1" outlineLevel="2">
      <c r="A311" s="236"/>
      <c r="B311" s="237"/>
      <c r="C311" s="280"/>
      <c r="D311" s="281"/>
      <c r="E311" s="278"/>
      <c r="F311" s="277"/>
      <c r="G311" s="64" t="s">
        <v>59</v>
      </c>
      <c r="H311" s="170"/>
      <c r="I311" s="170"/>
      <c r="J311" s="170"/>
      <c r="K311" s="170"/>
      <c r="L311" s="170"/>
      <c r="M311" s="204"/>
      <c r="N311" s="204"/>
      <c r="O311" s="34"/>
      <c r="P311" s="34"/>
      <c r="Q311" s="34"/>
      <c r="R311" s="34"/>
      <c r="S311" s="34"/>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4"/>
      <c r="AY311" s="34"/>
      <c r="AZ311" s="34"/>
      <c r="BA311" s="34"/>
      <c r="BB311" s="34"/>
      <c r="BC311" s="34"/>
      <c r="BD311" s="34"/>
      <c r="BE311" s="34"/>
      <c r="BF311" s="34"/>
      <c r="BG311" s="34"/>
      <c r="BH311" s="34"/>
      <c r="BI311" s="34"/>
      <c r="BJ311" s="34"/>
      <c r="BK311" s="34"/>
      <c r="BL311" s="34"/>
      <c r="BM311" s="34"/>
      <c r="BN311" s="34"/>
      <c r="BO311" s="34"/>
      <c r="BP311" s="34"/>
      <c r="BQ311" s="34"/>
      <c r="BR311" s="34"/>
      <c r="BS311" s="34"/>
      <c r="BT311" s="34"/>
      <c r="BU311" s="51">
        <f>COUNTIF(O311:AC311,"E")</f>
        <v>0</v>
      </c>
      <c r="BV311" s="51">
        <f>COUNTIF(AD311:AQ311,"E")</f>
        <v>0</v>
      </c>
      <c r="BW311" s="51">
        <f>COUNTIF(AR311:BE311,"E")</f>
        <v>0</v>
      </c>
      <c r="BX311" s="51">
        <f>COUNTIF(BF311:BT311,"E")</f>
        <v>0</v>
      </c>
      <c r="BY311" s="52">
        <f t="shared" si="81"/>
        <v>0</v>
      </c>
      <c r="BZ311" s="43"/>
      <c r="CA311" s="43"/>
      <c r="CB311" s="43"/>
      <c r="CC311" s="43"/>
      <c r="CD311" s="235"/>
      <c r="CE311" s="6"/>
      <c r="CF311" s="6"/>
      <c r="CG311" s="6"/>
      <c r="CH311" s="6"/>
      <c r="CI311" s="6"/>
      <c r="CJ311" s="6"/>
      <c r="CK311" s="6"/>
      <c r="CL311" s="6"/>
    </row>
    <row r="312" spans="1:90" s="7" customFormat="1" ht="18.75" customHeight="1" hidden="1" outlineLevel="2">
      <c r="A312" s="236"/>
      <c r="B312" s="237"/>
      <c r="C312" s="280"/>
      <c r="D312" s="281"/>
      <c r="E312" s="278" t="s">
        <v>133</v>
      </c>
      <c r="F312" s="277" t="s">
        <v>134</v>
      </c>
      <c r="G312" s="64" t="s">
        <v>58</v>
      </c>
      <c r="H312" s="170" t="s">
        <v>272</v>
      </c>
      <c r="I312" s="170"/>
      <c r="J312" s="170"/>
      <c r="K312" s="170" t="s">
        <v>229</v>
      </c>
      <c r="L312" s="170" t="s">
        <v>229</v>
      </c>
      <c r="M312" s="203" t="s">
        <v>270</v>
      </c>
      <c r="N312" s="203" t="s">
        <v>236</v>
      </c>
      <c r="O312" s="28"/>
      <c r="P312" s="28"/>
      <c r="Q312" s="28"/>
      <c r="R312" s="28"/>
      <c r="S312" s="28"/>
      <c r="T312" s="28"/>
      <c r="U312" s="28"/>
      <c r="V312" s="28"/>
      <c r="W312" s="28"/>
      <c r="X312" s="28" t="s">
        <v>58</v>
      </c>
      <c r="Y312" s="28"/>
      <c r="Z312" s="28"/>
      <c r="AA312" s="28"/>
      <c r="AB312" s="28"/>
      <c r="AC312" s="28"/>
      <c r="AD312" s="28"/>
      <c r="AE312" s="28"/>
      <c r="AF312" s="28"/>
      <c r="AG312" s="28"/>
      <c r="AH312" s="28" t="s">
        <v>58</v>
      </c>
      <c r="AI312" s="28"/>
      <c r="AJ312" s="28"/>
      <c r="AK312" s="28"/>
      <c r="AL312" s="28"/>
      <c r="AM312" s="28"/>
      <c r="AN312" s="28"/>
      <c r="AO312" s="28"/>
      <c r="AP312" s="28"/>
      <c r="AQ312" s="28" t="s">
        <v>58</v>
      </c>
      <c r="AR312" s="28"/>
      <c r="AS312" s="28"/>
      <c r="AT312" s="28"/>
      <c r="AU312" s="28"/>
      <c r="AV312" s="28"/>
      <c r="AW312" s="28"/>
      <c r="AX312" s="28"/>
      <c r="AY312" s="28"/>
      <c r="AZ312" s="28"/>
      <c r="BA312" s="28" t="s">
        <v>58</v>
      </c>
      <c r="BB312" s="28"/>
      <c r="BC312" s="28"/>
      <c r="BD312" s="28"/>
      <c r="BE312" s="28"/>
      <c r="BF312" s="28"/>
      <c r="BG312" s="28"/>
      <c r="BH312" s="28"/>
      <c r="BI312" s="28"/>
      <c r="BJ312" s="28" t="s">
        <v>58</v>
      </c>
      <c r="BK312" s="28"/>
      <c r="BL312" s="28"/>
      <c r="BM312" s="28"/>
      <c r="BN312" s="28"/>
      <c r="BO312" s="28"/>
      <c r="BP312" s="28"/>
      <c r="BQ312" s="28"/>
      <c r="BR312" s="28"/>
      <c r="BS312" s="28" t="s">
        <v>58</v>
      </c>
      <c r="BT312" s="28"/>
      <c r="BU312" s="31">
        <f>COUNTIF(O312:AC312,"P")</f>
        <v>1</v>
      </c>
      <c r="BV312" s="31">
        <f>COUNTIF(AD312:AQ312,"P")</f>
        <v>2</v>
      </c>
      <c r="BW312" s="31">
        <f>COUNTIF(AR312:BE312,"P")</f>
        <v>1</v>
      </c>
      <c r="BX312" s="31">
        <f>COUNTIF(BF312:BT312,"P")</f>
        <v>2</v>
      </c>
      <c r="BY312" s="31">
        <f t="shared" si="81"/>
        <v>6</v>
      </c>
      <c r="BZ312" s="43"/>
      <c r="CA312" s="43"/>
      <c r="CB312" s="43"/>
      <c r="CC312" s="43"/>
      <c r="CD312" s="235"/>
      <c r="CE312" s="6"/>
      <c r="CF312" s="6"/>
      <c r="CG312" s="6"/>
      <c r="CH312" s="6"/>
      <c r="CI312" s="6"/>
      <c r="CJ312" s="6"/>
      <c r="CK312" s="6"/>
      <c r="CL312" s="6"/>
    </row>
    <row r="313" spans="1:90" s="7" customFormat="1" ht="18.75" customHeight="1" hidden="1" outlineLevel="2">
      <c r="A313" s="236"/>
      <c r="B313" s="237"/>
      <c r="C313" s="280"/>
      <c r="D313" s="281"/>
      <c r="E313" s="278"/>
      <c r="F313" s="277"/>
      <c r="G313" s="64" t="s">
        <v>59</v>
      </c>
      <c r="H313" s="170"/>
      <c r="I313" s="170"/>
      <c r="J313" s="170"/>
      <c r="K313" s="170"/>
      <c r="L313" s="170"/>
      <c r="M313" s="204"/>
      <c r="N313" s="204"/>
      <c r="O313" s="34"/>
      <c r="P313" s="34"/>
      <c r="Q313" s="34"/>
      <c r="R313" s="34"/>
      <c r="S313" s="34"/>
      <c r="T313" s="34"/>
      <c r="U313" s="34"/>
      <c r="V313" s="34"/>
      <c r="W313" s="34"/>
      <c r="X313" s="34"/>
      <c r="Y313" s="34"/>
      <c r="Z313" s="34"/>
      <c r="AA313" s="34"/>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34"/>
      <c r="AY313" s="34"/>
      <c r="AZ313" s="34"/>
      <c r="BA313" s="34"/>
      <c r="BB313" s="34"/>
      <c r="BC313" s="34"/>
      <c r="BD313" s="34"/>
      <c r="BE313" s="34"/>
      <c r="BF313" s="34"/>
      <c r="BG313" s="34"/>
      <c r="BH313" s="34"/>
      <c r="BI313" s="34"/>
      <c r="BJ313" s="34"/>
      <c r="BK313" s="34"/>
      <c r="BL313" s="34"/>
      <c r="BM313" s="34"/>
      <c r="BN313" s="34"/>
      <c r="BO313" s="34"/>
      <c r="BP313" s="34"/>
      <c r="BQ313" s="34"/>
      <c r="BR313" s="34"/>
      <c r="BS313" s="34"/>
      <c r="BT313" s="34"/>
      <c r="BU313" s="51">
        <f>COUNTIF(O313:AC313,"E")</f>
        <v>0</v>
      </c>
      <c r="BV313" s="51">
        <f>COUNTIF(AD313:AQ313,"E")</f>
        <v>0</v>
      </c>
      <c r="BW313" s="51">
        <f>COUNTIF(AR313:BE313,"E")</f>
        <v>0</v>
      </c>
      <c r="BX313" s="51">
        <f>COUNTIF(BF313:BT313,"E")</f>
        <v>0</v>
      </c>
      <c r="BY313" s="52">
        <f t="shared" si="81"/>
        <v>0</v>
      </c>
      <c r="BZ313" s="43"/>
      <c r="CA313" s="43"/>
      <c r="CB313" s="43"/>
      <c r="CC313" s="43"/>
      <c r="CD313" s="235"/>
      <c r="CE313" s="6"/>
      <c r="CF313" s="6"/>
      <c r="CG313" s="6"/>
      <c r="CH313" s="6"/>
      <c r="CI313" s="6"/>
      <c r="CJ313" s="6"/>
      <c r="CK313" s="6"/>
      <c r="CL313" s="6"/>
    </row>
    <row r="314" spans="1:90" s="7" customFormat="1" ht="29.25" customHeight="1" hidden="1" outlineLevel="2">
      <c r="A314" s="236">
        <v>79</v>
      </c>
      <c r="B314" s="237"/>
      <c r="C314" s="280"/>
      <c r="D314" s="281"/>
      <c r="E314" s="282" t="s">
        <v>223</v>
      </c>
      <c r="F314" s="277" t="s">
        <v>398</v>
      </c>
      <c r="G314" s="64" t="s">
        <v>58</v>
      </c>
      <c r="H314" s="170" t="s">
        <v>272</v>
      </c>
      <c r="I314" s="170"/>
      <c r="J314" s="170"/>
      <c r="K314" s="170"/>
      <c r="L314" s="170" t="s">
        <v>229</v>
      </c>
      <c r="M314" s="203" t="s">
        <v>270</v>
      </c>
      <c r="N314" s="203" t="s">
        <v>236</v>
      </c>
      <c r="O314" s="28"/>
      <c r="P314" s="28"/>
      <c r="Q314" s="28"/>
      <c r="R314" s="28"/>
      <c r="S314" s="28"/>
      <c r="T314" s="28"/>
      <c r="U314" s="28"/>
      <c r="V314" s="28"/>
      <c r="W314" s="28"/>
      <c r="X314" s="28"/>
      <c r="Y314" s="28"/>
      <c r="Z314" s="28"/>
      <c r="AA314" s="28"/>
      <c r="AB314" s="28" t="s">
        <v>58</v>
      </c>
      <c r="AC314" s="28"/>
      <c r="AD314" s="28"/>
      <c r="AE314" s="28"/>
      <c r="AF314" s="28"/>
      <c r="AG314" s="28"/>
      <c r="AH314" s="28"/>
      <c r="AI314" s="28"/>
      <c r="AJ314" s="28"/>
      <c r="AK314" s="28"/>
      <c r="AL314" s="28"/>
      <c r="AM314" s="28" t="s">
        <v>58</v>
      </c>
      <c r="AN314" s="28"/>
      <c r="AO314" s="28"/>
      <c r="AP314" s="28"/>
      <c r="AQ314" s="28"/>
      <c r="AR314" s="28"/>
      <c r="AS314" s="28"/>
      <c r="AT314" s="28"/>
      <c r="AU314" s="28"/>
      <c r="AV314" s="28"/>
      <c r="AW314" s="28" t="s">
        <v>58</v>
      </c>
      <c r="AX314" s="28"/>
      <c r="AY314" s="28"/>
      <c r="AZ314" s="28"/>
      <c r="BA314" s="28"/>
      <c r="BB314" s="28"/>
      <c r="BC314" s="28"/>
      <c r="BD314" s="28"/>
      <c r="BE314" s="28"/>
      <c r="BF314" s="28" t="s">
        <v>58</v>
      </c>
      <c r="BG314" s="28"/>
      <c r="BH314" s="28"/>
      <c r="BI314" s="28"/>
      <c r="BJ314" s="28"/>
      <c r="BK314" s="28"/>
      <c r="BL314" s="28"/>
      <c r="BM314" s="28"/>
      <c r="BN314" s="28" t="s">
        <v>58</v>
      </c>
      <c r="BO314" s="28"/>
      <c r="BP314" s="28"/>
      <c r="BQ314" s="28"/>
      <c r="BR314" s="28"/>
      <c r="BS314" s="28"/>
      <c r="BT314" s="28"/>
      <c r="BU314" s="31">
        <f>COUNTIF(O314:AC314,"P")</f>
        <v>1</v>
      </c>
      <c r="BV314" s="31">
        <f>COUNTIF(AD314:AQ314,"P")</f>
        <v>1</v>
      </c>
      <c r="BW314" s="31">
        <f>COUNTIF(AR314:BE314,"P")</f>
        <v>1</v>
      </c>
      <c r="BX314" s="31">
        <f>COUNTIF(BF314:BT314,"P")</f>
        <v>2</v>
      </c>
      <c r="BY314" s="31">
        <f>SUM(BU314:BX314)</f>
        <v>5</v>
      </c>
      <c r="BZ314" s="43"/>
      <c r="CA314" s="43"/>
      <c r="CB314" s="43"/>
      <c r="CC314" s="43"/>
      <c r="CD314" s="235"/>
      <c r="CE314" s="6"/>
      <c r="CF314" s="6"/>
      <c r="CG314" s="6"/>
      <c r="CH314" s="6"/>
      <c r="CI314" s="6"/>
      <c r="CJ314" s="6"/>
      <c r="CK314" s="6"/>
      <c r="CL314" s="6"/>
    </row>
    <row r="315" spans="1:90" s="7" customFormat="1" ht="33" customHeight="1" hidden="1" outlineLevel="2">
      <c r="A315" s="236"/>
      <c r="B315" s="237"/>
      <c r="C315" s="280"/>
      <c r="D315" s="281"/>
      <c r="E315" s="282"/>
      <c r="F315" s="277"/>
      <c r="G315" s="64" t="s">
        <v>59</v>
      </c>
      <c r="H315" s="170"/>
      <c r="I315" s="170"/>
      <c r="J315" s="170"/>
      <c r="K315" s="170"/>
      <c r="L315" s="170"/>
      <c r="M315" s="204"/>
      <c r="N315" s="204"/>
      <c r="O315" s="34"/>
      <c r="P315" s="34"/>
      <c r="Q315" s="34"/>
      <c r="R315" s="34"/>
      <c r="S315" s="34"/>
      <c r="T315" s="34"/>
      <c r="U315" s="34"/>
      <c r="V315" s="34"/>
      <c r="W315" s="34"/>
      <c r="X315" s="34"/>
      <c r="Y315" s="34"/>
      <c r="Z315" s="34"/>
      <c r="AA315" s="34"/>
      <c r="AB315" s="34"/>
      <c r="AC315" s="34"/>
      <c r="AD315" s="34"/>
      <c r="AE315" s="34"/>
      <c r="AF315" s="34"/>
      <c r="AG315" s="34"/>
      <c r="AH315" s="34"/>
      <c r="AI315" s="34"/>
      <c r="AJ315" s="34"/>
      <c r="AK315" s="34"/>
      <c r="AL315" s="34"/>
      <c r="AM315" s="34"/>
      <c r="AN315" s="34"/>
      <c r="AO315" s="34"/>
      <c r="AP315" s="34"/>
      <c r="AQ315" s="34"/>
      <c r="AR315" s="34"/>
      <c r="AS315" s="34"/>
      <c r="AT315" s="34"/>
      <c r="AU315" s="34"/>
      <c r="AV315" s="34"/>
      <c r="AW315" s="34"/>
      <c r="AX315" s="34"/>
      <c r="AY315" s="34"/>
      <c r="AZ315" s="34"/>
      <c r="BA315" s="34"/>
      <c r="BB315" s="34"/>
      <c r="BC315" s="34"/>
      <c r="BD315" s="34"/>
      <c r="BE315" s="34"/>
      <c r="BF315" s="34"/>
      <c r="BG315" s="34"/>
      <c r="BH315" s="34"/>
      <c r="BI315" s="34"/>
      <c r="BJ315" s="34"/>
      <c r="BK315" s="34"/>
      <c r="BL315" s="34"/>
      <c r="BM315" s="34"/>
      <c r="BN315" s="34"/>
      <c r="BO315" s="34"/>
      <c r="BP315" s="34"/>
      <c r="BQ315" s="34"/>
      <c r="BR315" s="34"/>
      <c r="BS315" s="34"/>
      <c r="BT315" s="34"/>
      <c r="BU315" s="51">
        <f>COUNTIF(O315:AC315,"E")</f>
        <v>0</v>
      </c>
      <c r="BV315" s="51">
        <f>COUNTIF(AD315:AQ315,"E")</f>
        <v>0</v>
      </c>
      <c r="BW315" s="51">
        <f>COUNTIF(AR315:BE315,"E")</f>
        <v>0</v>
      </c>
      <c r="BX315" s="51">
        <f>COUNTIF(BF315:BT315,"E")</f>
        <v>0</v>
      </c>
      <c r="BY315" s="52">
        <f>SUM(BU315:BX315)</f>
        <v>0</v>
      </c>
      <c r="BZ315" s="43"/>
      <c r="CA315" s="43"/>
      <c r="CB315" s="43"/>
      <c r="CC315" s="43"/>
      <c r="CD315" s="235"/>
      <c r="CE315" s="6"/>
      <c r="CF315" s="6"/>
      <c r="CG315" s="6"/>
      <c r="CH315" s="6"/>
      <c r="CI315" s="6"/>
      <c r="CJ315" s="6"/>
      <c r="CK315" s="6"/>
      <c r="CL315" s="6"/>
    </row>
    <row r="316" spans="1:90" s="7" customFormat="1" ht="18.75" customHeight="1" hidden="1" outlineLevel="2">
      <c r="A316" s="236">
        <v>79</v>
      </c>
      <c r="B316" s="237"/>
      <c r="C316" s="280"/>
      <c r="D316" s="281"/>
      <c r="E316" s="278" t="s">
        <v>135</v>
      </c>
      <c r="F316" s="277" t="s">
        <v>399</v>
      </c>
      <c r="G316" s="64" t="s">
        <v>58</v>
      </c>
      <c r="H316" s="170" t="s">
        <v>272</v>
      </c>
      <c r="I316" s="170"/>
      <c r="J316" s="170"/>
      <c r="K316" s="170"/>
      <c r="L316" s="170" t="s">
        <v>229</v>
      </c>
      <c r="M316" s="203" t="s">
        <v>270</v>
      </c>
      <c r="N316" s="203" t="s">
        <v>236</v>
      </c>
      <c r="O316" s="28"/>
      <c r="P316" s="28"/>
      <c r="Q316" s="28"/>
      <c r="R316" s="28"/>
      <c r="S316" s="28"/>
      <c r="T316" s="28" t="s">
        <v>58</v>
      </c>
      <c r="U316" s="28"/>
      <c r="V316" s="28"/>
      <c r="W316" s="28"/>
      <c r="X316" s="28"/>
      <c r="Y316" s="28" t="s">
        <v>58</v>
      </c>
      <c r="Z316" s="28"/>
      <c r="AA316" s="28"/>
      <c r="AB316" s="28"/>
      <c r="AC316" s="28"/>
      <c r="AD316" s="28" t="s">
        <v>58</v>
      </c>
      <c r="AE316" s="28"/>
      <c r="AF316" s="28"/>
      <c r="AG316" s="28"/>
      <c r="AH316" s="28"/>
      <c r="AI316" s="28" t="s">
        <v>58</v>
      </c>
      <c r="AJ316" s="28"/>
      <c r="AK316" s="28"/>
      <c r="AL316" s="28"/>
      <c r="AM316" s="28"/>
      <c r="AN316" s="28" t="s">
        <v>58</v>
      </c>
      <c r="AO316" s="28"/>
      <c r="AP316" s="28"/>
      <c r="AQ316" s="28"/>
      <c r="AR316" s="28" t="s">
        <v>58</v>
      </c>
      <c r="AS316" s="28"/>
      <c r="AT316" s="28"/>
      <c r="AU316" s="28"/>
      <c r="AV316" s="28"/>
      <c r="AW316" s="28"/>
      <c r="AX316" s="28" t="s">
        <v>58</v>
      </c>
      <c r="AY316" s="28"/>
      <c r="AZ316" s="28"/>
      <c r="BA316" s="28"/>
      <c r="BB316" s="28" t="s">
        <v>58</v>
      </c>
      <c r="BC316" s="28"/>
      <c r="BD316" s="28"/>
      <c r="BE316" s="28"/>
      <c r="BF316" s="28" t="s">
        <v>58</v>
      </c>
      <c r="BG316" s="28"/>
      <c r="BH316" s="28"/>
      <c r="BI316" s="28"/>
      <c r="BJ316" s="28"/>
      <c r="BK316" s="28" t="s">
        <v>58</v>
      </c>
      <c r="BL316" s="28"/>
      <c r="BM316" s="28"/>
      <c r="BN316" s="28"/>
      <c r="BO316" s="28"/>
      <c r="BP316" s="28" t="s">
        <v>58</v>
      </c>
      <c r="BQ316" s="28"/>
      <c r="BR316" s="28"/>
      <c r="BS316" s="28"/>
      <c r="BT316" s="28"/>
      <c r="BU316" s="31">
        <f>COUNTIF(O316:AC316,"P")</f>
        <v>2</v>
      </c>
      <c r="BV316" s="31">
        <f>COUNTIF(AD316:AQ316,"P")</f>
        <v>3</v>
      </c>
      <c r="BW316" s="31">
        <f>COUNTIF(AR316:BE316,"P")</f>
        <v>3</v>
      </c>
      <c r="BX316" s="31">
        <f>COUNTIF(BF316:BT316,"P")</f>
        <v>3</v>
      </c>
      <c r="BY316" s="31">
        <f t="shared" si="81"/>
        <v>11</v>
      </c>
      <c r="BZ316" s="43"/>
      <c r="CA316" s="43"/>
      <c r="CB316" s="43"/>
      <c r="CC316" s="43"/>
      <c r="CD316" s="235"/>
      <c r="CE316" s="6"/>
      <c r="CF316" s="6"/>
      <c r="CG316" s="6"/>
      <c r="CH316" s="6"/>
      <c r="CI316" s="6"/>
      <c r="CJ316" s="6"/>
      <c r="CK316" s="6"/>
      <c r="CL316" s="6"/>
    </row>
    <row r="317" spans="1:90" s="7" customFormat="1" ht="18.75" customHeight="1" hidden="1" outlineLevel="2">
      <c r="A317" s="236"/>
      <c r="B317" s="237"/>
      <c r="C317" s="280"/>
      <c r="D317" s="281"/>
      <c r="E317" s="278"/>
      <c r="F317" s="277"/>
      <c r="G317" s="64" t="s">
        <v>59</v>
      </c>
      <c r="H317" s="170"/>
      <c r="I317" s="170"/>
      <c r="J317" s="170"/>
      <c r="K317" s="170"/>
      <c r="L317" s="170"/>
      <c r="M317" s="204"/>
      <c r="N317" s="204"/>
      <c r="O317" s="34"/>
      <c r="P317" s="34"/>
      <c r="Q317" s="34"/>
      <c r="R317" s="34"/>
      <c r="S317" s="34"/>
      <c r="T317" s="34"/>
      <c r="U317" s="34"/>
      <c r="V317" s="34"/>
      <c r="W317" s="34"/>
      <c r="X317" s="34"/>
      <c r="Y317" s="34"/>
      <c r="Z317" s="34"/>
      <c r="AA317" s="34"/>
      <c r="AB317" s="34"/>
      <c r="AC317" s="34"/>
      <c r="AD317" s="34"/>
      <c r="AE317" s="34"/>
      <c r="AF317" s="34"/>
      <c r="AG317" s="34"/>
      <c r="AH317" s="34"/>
      <c r="AI317" s="34"/>
      <c r="AJ317" s="34"/>
      <c r="AK317" s="34"/>
      <c r="AL317" s="34"/>
      <c r="AM317" s="34"/>
      <c r="AN317" s="34"/>
      <c r="AO317" s="34"/>
      <c r="AP317" s="34"/>
      <c r="AQ317" s="34"/>
      <c r="AR317" s="34"/>
      <c r="AS317" s="34"/>
      <c r="AT317" s="34"/>
      <c r="AU317" s="34"/>
      <c r="AV317" s="34"/>
      <c r="AW317" s="34"/>
      <c r="AX317" s="34"/>
      <c r="AY317" s="34"/>
      <c r="AZ317" s="34"/>
      <c r="BA317" s="34"/>
      <c r="BB317" s="34"/>
      <c r="BC317" s="34"/>
      <c r="BD317" s="34"/>
      <c r="BE317" s="34"/>
      <c r="BF317" s="34"/>
      <c r="BG317" s="34"/>
      <c r="BH317" s="34"/>
      <c r="BI317" s="34"/>
      <c r="BJ317" s="34"/>
      <c r="BK317" s="34"/>
      <c r="BL317" s="34"/>
      <c r="BM317" s="34"/>
      <c r="BN317" s="34"/>
      <c r="BO317" s="34"/>
      <c r="BP317" s="34"/>
      <c r="BQ317" s="34"/>
      <c r="BR317" s="34"/>
      <c r="BS317" s="34"/>
      <c r="BT317" s="34"/>
      <c r="BU317" s="51">
        <f>COUNTIF(O317:AC317,"E")</f>
        <v>0</v>
      </c>
      <c r="BV317" s="51">
        <f>COUNTIF(AD317:AQ317,"E")</f>
        <v>0</v>
      </c>
      <c r="BW317" s="51">
        <f>COUNTIF(AR317:BE317,"E")</f>
        <v>0</v>
      </c>
      <c r="BX317" s="51">
        <f>COUNTIF(BF317:BT317,"E")</f>
        <v>0</v>
      </c>
      <c r="BY317" s="52">
        <f t="shared" si="81"/>
        <v>0</v>
      </c>
      <c r="BZ317" s="43"/>
      <c r="CA317" s="43"/>
      <c r="CB317" s="43"/>
      <c r="CC317" s="43"/>
      <c r="CD317" s="235"/>
      <c r="CE317" s="6"/>
      <c r="CF317" s="6"/>
      <c r="CG317" s="6"/>
      <c r="CH317" s="6"/>
      <c r="CI317" s="6"/>
      <c r="CJ317" s="6"/>
      <c r="CK317" s="6"/>
      <c r="CL317" s="6"/>
    </row>
    <row r="318" spans="1:90" s="7" customFormat="1" ht="18.75" customHeight="1" hidden="1" outlineLevel="2">
      <c r="A318" s="236">
        <v>80</v>
      </c>
      <c r="B318" s="237"/>
      <c r="C318" s="280"/>
      <c r="D318" s="281"/>
      <c r="E318" s="278" t="s">
        <v>136</v>
      </c>
      <c r="F318" s="277" t="s">
        <v>290</v>
      </c>
      <c r="G318" s="64" t="s">
        <v>58</v>
      </c>
      <c r="H318" s="170" t="s">
        <v>272</v>
      </c>
      <c r="I318" s="170"/>
      <c r="J318" s="170"/>
      <c r="K318" s="170"/>
      <c r="L318" s="170" t="s">
        <v>229</v>
      </c>
      <c r="M318" s="203" t="s">
        <v>270</v>
      </c>
      <c r="N318" s="203" t="s">
        <v>236</v>
      </c>
      <c r="O318" s="28"/>
      <c r="P318" s="28"/>
      <c r="Q318" s="28"/>
      <c r="R318" s="28"/>
      <c r="S318" s="28"/>
      <c r="T318" s="28"/>
      <c r="U318" s="28"/>
      <c r="V318" s="28"/>
      <c r="W318" s="28"/>
      <c r="X318" s="28"/>
      <c r="Y318" s="28"/>
      <c r="Z318" s="28"/>
      <c r="AA318" s="28"/>
      <c r="AB318" s="28" t="s">
        <v>58</v>
      </c>
      <c r="AC318" s="28"/>
      <c r="AD318" s="28"/>
      <c r="AE318" s="28"/>
      <c r="AF318" s="28"/>
      <c r="AG318" s="28"/>
      <c r="AH318" s="28"/>
      <c r="AI318" s="28"/>
      <c r="AJ318" s="28"/>
      <c r="AK318" s="28"/>
      <c r="AL318" s="28"/>
      <c r="AM318" s="28" t="s">
        <v>58</v>
      </c>
      <c r="AN318" s="28"/>
      <c r="AO318" s="28"/>
      <c r="AP318" s="28"/>
      <c r="AQ318" s="28"/>
      <c r="AR318" s="28"/>
      <c r="AS318" s="28"/>
      <c r="AT318" s="28"/>
      <c r="AU318" s="28"/>
      <c r="AV318" s="28"/>
      <c r="AW318" s="28" t="s">
        <v>58</v>
      </c>
      <c r="AX318" s="28"/>
      <c r="AY318" s="28"/>
      <c r="AZ318" s="28"/>
      <c r="BA318" s="28"/>
      <c r="BB318" s="28"/>
      <c r="BC318" s="28"/>
      <c r="BD318" s="28"/>
      <c r="BE318" s="28"/>
      <c r="BF318" s="28" t="s">
        <v>58</v>
      </c>
      <c r="BG318" s="28"/>
      <c r="BH318" s="28"/>
      <c r="BI318" s="28"/>
      <c r="BJ318" s="28"/>
      <c r="BK318" s="28"/>
      <c r="BL318" s="28"/>
      <c r="BM318" s="28"/>
      <c r="BN318" s="28" t="s">
        <v>58</v>
      </c>
      <c r="BO318" s="28"/>
      <c r="BP318" s="28"/>
      <c r="BQ318" s="28"/>
      <c r="BR318" s="28"/>
      <c r="BS318" s="28"/>
      <c r="BT318" s="28"/>
      <c r="BU318" s="31">
        <f>COUNTIF(O318:AC318,"P")</f>
        <v>1</v>
      </c>
      <c r="BV318" s="31">
        <f>COUNTIF(AD318:AQ318,"P")</f>
        <v>1</v>
      </c>
      <c r="BW318" s="31">
        <f>COUNTIF(AR318:BE318,"P")</f>
        <v>1</v>
      </c>
      <c r="BX318" s="31">
        <f>COUNTIF(BF318:BT318,"P")</f>
        <v>2</v>
      </c>
      <c r="BY318" s="31">
        <f t="shared" si="81"/>
        <v>5</v>
      </c>
      <c r="BZ318" s="43"/>
      <c r="CA318" s="43"/>
      <c r="CB318" s="43"/>
      <c r="CC318" s="43"/>
      <c r="CD318" s="235"/>
      <c r="CE318" s="6"/>
      <c r="CF318" s="6"/>
      <c r="CG318" s="6"/>
      <c r="CH318" s="6"/>
      <c r="CI318" s="6"/>
      <c r="CJ318" s="6"/>
      <c r="CK318" s="6"/>
      <c r="CL318" s="6"/>
    </row>
    <row r="319" spans="1:90" s="7" customFormat="1" ht="18.75" customHeight="1" hidden="1" outlineLevel="2" thickBot="1">
      <c r="A319" s="236"/>
      <c r="B319" s="237"/>
      <c r="C319" s="280"/>
      <c r="D319" s="281"/>
      <c r="E319" s="278"/>
      <c r="F319" s="277"/>
      <c r="G319" s="64" t="s">
        <v>59</v>
      </c>
      <c r="H319" s="170"/>
      <c r="I319" s="170"/>
      <c r="J319" s="170"/>
      <c r="K319" s="170"/>
      <c r="L319" s="170"/>
      <c r="M319" s="204"/>
      <c r="N319" s="204"/>
      <c r="O319" s="34"/>
      <c r="P319" s="34"/>
      <c r="Q319" s="34"/>
      <c r="R319" s="34"/>
      <c r="S319" s="34"/>
      <c r="T319" s="34"/>
      <c r="U319" s="34"/>
      <c r="V319" s="34"/>
      <c r="W319" s="34"/>
      <c r="X319" s="34"/>
      <c r="Y319" s="34"/>
      <c r="Z319" s="34"/>
      <c r="AA319" s="34"/>
      <c r="AB319" s="34"/>
      <c r="AC319" s="34"/>
      <c r="AD319" s="34"/>
      <c r="AE319" s="34"/>
      <c r="AF319" s="34"/>
      <c r="AG319" s="34"/>
      <c r="AH319" s="34"/>
      <c r="AI319" s="34"/>
      <c r="AJ319" s="34"/>
      <c r="AK319" s="34"/>
      <c r="AL319" s="34"/>
      <c r="AM319" s="34"/>
      <c r="AN319" s="34"/>
      <c r="AO319" s="34"/>
      <c r="AP319" s="34"/>
      <c r="AQ319" s="34"/>
      <c r="AR319" s="34"/>
      <c r="AS319" s="34"/>
      <c r="AT319" s="34"/>
      <c r="AU319" s="34"/>
      <c r="AV319" s="34"/>
      <c r="AW319" s="34"/>
      <c r="AX319" s="34"/>
      <c r="AY319" s="34"/>
      <c r="AZ319" s="34"/>
      <c r="BA319" s="34"/>
      <c r="BB319" s="34"/>
      <c r="BC319" s="34"/>
      <c r="BD319" s="34"/>
      <c r="BE319" s="34"/>
      <c r="BF319" s="34"/>
      <c r="BG319" s="34"/>
      <c r="BH319" s="34"/>
      <c r="BI319" s="34"/>
      <c r="BJ319" s="34"/>
      <c r="BK319" s="34"/>
      <c r="BL319" s="34"/>
      <c r="BM319" s="34"/>
      <c r="BN319" s="34"/>
      <c r="BO319" s="34"/>
      <c r="BP319" s="34"/>
      <c r="BQ319" s="34"/>
      <c r="BR319" s="34"/>
      <c r="BS319" s="34"/>
      <c r="BT319" s="34"/>
      <c r="BU319" s="51">
        <f>COUNTIF(O319:AC319,"E")</f>
        <v>0</v>
      </c>
      <c r="BV319" s="51">
        <f>COUNTIF(AD319:AQ319,"E")</f>
        <v>0</v>
      </c>
      <c r="BW319" s="51">
        <f>COUNTIF(AR319:BE319,"E")</f>
        <v>0</v>
      </c>
      <c r="BX319" s="51">
        <f>COUNTIF(BF319:BT319,"E")</f>
        <v>0</v>
      </c>
      <c r="BY319" s="52">
        <f t="shared" si="81"/>
        <v>0</v>
      </c>
      <c r="BZ319" s="43"/>
      <c r="CA319" s="43"/>
      <c r="CB319" s="43"/>
      <c r="CC319" s="43"/>
      <c r="CD319" s="235"/>
      <c r="CE319" s="6"/>
      <c r="CF319" s="6"/>
      <c r="CG319" s="6"/>
      <c r="CH319" s="6"/>
      <c r="CI319" s="6"/>
      <c r="CJ319" s="6"/>
      <c r="CK319" s="6"/>
      <c r="CL319" s="6"/>
    </row>
    <row r="320" spans="1:90" s="7" customFormat="1" ht="18.75" customHeight="1" collapsed="1">
      <c r="A320" s="19"/>
      <c r="B320" s="39"/>
      <c r="C320" s="274" t="s">
        <v>137</v>
      </c>
      <c r="D320" s="275" t="s">
        <v>138</v>
      </c>
      <c r="E320" s="275"/>
      <c r="F320" s="276" t="s">
        <v>401</v>
      </c>
      <c r="G320" s="64" t="s">
        <v>58</v>
      </c>
      <c r="H320" s="170" t="s">
        <v>229</v>
      </c>
      <c r="I320" s="170"/>
      <c r="J320" s="170"/>
      <c r="K320" s="170"/>
      <c r="L320" s="170" t="s">
        <v>272</v>
      </c>
      <c r="M320" s="203" t="s">
        <v>270</v>
      </c>
      <c r="N320" s="203" t="s">
        <v>236</v>
      </c>
      <c r="O320" s="21">
        <f>COUNTIF(O322:O333,"P")</f>
        <v>0</v>
      </c>
      <c r="P320" s="21">
        <f aca="true" t="shared" si="82" ref="P320:AN320">COUNTIF(P322:P333,"P")</f>
        <v>0</v>
      </c>
      <c r="Q320" s="21">
        <f t="shared" si="82"/>
        <v>0</v>
      </c>
      <c r="R320" s="21">
        <f t="shared" si="82"/>
        <v>0</v>
      </c>
      <c r="S320" s="21">
        <f t="shared" si="82"/>
        <v>0</v>
      </c>
      <c r="T320" s="21">
        <f t="shared" si="82"/>
        <v>6</v>
      </c>
      <c r="U320" s="21">
        <f t="shared" si="82"/>
        <v>0</v>
      </c>
      <c r="V320" s="21">
        <f t="shared" si="82"/>
        <v>0</v>
      </c>
      <c r="W320" s="21">
        <f t="shared" si="82"/>
        <v>0</v>
      </c>
      <c r="X320" s="21">
        <f t="shared" si="82"/>
        <v>0</v>
      </c>
      <c r="Y320" s="21">
        <f t="shared" si="82"/>
        <v>6</v>
      </c>
      <c r="Z320" s="21">
        <f t="shared" si="82"/>
        <v>0</v>
      </c>
      <c r="AA320" s="21">
        <f t="shared" si="82"/>
        <v>0</v>
      </c>
      <c r="AB320" s="21">
        <f t="shared" si="82"/>
        <v>0</v>
      </c>
      <c r="AC320" s="21">
        <f t="shared" si="82"/>
        <v>0</v>
      </c>
      <c r="AD320" s="21">
        <f t="shared" si="82"/>
        <v>6</v>
      </c>
      <c r="AE320" s="21">
        <f t="shared" si="82"/>
        <v>0</v>
      </c>
      <c r="AF320" s="21">
        <f t="shared" si="82"/>
        <v>0</v>
      </c>
      <c r="AG320" s="21"/>
      <c r="AH320" s="21">
        <f t="shared" si="82"/>
        <v>0</v>
      </c>
      <c r="AI320" s="21">
        <f t="shared" si="82"/>
        <v>6</v>
      </c>
      <c r="AJ320" s="21">
        <f t="shared" si="82"/>
        <v>0</v>
      </c>
      <c r="AK320" s="21">
        <f t="shared" si="82"/>
        <v>0</v>
      </c>
      <c r="AL320" s="21">
        <f t="shared" si="82"/>
        <v>0</v>
      </c>
      <c r="AM320" s="21">
        <f t="shared" si="82"/>
        <v>0</v>
      </c>
      <c r="AN320" s="21">
        <f t="shared" si="82"/>
        <v>6</v>
      </c>
      <c r="AO320" s="21">
        <f aca="true" t="shared" si="83" ref="AO320:BM320">COUNTIF(AO322:AO333,"P")</f>
        <v>0</v>
      </c>
      <c r="AP320" s="21">
        <f t="shared" si="83"/>
        <v>0</v>
      </c>
      <c r="AQ320" s="21">
        <f t="shared" si="83"/>
        <v>0</v>
      </c>
      <c r="AR320" s="21">
        <f t="shared" si="83"/>
        <v>6</v>
      </c>
      <c r="AS320" s="21">
        <f t="shared" si="83"/>
        <v>0</v>
      </c>
      <c r="AT320" s="21">
        <f t="shared" si="83"/>
        <v>0</v>
      </c>
      <c r="AU320" s="21">
        <f t="shared" si="83"/>
        <v>0</v>
      </c>
      <c r="AV320" s="21">
        <f t="shared" si="83"/>
        <v>0</v>
      </c>
      <c r="AW320" s="21">
        <f t="shared" si="83"/>
        <v>6</v>
      </c>
      <c r="AX320" s="21">
        <f t="shared" si="83"/>
        <v>0</v>
      </c>
      <c r="AY320" s="21">
        <f t="shared" si="83"/>
        <v>0</v>
      </c>
      <c r="AZ320" s="21">
        <f t="shared" si="83"/>
        <v>0</v>
      </c>
      <c r="BA320" s="21">
        <f t="shared" si="83"/>
        <v>0</v>
      </c>
      <c r="BB320" s="21">
        <f t="shared" si="83"/>
        <v>6</v>
      </c>
      <c r="BC320" s="21">
        <f t="shared" si="83"/>
        <v>0</v>
      </c>
      <c r="BD320" s="21">
        <f t="shared" si="83"/>
        <v>0</v>
      </c>
      <c r="BE320" s="21">
        <f t="shared" si="83"/>
        <v>0</v>
      </c>
      <c r="BF320" s="21">
        <f t="shared" si="83"/>
        <v>6</v>
      </c>
      <c r="BG320" s="21">
        <f t="shared" si="83"/>
        <v>0</v>
      </c>
      <c r="BH320" s="21">
        <f t="shared" si="83"/>
        <v>0</v>
      </c>
      <c r="BI320" s="21">
        <f t="shared" si="83"/>
        <v>0</v>
      </c>
      <c r="BJ320" s="21">
        <f t="shared" si="83"/>
        <v>0</v>
      </c>
      <c r="BK320" s="21">
        <f t="shared" si="83"/>
        <v>6</v>
      </c>
      <c r="BL320" s="21">
        <f t="shared" si="83"/>
        <v>0</v>
      </c>
      <c r="BM320" s="21">
        <f t="shared" si="83"/>
        <v>0</v>
      </c>
      <c r="BN320" s="21">
        <f aca="true" t="shared" si="84" ref="BN320:BT320">COUNTIF(BN322:BN333,"P")</f>
        <v>0</v>
      </c>
      <c r="BO320" s="21">
        <f t="shared" si="84"/>
        <v>0</v>
      </c>
      <c r="BP320" s="21">
        <f t="shared" si="84"/>
        <v>6</v>
      </c>
      <c r="BQ320" s="21">
        <f t="shared" si="84"/>
        <v>0</v>
      </c>
      <c r="BR320" s="21"/>
      <c r="BS320" s="21">
        <f t="shared" si="84"/>
        <v>0</v>
      </c>
      <c r="BT320" s="21">
        <f t="shared" si="84"/>
        <v>0</v>
      </c>
      <c r="BU320" s="31"/>
      <c r="BV320" s="31"/>
      <c r="BW320" s="31"/>
      <c r="BX320" s="31"/>
      <c r="BY320" s="51"/>
      <c r="BZ320" s="43"/>
      <c r="CA320" s="43"/>
      <c r="CB320" s="43"/>
      <c r="CC320" s="43"/>
      <c r="CD320" s="235"/>
      <c r="CE320" s="6"/>
      <c r="CF320" s="6"/>
      <c r="CG320" s="6"/>
      <c r="CH320" s="6"/>
      <c r="CI320" s="6"/>
      <c r="CJ320" s="6"/>
      <c r="CK320" s="6"/>
      <c r="CL320" s="6"/>
    </row>
    <row r="321" spans="1:90" s="7" customFormat="1" ht="18.75" customHeight="1">
      <c r="A321" s="19"/>
      <c r="B321" s="39"/>
      <c r="C321" s="274"/>
      <c r="D321" s="275" t="s">
        <v>139</v>
      </c>
      <c r="E321" s="275"/>
      <c r="F321" s="276"/>
      <c r="G321" s="64" t="s">
        <v>59</v>
      </c>
      <c r="H321" s="170"/>
      <c r="I321" s="170"/>
      <c r="J321" s="170"/>
      <c r="K321" s="170"/>
      <c r="L321" s="170"/>
      <c r="M321" s="204"/>
      <c r="N321" s="204"/>
      <c r="O321" s="93">
        <f>COUNTIF(O322:O333,"E")</f>
        <v>0</v>
      </c>
      <c r="P321" s="93">
        <f aca="true" t="shared" si="85" ref="P321:AN321">COUNTIF(P322:P333,"E")</f>
        <v>0</v>
      </c>
      <c r="Q321" s="93">
        <f t="shared" si="85"/>
        <v>0</v>
      </c>
      <c r="R321" s="93">
        <f t="shared" si="85"/>
        <v>0</v>
      </c>
      <c r="S321" s="93">
        <f t="shared" si="85"/>
        <v>0</v>
      </c>
      <c r="T321" s="93">
        <f t="shared" si="85"/>
        <v>0</v>
      </c>
      <c r="U321" s="93">
        <f t="shared" si="85"/>
        <v>0</v>
      </c>
      <c r="V321" s="93">
        <f t="shared" si="85"/>
        <v>0</v>
      </c>
      <c r="W321" s="93">
        <f t="shared" si="85"/>
        <v>0</v>
      </c>
      <c r="X321" s="93">
        <f t="shared" si="85"/>
        <v>0</v>
      </c>
      <c r="Y321" s="93">
        <f t="shared" si="85"/>
        <v>0</v>
      </c>
      <c r="Z321" s="93">
        <f t="shared" si="85"/>
        <v>0</v>
      </c>
      <c r="AA321" s="93">
        <f t="shared" si="85"/>
        <v>0</v>
      </c>
      <c r="AB321" s="93">
        <f t="shared" si="85"/>
        <v>0</v>
      </c>
      <c r="AC321" s="93">
        <f t="shared" si="85"/>
        <v>0</v>
      </c>
      <c r="AD321" s="93">
        <f t="shared" si="85"/>
        <v>0</v>
      </c>
      <c r="AE321" s="93">
        <f t="shared" si="85"/>
        <v>0</v>
      </c>
      <c r="AF321" s="93">
        <f t="shared" si="85"/>
        <v>0</v>
      </c>
      <c r="AG321" s="93"/>
      <c r="AH321" s="93">
        <f t="shared" si="85"/>
        <v>0</v>
      </c>
      <c r="AI321" s="93">
        <f t="shared" si="85"/>
        <v>0</v>
      </c>
      <c r="AJ321" s="93">
        <f t="shared" si="85"/>
        <v>0</v>
      </c>
      <c r="AK321" s="93">
        <f t="shared" si="85"/>
        <v>0</v>
      </c>
      <c r="AL321" s="93">
        <f t="shared" si="85"/>
        <v>0</v>
      </c>
      <c r="AM321" s="93">
        <f t="shared" si="85"/>
        <v>0</v>
      </c>
      <c r="AN321" s="93">
        <f t="shared" si="85"/>
        <v>0</v>
      </c>
      <c r="AO321" s="93">
        <f aca="true" t="shared" si="86" ref="AO321:BT321">COUNTIF(AO322:AO333,"E")</f>
        <v>0</v>
      </c>
      <c r="AP321" s="93">
        <f t="shared" si="86"/>
        <v>0</v>
      </c>
      <c r="AQ321" s="93">
        <f t="shared" si="86"/>
        <v>0</v>
      </c>
      <c r="AR321" s="93">
        <f t="shared" si="86"/>
        <v>0</v>
      </c>
      <c r="AS321" s="93">
        <f t="shared" si="86"/>
        <v>0</v>
      </c>
      <c r="AT321" s="93">
        <f t="shared" si="86"/>
        <v>0</v>
      </c>
      <c r="AU321" s="93">
        <f t="shared" si="86"/>
        <v>0</v>
      </c>
      <c r="AV321" s="93">
        <f t="shared" si="86"/>
        <v>0</v>
      </c>
      <c r="AW321" s="93">
        <f t="shared" si="86"/>
        <v>0</v>
      </c>
      <c r="AX321" s="93">
        <f t="shared" si="86"/>
        <v>0</v>
      </c>
      <c r="AY321" s="93">
        <f t="shared" si="86"/>
        <v>0</v>
      </c>
      <c r="AZ321" s="93">
        <f t="shared" si="86"/>
        <v>0</v>
      </c>
      <c r="BA321" s="93">
        <f t="shared" si="86"/>
        <v>0</v>
      </c>
      <c r="BB321" s="93">
        <f t="shared" si="86"/>
        <v>0</v>
      </c>
      <c r="BC321" s="93">
        <f t="shared" si="86"/>
        <v>0</v>
      </c>
      <c r="BD321" s="93">
        <f t="shared" si="86"/>
        <v>0</v>
      </c>
      <c r="BE321" s="93">
        <f t="shared" si="86"/>
        <v>0</v>
      </c>
      <c r="BF321" s="93">
        <f t="shared" si="86"/>
        <v>0</v>
      </c>
      <c r="BG321" s="93">
        <f t="shared" si="86"/>
        <v>0</v>
      </c>
      <c r="BH321" s="93">
        <f t="shared" si="86"/>
        <v>0</v>
      </c>
      <c r="BI321" s="93">
        <f t="shared" si="86"/>
        <v>0</v>
      </c>
      <c r="BJ321" s="93">
        <f t="shared" si="86"/>
        <v>0</v>
      </c>
      <c r="BK321" s="93">
        <f t="shared" si="86"/>
        <v>0</v>
      </c>
      <c r="BL321" s="93">
        <f t="shared" si="86"/>
        <v>0</v>
      </c>
      <c r="BM321" s="93">
        <f t="shared" si="86"/>
        <v>0</v>
      </c>
      <c r="BN321" s="93">
        <f t="shared" si="86"/>
        <v>0</v>
      </c>
      <c r="BO321" s="93">
        <f t="shared" si="86"/>
        <v>0</v>
      </c>
      <c r="BP321" s="93">
        <f t="shared" si="86"/>
        <v>0</v>
      </c>
      <c r="BQ321" s="93">
        <f t="shared" si="86"/>
        <v>0</v>
      </c>
      <c r="BR321" s="93"/>
      <c r="BS321" s="93">
        <f t="shared" si="86"/>
        <v>0</v>
      </c>
      <c r="BT321" s="93">
        <f t="shared" si="86"/>
        <v>0</v>
      </c>
      <c r="BU321" s="31"/>
      <c r="BV321" s="31"/>
      <c r="BW321" s="31"/>
      <c r="BX321" s="31"/>
      <c r="BY321" s="51"/>
      <c r="BZ321" s="43"/>
      <c r="CA321" s="43"/>
      <c r="CB321" s="43"/>
      <c r="CC321" s="43"/>
      <c r="CD321" s="235"/>
      <c r="CE321" s="6"/>
      <c r="CF321" s="6"/>
      <c r="CG321" s="6"/>
      <c r="CH321" s="6"/>
      <c r="CI321" s="6"/>
      <c r="CJ321" s="6"/>
      <c r="CK321" s="6"/>
      <c r="CL321" s="6"/>
    </row>
    <row r="322" spans="1:90" s="7" customFormat="1" ht="18.75" customHeight="1" hidden="1" outlineLevel="1">
      <c r="A322" s="236">
        <v>79</v>
      </c>
      <c r="B322" s="237"/>
      <c r="C322" s="270" t="s">
        <v>140</v>
      </c>
      <c r="D322" s="271" t="s">
        <v>141</v>
      </c>
      <c r="E322" s="272" t="s">
        <v>142</v>
      </c>
      <c r="F322" s="273" t="s">
        <v>401</v>
      </c>
      <c r="G322" s="20" t="s">
        <v>58</v>
      </c>
      <c r="H322" s="170" t="s">
        <v>272</v>
      </c>
      <c r="I322" s="170"/>
      <c r="J322" s="170"/>
      <c r="K322" s="170"/>
      <c r="L322" s="170" t="s">
        <v>272</v>
      </c>
      <c r="M322" s="203" t="s">
        <v>270</v>
      </c>
      <c r="N322" s="203" t="s">
        <v>236</v>
      </c>
      <c r="O322" s="28"/>
      <c r="P322" s="28"/>
      <c r="Q322" s="28"/>
      <c r="R322" s="28"/>
      <c r="S322" s="28"/>
      <c r="T322" s="28" t="s">
        <v>58</v>
      </c>
      <c r="U322" s="28"/>
      <c r="V322" s="28"/>
      <c r="W322" s="28"/>
      <c r="X322" s="28"/>
      <c r="Y322" s="28" t="s">
        <v>58</v>
      </c>
      <c r="Z322" s="28"/>
      <c r="AA322" s="28"/>
      <c r="AB322" s="28"/>
      <c r="AC322" s="28"/>
      <c r="AD322" s="28" t="s">
        <v>58</v>
      </c>
      <c r="AE322" s="28"/>
      <c r="AF322" s="28"/>
      <c r="AG322" s="28"/>
      <c r="AH322" s="28"/>
      <c r="AI322" s="28" t="s">
        <v>58</v>
      </c>
      <c r="AJ322" s="28"/>
      <c r="AK322" s="28"/>
      <c r="AL322" s="28"/>
      <c r="AM322" s="28"/>
      <c r="AN322" s="28" t="s">
        <v>58</v>
      </c>
      <c r="AO322" s="28"/>
      <c r="AP322" s="28"/>
      <c r="AQ322" s="28"/>
      <c r="AR322" s="28" t="s">
        <v>58</v>
      </c>
      <c r="AS322" s="28"/>
      <c r="AT322" s="28"/>
      <c r="AU322" s="28"/>
      <c r="AV322" s="28"/>
      <c r="AW322" s="28" t="s">
        <v>58</v>
      </c>
      <c r="AX322" s="28"/>
      <c r="AY322" s="28"/>
      <c r="AZ322" s="28"/>
      <c r="BA322" s="28"/>
      <c r="BB322" s="28" t="s">
        <v>58</v>
      </c>
      <c r="BC322" s="28"/>
      <c r="BD322" s="28"/>
      <c r="BE322" s="28"/>
      <c r="BF322" s="28" t="s">
        <v>58</v>
      </c>
      <c r="BG322" s="28"/>
      <c r="BH322" s="28"/>
      <c r="BI322" s="28"/>
      <c r="BJ322" s="28"/>
      <c r="BK322" s="28" t="s">
        <v>58</v>
      </c>
      <c r="BL322" s="28"/>
      <c r="BM322" s="28"/>
      <c r="BN322" s="28"/>
      <c r="BO322" s="28"/>
      <c r="BP322" s="28" t="s">
        <v>58</v>
      </c>
      <c r="BQ322" s="28"/>
      <c r="BR322" s="28"/>
      <c r="BS322" s="28"/>
      <c r="BT322" s="28"/>
      <c r="BU322" s="31">
        <f>COUNTIF(O322:AC322,"P")</f>
        <v>2</v>
      </c>
      <c r="BV322" s="31">
        <f>COUNTIF(AD322:AQ322,"P")</f>
        <v>3</v>
      </c>
      <c r="BW322" s="31">
        <f>COUNTIF(AR322:BE322,"P")</f>
        <v>3</v>
      </c>
      <c r="BX322" s="31">
        <f>COUNTIF(BF322:BT322,"P")</f>
        <v>3</v>
      </c>
      <c r="BY322" s="31">
        <f>SUM(BU322:BX322)</f>
        <v>11</v>
      </c>
      <c r="BZ322" s="43"/>
      <c r="CA322" s="43"/>
      <c r="CB322" s="43"/>
      <c r="CC322" s="43"/>
      <c r="CD322" s="235"/>
      <c r="CE322" s="6"/>
      <c r="CF322" s="6"/>
      <c r="CG322" s="6"/>
      <c r="CH322" s="6"/>
      <c r="CI322" s="6"/>
      <c r="CJ322" s="6"/>
      <c r="CK322" s="6"/>
      <c r="CL322" s="6"/>
    </row>
    <row r="323" spans="1:90" s="7" customFormat="1" ht="18.75" customHeight="1" hidden="1" outlineLevel="1">
      <c r="A323" s="236"/>
      <c r="B323" s="237"/>
      <c r="C323" s="270"/>
      <c r="D323" s="216"/>
      <c r="E323" s="238"/>
      <c r="F323" s="269"/>
      <c r="G323" s="20" t="s">
        <v>59</v>
      </c>
      <c r="H323" s="170"/>
      <c r="I323" s="170"/>
      <c r="J323" s="170"/>
      <c r="K323" s="170"/>
      <c r="L323" s="170"/>
      <c r="M323" s="204"/>
      <c r="N323" s="204"/>
      <c r="O323" s="34"/>
      <c r="P323" s="34"/>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34"/>
      <c r="AY323" s="34"/>
      <c r="AZ323" s="34"/>
      <c r="BA323" s="34"/>
      <c r="BB323" s="34"/>
      <c r="BC323" s="34"/>
      <c r="BD323" s="34"/>
      <c r="BE323" s="34"/>
      <c r="BF323" s="34"/>
      <c r="BG323" s="34"/>
      <c r="BH323" s="34"/>
      <c r="BI323" s="34"/>
      <c r="BJ323" s="34"/>
      <c r="BK323" s="34"/>
      <c r="BL323" s="34"/>
      <c r="BM323" s="34"/>
      <c r="BN323" s="34"/>
      <c r="BO323" s="34"/>
      <c r="BP323" s="34"/>
      <c r="BQ323" s="34"/>
      <c r="BR323" s="34"/>
      <c r="BS323" s="34"/>
      <c r="BT323" s="34"/>
      <c r="BU323" s="51">
        <f>COUNTIF(O323:AC323,"E")</f>
        <v>0</v>
      </c>
      <c r="BV323" s="51">
        <f>COUNTIF(AD323:AQ323,"E")</f>
        <v>0</v>
      </c>
      <c r="BW323" s="51">
        <f>COUNTIF(AR323:BE323,"E")</f>
        <v>0</v>
      </c>
      <c r="BX323" s="51">
        <f>COUNTIF(BF323:BT323,"E")</f>
        <v>0</v>
      </c>
      <c r="BY323" s="52">
        <f>SUM(BU323:BX323)</f>
        <v>0</v>
      </c>
      <c r="BZ323" s="43"/>
      <c r="CA323" s="43"/>
      <c r="CB323" s="43"/>
      <c r="CC323" s="43"/>
      <c r="CD323" s="235"/>
      <c r="CE323" s="6"/>
      <c r="CF323" s="6"/>
      <c r="CG323" s="6"/>
      <c r="CH323" s="6"/>
      <c r="CI323" s="6"/>
      <c r="CJ323" s="6"/>
      <c r="CK323" s="6"/>
      <c r="CL323" s="6"/>
    </row>
    <row r="324" spans="1:90" s="7" customFormat="1" ht="18.75" customHeight="1" hidden="1" outlineLevel="1">
      <c r="A324" s="236">
        <v>80</v>
      </c>
      <c r="B324" s="237"/>
      <c r="C324" s="270"/>
      <c r="D324" s="216"/>
      <c r="E324" s="238" t="s">
        <v>143</v>
      </c>
      <c r="F324" s="268" t="s">
        <v>401</v>
      </c>
      <c r="G324" s="20" t="s">
        <v>58</v>
      </c>
      <c r="H324" s="170" t="s">
        <v>272</v>
      </c>
      <c r="I324" s="170"/>
      <c r="J324" s="170"/>
      <c r="K324" s="170"/>
      <c r="L324" s="170" t="s">
        <v>272</v>
      </c>
      <c r="M324" s="203" t="s">
        <v>270</v>
      </c>
      <c r="N324" s="203" t="s">
        <v>236</v>
      </c>
      <c r="O324" s="28"/>
      <c r="P324" s="28"/>
      <c r="Q324" s="28"/>
      <c r="R324" s="28"/>
      <c r="S324" s="28"/>
      <c r="T324" s="28" t="s">
        <v>58</v>
      </c>
      <c r="U324" s="28"/>
      <c r="V324" s="28"/>
      <c r="W324" s="28"/>
      <c r="X324" s="28"/>
      <c r="Y324" s="28" t="s">
        <v>58</v>
      </c>
      <c r="Z324" s="28"/>
      <c r="AA324" s="28"/>
      <c r="AB324" s="28"/>
      <c r="AC324" s="28"/>
      <c r="AD324" s="28" t="s">
        <v>58</v>
      </c>
      <c r="AE324" s="28"/>
      <c r="AF324" s="28"/>
      <c r="AG324" s="28"/>
      <c r="AH324" s="28"/>
      <c r="AI324" s="28" t="s">
        <v>58</v>
      </c>
      <c r="AJ324" s="28"/>
      <c r="AK324" s="28"/>
      <c r="AL324" s="28"/>
      <c r="AM324" s="28"/>
      <c r="AN324" s="28" t="s">
        <v>58</v>
      </c>
      <c r="AO324" s="28"/>
      <c r="AP324" s="28"/>
      <c r="AQ324" s="28"/>
      <c r="AR324" s="28" t="s">
        <v>58</v>
      </c>
      <c r="AS324" s="28"/>
      <c r="AT324" s="28"/>
      <c r="AU324" s="28"/>
      <c r="AV324" s="28"/>
      <c r="AW324" s="28" t="s">
        <v>58</v>
      </c>
      <c r="AX324" s="28"/>
      <c r="AY324" s="28"/>
      <c r="AZ324" s="28"/>
      <c r="BA324" s="28"/>
      <c r="BB324" s="28" t="s">
        <v>58</v>
      </c>
      <c r="BC324" s="28"/>
      <c r="BD324" s="28"/>
      <c r="BE324" s="28"/>
      <c r="BF324" s="28" t="s">
        <v>58</v>
      </c>
      <c r="BG324" s="28"/>
      <c r="BH324" s="28"/>
      <c r="BI324" s="28"/>
      <c r="BJ324" s="28"/>
      <c r="BK324" s="28" t="s">
        <v>58</v>
      </c>
      <c r="BL324" s="28"/>
      <c r="BM324" s="28"/>
      <c r="BN324" s="28"/>
      <c r="BO324" s="28"/>
      <c r="BP324" s="28" t="s">
        <v>58</v>
      </c>
      <c r="BQ324" s="28"/>
      <c r="BR324" s="28"/>
      <c r="BS324" s="28"/>
      <c r="BT324" s="28"/>
      <c r="BU324" s="31">
        <f>COUNTIF(O324:AC324,"P")</f>
        <v>2</v>
      </c>
      <c r="BV324" s="31">
        <f>COUNTIF(AD324:AQ324,"P")</f>
        <v>3</v>
      </c>
      <c r="BW324" s="31">
        <f>COUNTIF(AR324:BE324,"P")</f>
        <v>3</v>
      </c>
      <c r="BX324" s="31">
        <f>COUNTIF(BF324:BT324,"P")</f>
        <v>3</v>
      </c>
      <c r="BY324" s="31">
        <f aca="true" t="shared" si="87" ref="BY324:BY333">SUM(BU324:BX324)</f>
        <v>11</v>
      </c>
      <c r="BZ324" s="43"/>
      <c r="CA324" s="43"/>
      <c r="CB324" s="43"/>
      <c r="CC324" s="43"/>
      <c r="CD324" s="235"/>
      <c r="CE324" s="6"/>
      <c r="CF324" s="6"/>
      <c r="CG324" s="6"/>
      <c r="CH324" s="6"/>
      <c r="CI324" s="6"/>
      <c r="CJ324" s="6"/>
      <c r="CK324" s="6"/>
      <c r="CL324" s="6"/>
    </row>
    <row r="325" spans="1:90" s="7" customFormat="1" ht="18.75" customHeight="1" hidden="1" outlineLevel="1">
      <c r="A325" s="236"/>
      <c r="B325" s="237"/>
      <c r="C325" s="270"/>
      <c r="D325" s="216"/>
      <c r="E325" s="238"/>
      <c r="F325" s="269"/>
      <c r="G325" s="20" t="s">
        <v>59</v>
      </c>
      <c r="H325" s="170"/>
      <c r="I325" s="170"/>
      <c r="J325" s="170"/>
      <c r="K325" s="170"/>
      <c r="L325" s="170"/>
      <c r="M325" s="204"/>
      <c r="N325" s="204"/>
      <c r="O325" s="34"/>
      <c r="P325" s="34"/>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c r="AY325" s="34"/>
      <c r="AZ325" s="34"/>
      <c r="BA325" s="34"/>
      <c r="BB325" s="34"/>
      <c r="BC325" s="34"/>
      <c r="BD325" s="34"/>
      <c r="BE325" s="34"/>
      <c r="BF325" s="34"/>
      <c r="BG325" s="34"/>
      <c r="BH325" s="34"/>
      <c r="BI325" s="34"/>
      <c r="BJ325" s="34"/>
      <c r="BK325" s="34"/>
      <c r="BL325" s="34"/>
      <c r="BM325" s="34"/>
      <c r="BN325" s="34"/>
      <c r="BO325" s="34"/>
      <c r="BP325" s="34"/>
      <c r="BQ325" s="34"/>
      <c r="BR325" s="34"/>
      <c r="BS325" s="34"/>
      <c r="BT325" s="34"/>
      <c r="BU325" s="51">
        <f>COUNTIF(O325:AC325,"E")</f>
        <v>0</v>
      </c>
      <c r="BV325" s="51">
        <f>COUNTIF(AD325:AQ325,"E")</f>
        <v>0</v>
      </c>
      <c r="BW325" s="51">
        <f>COUNTIF(AR325:BE325,"E")</f>
        <v>0</v>
      </c>
      <c r="BX325" s="51">
        <f>COUNTIF(BF325:BT325,"E")</f>
        <v>0</v>
      </c>
      <c r="BY325" s="52">
        <f t="shared" si="87"/>
        <v>0</v>
      </c>
      <c r="BZ325" s="43"/>
      <c r="CA325" s="43"/>
      <c r="CB325" s="43"/>
      <c r="CC325" s="43"/>
      <c r="CD325" s="235"/>
      <c r="CE325" s="6"/>
      <c r="CF325" s="6"/>
      <c r="CG325" s="6"/>
      <c r="CH325" s="6"/>
      <c r="CI325" s="6"/>
      <c r="CJ325" s="6"/>
      <c r="CK325" s="6"/>
      <c r="CL325" s="6"/>
    </row>
    <row r="326" spans="1:90" s="7" customFormat="1" ht="18.75" customHeight="1" hidden="1" outlineLevel="1">
      <c r="A326" s="236">
        <v>79</v>
      </c>
      <c r="B326" s="237"/>
      <c r="C326" s="270"/>
      <c r="D326" s="216"/>
      <c r="E326" s="238" t="s">
        <v>144</v>
      </c>
      <c r="F326" s="268" t="s">
        <v>401</v>
      </c>
      <c r="G326" s="20" t="s">
        <v>58</v>
      </c>
      <c r="H326" s="170" t="s">
        <v>272</v>
      </c>
      <c r="I326" s="170"/>
      <c r="J326" s="170"/>
      <c r="K326" s="170"/>
      <c r="L326" s="170" t="s">
        <v>272</v>
      </c>
      <c r="M326" s="203" t="s">
        <v>270</v>
      </c>
      <c r="N326" s="203" t="s">
        <v>236</v>
      </c>
      <c r="O326" s="28"/>
      <c r="P326" s="28"/>
      <c r="Q326" s="28"/>
      <c r="R326" s="28"/>
      <c r="S326" s="28"/>
      <c r="T326" s="28" t="s">
        <v>58</v>
      </c>
      <c r="U326" s="28"/>
      <c r="V326" s="28"/>
      <c r="W326" s="28"/>
      <c r="X326" s="28"/>
      <c r="Y326" s="28" t="s">
        <v>58</v>
      </c>
      <c r="Z326" s="28"/>
      <c r="AA326" s="28"/>
      <c r="AB326" s="28"/>
      <c r="AC326" s="28"/>
      <c r="AD326" s="28" t="s">
        <v>58</v>
      </c>
      <c r="AE326" s="28"/>
      <c r="AF326" s="28"/>
      <c r="AG326" s="28"/>
      <c r="AH326" s="28"/>
      <c r="AI326" s="28" t="s">
        <v>58</v>
      </c>
      <c r="AJ326" s="28"/>
      <c r="AK326" s="28"/>
      <c r="AL326" s="28"/>
      <c r="AM326" s="28"/>
      <c r="AN326" s="28" t="s">
        <v>58</v>
      </c>
      <c r="AO326" s="28"/>
      <c r="AP326" s="28"/>
      <c r="AQ326" s="28"/>
      <c r="AR326" s="28" t="s">
        <v>58</v>
      </c>
      <c r="AS326" s="28"/>
      <c r="AT326" s="28"/>
      <c r="AU326" s="28"/>
      <c r="AV326" s="28"/>
      <c r="AW326" s="28" t="s">
        <v>58</v>
      </c>
      <c r="AX326" s="28"/>
      <c r="AY326" s="28"/>
      <c r="AZ326" s="28"/>
      <c r="BA326" s="28"/>
      <c r="BB326" s="28" t="s">
        <v>58</v>
      </c>
      <c r="BC326" s="28"/>
      <c r="BD326" s="28"/>
      <c r="BE326" s="28"/>
      <c r="BF326" s="28" t="s">
        <v>58</v>
      </c>
      <c r="BG326" s="28"/>
      <c r="BH326" s="28"/>
      <c r="BI326" s="28"/>
      <c r="BJ326" s="28"/>
      <c r="BK326" s="28" t="s">
        <v>58</v>
      </c>
      <c r="BL326" s="28"/>
      <c r="BM326" s="28"/>
      <c r="BN326" s="28"/>
      <c r="BO326" s="28"/>
      <c r="BP326" s="28" t="s">
        <v>58</v>
      </c>
      <c r="BQ326" s="28"/>
      <c r="BR326" s="28"/>
      <c r="BS326" s="28"/>
      <c r="BT326" s="28"/>
      <c r="BU326" s="31">
        <f>COUNTIF(O326:AC326,"P")</f>
        <v>2</v>
      </c>
      <c r="BV326" s="31">
        <f>COUNTIF(AD326:AQ326,"P")</f>
        <v>3</v>
      </c>
      <c r="BW326" s="31">
        <f>COUNTIF(AR326:BE326,"P")</f>
        <v>3</v>
      </c>
      <c r="BX326" s="31">
        <f>COUNTIF(BF326:BT326,"P")</f>
        <v>3</v>
      </c>
      <c r="BY326" s="31">
        <f t="shared" si="87"/>
        <v>11</v>
      </c>
      <c r="BZ326" s="43"/>
      <c r="CA326" s="43"/>
      <c r="CB326" s="43"/>
      <c r="CC326" s="43"/>
      <c r="CD326" s="235"/>
      <c r="CE326" s="6"/>
      <c r="CF326" s="6"/>
      <c r="CG326" s="6"/>
      <c r="CH326" s="6"/>
      <c r="CI326" s="6"/>
      <c r="CJ326" s="6"/>
      <c r="CK326" s="6"/>
      <c r="CL326" s="6"/>
    </row>
    <row r="327" spans="1:90" s="7" customFormat="1" ht="18.75" customHeight="1" hidden="1" outlineLevel="1">
      <c r="A327" s="236"/>
      <c r="B327" s="237"/>
      <c r="C327" s="270"/>
      <c r="D327" s="216"/>
      <c r="E327" s="238"/>
      <c r="F327" s="269"/>
      <c r="G327" s="20" t="s">
        <v>59</v>
      </c>
      <c r="H327" s="170"/>
      <c r="I327" s="170"/>
      <c r="J327" s="170"/>
      <c r="K327" s="170"/>
      <c r="L327" s="170"/>
      <c r="M327" s="204"/>
      <c r="N327" s="204"/>
      <c r="O327" s="34"/>
      <c r="P327" s="34"/>
      <c r="Q327" s="34"/>
      <c r="R327" s="34"/>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c r="AY327" s="34"/>
      <c r="AZ327" s="34"/>
      <c r="BA327" s="34"/>
      <c r="BB327" s="34"/>
      <c r="BC327" s="34"/>
      <c r="BD327" s="34"/>
      <c r="BE327" s="34"/>
      <c r="BF327" s="34"/>
      <c r="BG327" s="34"/>
      <c r="BH327" s="34"/>
      <c r="BI327" s="34"/>
      <c r="BJ327" s="34"/>
      <c r="BK327" s="34"/>
      <c r="BL327" s="34"/>
      <c r="BM327" s="34"/>
      <c r="BN327" s="34"/>
      <c r="BO327" s="34"/>
      <c r="BP327" s="34"/>
      <c r="BQ327" s="34"/>
      <c r="BR327" s="34"/>
      <c r="BS327" s="34"/>
      <c r="BT327" s="34"/>
      <c r="BU327" s="51">
        <f>COUNTIF(O327:AC327,"E")</f>
        <v>0</v>
      </c>
      <c r="BV327" s="51">
        <f>COUNTIF(AD327:AQ327,"E")</f>
        <v>0</v>
      </c>
      <c r="BW327" s="51">
        <f>COUNTIF(AR327:BE327,"E")</f>
        <v>0</v>
      </c>
      <c r="BX327" s="51">
        <f>COUNTIF(BF327:BT327,"E")</f>
        <v>0</v>
      </c>
      <c r="BY327" s="52">
        <f t="shared" si="87"/>
        <v>0</v>
      </c>
      <c r="BZ327" s="43"/>
      <c r="CA327" s="43"/>
      <c r="CB327" s="43"/>
      <c r="CC327" s="43"/>
      <c r="CD327" s="235"/>
      <c r="CE327" s="6"/>
      <c r="CF327" s="6"/>
      <c r="CG327" s="6"/>
      <c r="CH327" s="6"/>
      <c r="CI327" s="6"/>
      <c r="CJ327" s="6"/>
      <c r="CK327" s="6"/>
      <c r="CL327" s="6"/>
    </row>
    <row r="328" spans="1:90" s="7" customFormat="1" ht="18.75" customHeight="1" hidden="1" outlineLevel="1">
      <c r="A328" s="236">
        <v>80</v>
      </c>
      <c r="B328" s="237"/>
      <c r="C328" s="270"/>
      <c r="D328" s="216"/>
      <c r="E328" s="238" t="s">
        <v>145</v>
      </c>
      <c r="F328" s="268" t="s">
        <v>401</v>
      </c>
      <c r="G328" s="20" t="s">
        <v>58</v>
      </c>
      <c r="H328" s="170" t="s">
        <v>272</v>
      </c>
      <c r="I328" s="170"/>
      <c r="J328" s="170"/>
      <c r="K328" s="170"/>
      <c r="L328" s="170" t="s">
        <v>272</v>
      </c>
      <c r="M328" s="203" t="s">
        <v>270</v>
      </c>
      <c r="N328" s="203" t="s">
        <v>236</v>
      </c>
      <c r="O328" s="28"/>
      <c r="P328" s="28"/>
      <c r="Q328" s="28"/>
      <c r="R328" s="28"/>
      <c r="S328" s="28"/>
      <c r="T328" s="28" t="s">
        <v>58</v>
      </c>
      <c r="U328" s="28"/>
      <c r="V328" s="28"/>
      <c r="W328" s="28"/>
      <c r="X328" s="28"/>
      <c r="Y328" s="28" t="s">
        <v>58</v>
      </c>
      <c r="Z328" s="28"/>
      <c r="AA328" s="28"/>
      <c r="AB328" s="28"/>
      <c r="AC328" s="28"/>
      <c r="AD328" s="28" t="s">
        <v>58</v>
      </c>
      <c r="AE328" s="28"/>
      <c r="AF328" s="28"/>
      <c r="AG328" s="28"/>
      <c r="AH328" s="28"/>
      <c r="AI328" s="28" t="s">
        <v>58</v>
      </c>
      <c r="AJ328" s="28"/>
      <c r="AK328" s="28"/>
      <c r="AL328" s="28"/>
      <c r="AM328" s="28"/>
      <c r="AN328" s="28" t="s">
        <v>58</v>
      </c>
      <c r="AO328" s="28"/>
      <c r="AP328" s="28"/>
      <c r="AQ328" s="28"/>
      <c r="AR328" s="28" t="s">
        <v>58</v>
      </c>
      <c r="AS328" s="28"/>
      <c r="AT328" s="28"/>
      <c r="AU328" s="28"/>
      <c r="AV328" s="28"/>
      <c r="AW328" s="28" t="s">
        <v>58</v>
      </c>
      <c r="AX328" s="28"/>
      <c r="AY328" s="28"/>
      <c r="AZ328" s="28"/>
      <c r="BA328" s="28"/>
      <c r="BB328" s="28" t="s">
        <v>58</v>
      </c>
      <c r="BC328" s="28"/>
      <c r="BD328" s="28"/>
      <c r="BE328" s="28"/>
      <c r="BF328" s="28" t="s">
        <v>58</v>
      </c>
      <c r="BG328" s="28"/>
      <c r="BH328" s="28"/>
      <c r="BI328" s="28"/>
      <c r="BJ328" s="28"/>
      <c r="BK328" s="28" t="s">
        <v>58</v>
      </c>
      <c r="BL328" s="28"/>
      <c r="BM328" s="28"/>
      <c r="BN328" s="28"/>
      <c r="BO328" s="28"/>
      <c r="BP328" s="28" t="s">
        <v>58</v>
      </c>
      <c r="BQ328" s="28"/>
      <c r="BR328" s="28"/>
      <c r="BS328" s="28"/>
      <c r="BT328" s="28"/>
      <c r="BU328" s="31">
        <f>COUNTIF(O328:AC328,"P")</f>
        <v>2</v>
      </c>
      <c r="BV328" s="31">
        <f>COUNTIF(AD328:AQ328,"P")</f>
        <v>3</v>
      </c>
      <c r="BW328" s="31">
        <f>COUNTIF(AR328:BE328,"P")</f>
        <v>3</v>
      </c>
      <c r="BX328" s="31">
        <f>COUNTIF(BF328:BT328,"P")</f>
        <v>3</v>
      </c>
      <c r="BY328" s="31">
        <f t="shared" si="87"/>
        <v>11</v>
      </c>
      <c r="BZ328" s="43"/>
      <c r="CA328" s="43"/>
      <c r="CB328" s="43"/>
      <c r="CC328" s="43"/>
      <c r="CD328" s="235"/>
      <c r="CE328" s="6"/>
      <c r="CF328" s="6"/>
      <c r="CG328" s="6"/>
      <c r="CH328" s="6"/>
      <c r="CI328" s="6"/>
      <c r="CJ328" s="6"/>
      <c r="CK328" s="6"/>
      <c r="CL328" s="6"/>
    </row>
    <row r="329" spans="1:90" s="7" customFormat="1" ht="18.75" customHeight="1" hidden="1" outlineLevel="1">
      <c r="A329" s="236"/>
      <c r="B329" s="237"/>
      <c r="C329" s="270"/>
      <c r="D329" s="216"/>
      <c r="E329" s="238"/>
      <c r="F329" s="269"/>
      <c r="G329" s="20" t="s">
        <v>59</v>
      </c>
      <c r="H329" s="170"/>
      <c r="I329" s="170"/>
      <c r="J329" s="170"/>
      <c r="K329" s="170"/>
      <c r="L329" s="170"/>
      <c r="M329" s="204"/>
      <c r="N329" s="204"/>
      <c r="O329" s="34"/>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c r="AY329" s="34"/>
      <c r="AZ329" s="34"/>
      <c r="BA329" s="34"/>
      <c r="BB329" s="34"/>
      <c r="BC329" s="34"/>
      <c r="BD329" s="34"/>
      <c r="BE329" s="34"/>
      <c r="BF329" s="34"/>
      <c r="BG329" s="34"/>
      <c r="BH329" s="34"/>
      <c r="BI329" s="34"/>
      <c r="BJ329" s="34"/>
      <c r="BK329" s="34"/>
      <c r="BL329" s="34"/>
      <c r="BM329" s="34"/>
      <c r="BN329" s="34"/>
      <c r="BO329" s="34"/>
      <c r="BP329" s="34"/>
      <c r="BQ329" s="34"/>
      <c r="BR329" s="34"/>
      <c r="BS329" s="34"/>
      <c r="BT329" s="34"/>
      <c r="BU329" s="51">
        <f>COUNTIF(O329:AC329,"E")</f>
        <v>0</v>
      </c>
      <c r="BV329" s="51">
        <f>COUNTIF(AD329:AQ329,"E")</f>
        <v>0</v>
      </c>
      <c r="BW329" s="51">
        <f>COUNTIF(AR329:BE329,"E")</f>
        <v>0</v>
      </c>
      <c r="BX329" s="51">
        <f>COUNTIF(BF329:BT329,"E")</f>
        <v>0</v>
      </c>
      <c r="BY329" s="52">
        <f t="shared" si="87"/>
        <v>0</v>
      </c>
      <c r="BZ329" s="43"/>
      <c r="CA329" s="43"/>
      <c r="CB329" s="43"/>
      <c r="CC329" s="43"/>
      <c r="CD329" s="235"/>
      <c r="CE329" s="6"/>
      <c r="CF329" s="6"/>
      <c r="CG329" s="6"/>
      <c r="CH329" s="6"/>
      <c r="CI329" s="6"/>
      <c r="CJ329" s="6"/>
      <c r="CK329" s="6"/>
      <c r="CL329" s="6"/>
    </row>
    <row r="330" spans="1:90" s="7" customFormat="1" ht="18.75" customHeight="1" hidden="1" outlineLevel="1">
      <c r="A330" s="236">
        <v>79</v>
      </c>
      <c r="B330" s="237"/>
      <c r="C330" s="270"/>
      <c r="D330" s="216"/>
      <c r="E330" s="238" t="s">
        <v>146</v>
      </c>
      <c r="F330" s="268" t="s">
        <v>401</v>
      </c>
      <c r="G330" s="20" t="s">
        <v>58</v>
      </c>
      <c r="H330" s="170" t="s">
        <v>272</v>
      </c>
      <c r="I330" s="170"/>
      <c r="J330" s="170"/>
      <c r="K330" s="170"/>
      <c r="L330" s="170" t="s">
        <v>272</v>
      </c>
      <c r="M330" s="203" t="s">
        <v>270</v>
      </c>
      <c r="N330" s="203" t="s">
        <v>236</v>
      </c>
      <c r="O330" s="28"/>
      <c r="P330" s="28"/>
      <c r="Q330" s="28"/>
      <c r="R330" s="28"/>
      <c r="S330" s="28"/>
      <c r="T330" s="28" t="s">
        <v>58</v>
      </c>
      <c r="U330" s="28"/>
      <c r="V330" s="28"/>
      <c r="W330" s="28"/>
      <c r="X330" s="28"/>
      <c r="Y330" s="28" t="s">
        <v>58</v>
      </c>
      <c r="Z330" s="28"/>
      <c r="AA330" s="28"/>
      <c r="AB330" s="28"/>
      <c r="AC330" s="28"/>
      <c r="AD330" s="28" t="s">
        <v>58</v>
      </c>
      <c r="AE330" s="28"/>
      <c r="AF330" s="28"/>
      <c r="AG330" s="28"/>
      <c r="AH330" s="28"/>
      <c r="AI330" s="28" t="s">
        <v>58</v>
      </c>
      <c r="AJ330" s="28"/>
      <c r="AK330" s="28"/>
      <c r="AL330" s="28"/>
      <c r="AM330" s="28"/>
      <c r="AN330" s="28" t="s">
        <v>58</v>
      </c>
      <c r="AO330" s="28"/>
      <c r="AP330" s="28"/>
      <c r="AQ330" s="28"/>
      <c r="AR330" s="28" t="s">
        <v>58</v>
      </c>
      <c r="AS330" s="28"/>
      <c r="AT330" s="28"/>
      <c r="AU330" s="28"/>
      <c r="AV330" s="28"/>
      <c r="AW330" s="28" t="s">
        <v>58</v>
      </c>
      <c r="AX330" s="28"/>
      <c r="AY330" s="28"/>
      <c r="AZ330" s="28"/>
      <c r="BA330" s="28"/>
      <c r="BB330" s="28" t="s">
        <v>58</v>
      </c>
      <c r="BC330" s="28"/>
      <c r="BD330" s="28"/>
      <c r="BE330" s="28"/>
      <c r="BF330" s="28" t="s">
        <v>58</v>
      </c>
      <c r="BG330" s="28"/>
      <c r="BH330" s="28"/>
      <c r="BI330" s="28"/>
      <c r="BJ330" s="28"/>
      <c r="BK330" s="28" t="s">
        <v>58</v>
      </c>
      <c r="BL330" s="28"/>
      <c r="BM330" s="28"/>
      <c r="BN330" s="28"/>
      <c r="BO330" s="28"/>
      <c r="BP330" s="28" t="s">
        <v>58</v>
      </c>
      <c r="BQ330" s="28"/>
      <c r="BR330" s="28"/>
      <c r="BS330" s="28"/>
      <c r="BT330" s="28"/>
      <c r="BU330" s="31">
        <f>COUNTIF(O330:AC330,"P")</f>
        <v>2</v>
      </c>
      <c r="BV330" s="31">
        <f>COUNTIF(AD330:AQ330,"P")</f>
        <v>3</v>
      </c>
      <c r="BW330" s="31">
        <f>COUNTIF(AR330:BE330,"P")</f>
        <v>3</v>
      </c>
      <c r="BX330" s="31">
        <f>COUNTIF(BF330:BT330,"P")</f>
        <v>3</v>
      </c>
      <c r="BY330" s="31">
        <f t="shared" si="87"/>
        <v>11</v>
      </c>
      <c r="BZ330" s="43"/>
      <c r="CA330" s="43"/>
      <c r="CB330" s="43"/>
      <c r="CC330" s="43"/>
      <c r="CD330" s="235"/>
      <c r="CE330" s="6"/>
      <c r="CF330" s="6"/>
      <c r="CG330" s="6"/>
      <c r="CH330" s="6"/>
      <c r="CI330" s="6"/>
      <c r="CJ330" s="6"/>
      <c r="CK330" s="6"/>
      <c r="CL330" s="6"/>
    </row>
    <row r="331" spans="1:90" s="7" customFormat="1" ht="18.75" customHeight="1" hidden="1" outlineLevel="1">
      <c r="A331" s="236"/>
      <c r="B331" s="237"/>
      <c r="C331" s="270"/>
      <c r="D331" s="216"/>
      <c r="E331" s="238"/>
      <c r="F331" s="269"/>
      <c r="G331" s="20" t="s">
        <v>59</v>
      </c>
      <c r="H331" s="170"/>
      <c r="I331" s="170"/>
      <c r="J331" s="170"/>
      <c r="K331" s="170"/>
      <c r="L331" s="170"/>
      <c r="M331" s="204"/>
      <c r="N331" s="20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34"/>
      <c r="AY331" s="34"/>
      <c r="AZ331" s="34"/>
      <c r="BA331" s="34"/>
      <c r="BB331" s="34"/>
      <c r="BC331" s="34"/>
      <c r="BD331" s="34"/>
      <c r="BE331" s="34"/>
      <c r="BF331" s="34"/>
      <c r="BG331" s="34"/>
      <c r="BH331" s="34"/>
      <c r="BI331" s="34"/>
      <c r="BJ331" s="34"/>
      <c r="BK331" s="34"/>
      <c r="BL331" s="34"/>
      <c r="BM331" s="34"/>
      <c r="BN331" s="34"/>
      <c r="BO331" s="34"/>
      <c r="BP331" s="34"/>
      <c r="BQ331" s="34"/>
      <c r="BR331" s="34"/>
      <c r="BS331" s="34"/>
      <c r="BT331" s="34"/>
      <c r="BU331" s="51">
        <f>COUNTIF(O331:AC331,"E")</f>
        <v>0</v>
      </c>
      <c r="BV331" s="51">
        <f>COUNTIF(AD331:AQ331,"E")</f>
        <v>0</v>
      </c>
      <c r="BW331" s="51">
        <f>COUNTIF(AR331:BE331,"E")</f>
        <v>0</v>
      </c>
      <c r="BX331" s="51">
        <f>COUNTIF(BF331:BT331,"E")</f>
        <v>0</v>
      </c>
      <c r="BY331" s="52">
        <f t="shared" si="87"/>
        <v>0</v>
      </c>
      <c r="BZ331" s="43"/>
      <c r="CA331" s="43"/>
      <c r="CB331" s="43"/>
      <c r="CC331" s="43"/>
      <c r="CD331" s="235"/>
      <c r="CE331" s="6"/>
      <c r="CF331" s="6"/>
      <c r="CG331" s="6"/>
      <c r="CH331" s="6"/>
      <c r="CI331" s="6"/>
      <c r="CJ331" s="6"/>
      <c r="CK331" s="6"/>
      <c r="CL331" s="6"/>
    </row>
    <row r="332" spans="1:90" s="7" customFormat="1" ht="18.75" customHeight="1" hidden="1" outlineLevel="1">
      <c r="A332" s="236">
        <v>80</v>
      </c>
      <c r="B332" s="237"/>
      <c r="C332" s="270"/>
      <c r="D332" s="216"/>
      <c r="E332" s="238" t="s">
        <v>147</v>
      </c>
      <c r="F332" s="268" t="s">
        <v>401</v>
      </c>
      <c r="G332" s="20" t="s">
        <v>58</v>
      </c>
      <c r="H332" s="170" t="s">
        <v>272</v>
      </c>
      <c r="I332" s="170"/>
      <c r="J332" s="170"/>
      <c r="K332" s="170"/>
      <c r="L332" s="170" t="s">
        <v>272</v>
      </c>
      <c r="M332" s="203" t="s">
        <v>270</v>
      </c>
      <c r="N332" s="203" t="s">
        <v>236</v>
      </c>
      <c r="O332" s="28"/>
      <c r="P332" s="28"/>
      <c r="Q332" s="28"/>
      <c r="R332" s="28"/>
      <c r="S332" s="28"/>
      <c r="T332" s="28" t="s">
        <v>58</v>
      </c>
      <c r="U332" s="28"/>
      <c r="V332" s="28"/>
      <c r="W332" s="28"/>
      <c r="X332" s="28"/>
      <c r="Y332" s="28" t="s">
        <v>58</v>
      </c>
      <c r="Z332" s="28"/>
      <c r="AA332" s="28"/>
      <c r="AB332" s="28"/>
      <c r="AC332" s="28"/>
      <c r="AD332" s="28" t="s">
        <v>58</v>
      </c>
      <c r="AE332" s="28"/>
      <c r="AF332" s="28"/>
      <c r="AG332" s="28"/>
      <c r="AH332" s="28"/>
      <c r="AI332" s="28" t="s">
        <v>58</v>
      </c>
      <c r="AJ332" s="28"/>
      <c r="AK332" s="28"/>
      <c r="AL332" s="28"/>
      <c r="AM332" s="28"/>
      <c r="AN332" s="28" t="s">
        <v>58</v>
      </c>
      <c r="AO332" s="28"/>
      <c r="AP332" s="28"/>
      <c r="AQ332" s="28"/>
      <c r="AR332" s="28" t="s">
        <v>58</v>
      </c>
      <c r="AS332" s="28"/>
      <c r="AT332" s="28"/>
      <c r="AU332" s="28"/>
      <c r="AV332" s="28"/>
      <c r="AW332" s="28" t="s">
        <v>58</v>
      </c>
      <c r="AX332" s="28"/>
      <c r="AY332" s="28"/>
      <c r="AZ332" s="28"/>
      <c r="BA332" s="28"/>
      <c r="BB332" s="28" t="s">
        <v>58</v>
      </c>
      <c r="BC332" s="28"/>
      <c r="BD332" s="28"/>
      <c r="BE332" s="28"/>
      <c r="BF332" s="28" t="s">
        <v>58</v>
      </c>
      <c r="BG332" s="28"/>
      <c r="BH332" s="28"/>
      <c r="BI332" s="28"/>
      <c r="BJ332" s="28"/>
      <c r="BK332" s="28" t="s">
        <v>58</v>
      </c>
      <c r="BL332" s="28"/>
      <c r="BM332" s="28"/>
      <c r="BN332" s="28"/>
      <c r="BO332" s="28"/>
      <c r="BP332" s="28" t="s">
        <v>58</v>
      </c>
      <c r="BQ332" s="28"/>
      <c r="BR332" s="28"/>
      <c r="BS332" s="28"/>
      <c r="BT332" s="28"/>
      <c r="BU332" s="31">
        <f>COUNTIF(O332:AC332,"P")</f>
        <v>2</v>
      </c>
      <c r="BV332" s="31">
        <f>COUNTIF(AD332:AQ332,"P")</f>
        <v>3</v>
      </c>
      <c r="BW332" s="31">
        <f>COUNTIF(AR332:BE332,"P")</f>
        <v>3</v>
      </c>
      <c r="BX332" s="31">
        <f>COUNTIF(BF332:BT332,"P")</f>
        <v>3</v>
      </c>
      <c r="BY332" s="31">
        <f t="shared" si="87"/>
        <v>11</v>
      </c>
      <c r="BZ332" s="43"/>
      <c r="CA332" s="43"/>
      <c r="CB332" s="43"/>
      <c r="CC332" s="43"/>
      <c r="CD332" s="235"/>
      <c r="CE332" s="6"/>
      <c r="CF332" s="6"/>
      <c r="CG332" s="6"/>
      <c r="CH332" s="6"/>
      <c r="CI332" s="6"/>
      <c r="CJ332" s="6"/>
      <c r="CK332" s="6"/>
      <c r="CL332" s="6"/>
    </row>
    <row r="333" spans="1:90" s="7" customFormat="1" ht="18.75" customHeight="1" hidden="1" outlineLevel="1">
      <c r="A333" s="236"/>
      <c r="B333" s="237"/>
      <c r="C333" s="270"/>
      <c r="D333" s="216"/>
      <c r="E333" s="238"/>
      <c r="F333" s="269"/>
      <c r="G333" s="20" t="s">
        <v>59</v>
      </c>
      <c r="H333" s="170"/>
      <c r="I333" s="170"/>
      <c r="J333" s="170"/>
      <c r="K333" s="170"/>
      <c r="L333" s="170"/>
      <c r="M333" s="204"/>
      <c r="N333" s="204"/>
      <c r="O333" s="34"/>
      <c r="P333" s="34"/>
      <c r="Q333" s="34"/>
      <c r="R333" s="3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c r="AR333" s="34"/>
      <c r="AS333" s="34"/>
      <c r="AT333" s="34"/>
      <c r="AU333" s="34"/>
      <c r="AV333" s="34"/>
      <c r="AW333" s="34"/>
      <c r="AX333" s="34"/>
      <c r="AY333" s="34"/>
      <c r="AZ333" s="34"/>
      <c r="BA333" s="34"/>
      <c r="BB333" s="34"/>
      <c r="BC333" s="34"/>
      <c r="BD333" s="34"/>
      <c r="BE333" s="34"/>
      <c r="BF333" s="34"/>
      <c r="BG333" s="34"/>
      <c r="BH333" s="34"/>
      <c r="BI333" s="34"/>
      <c r="BJ333" s="34"/>
      <c r="BK333" s="34"/>
      <c r="BL333" s="34"/>
      <c r="BM333" s="34"/>
      <c r="BN333" s="34"/>
      <c r="BO333" s="34"/>
      <c r="BP333" s="34"/>
      <c r="BQ333" s="34"/>
      <c r="BR333" s="34"/>
      <c r="BS333" s="34"/>
      <c r="BT333" s="34"/>
      <c r="BU333" s="51">
        <f>COUNTIF(O333:AC333,"E")</f>
        <v>0</v>
      </c>
      <c r="BV333" s="51">
        <f>COUNTIF(AD333:AQ333,"E")</f>
        <v>0</v>
      </c>
      <c r="BW333" s="51">
        <f>COUNTIF(AR333:BE333,"E")</f>
        <v>0</v>
      </c>
      <c r="BX333" s="51">
        <f>COUNTIF(BF333:BT333,"E")</f>
        <v>0</v>
      </c>
      <c r="BY333" s="52">
        <f t="shared" si="87"/>
        <v>0</v>
      </c>
      <c r="BZ333" s="43"/>
      <c r="CA333" s="43"/>
      <c r="CB333" s="43"/>
      <c r="CC333" s="43"/>
      <c r="CD333" s="235"/>
      <c r="CE333" s="6"/>
      <c r="CF333" s="6"/>
      <c r="CG333" s="6"/>
      <c r="CH333" s="6"/>
      <c r="CI333" s="6"/>
      <c r="CJ333" s="6"/>
      <c r="CK333" s="6"/>
      <c r="CL333" s="6"/>
    </row>
    <row r="334" spans="1:90" s="7" customFormat="1" ht="18.75" customHeight="1" collapsed="1">
      <c r="A334" s="46"/>
      <c r="B334" s="54"/>
      <c r="C334" s="241" t="s">
        <v>148</v>
      </c>
      <c r="D334" s="242" t="s">
        <v>149</v>
      </c>
      <c r="E334" s="242"/>
      <c r="F334" s="276" t="s">
        <v>436</v>
      </c>
      <c r="G334" s="20" t="s">
        <v>58</v>
      </c>
      <c r="H334" s="172" t="s">
        <v>272</v>
      </c>
      <c r="I334" s="172"/>
      <c r="J334" s="172" t="s">
        <v>272</v>
      </c>
      <c r="K334" s="172" t="s">
        <v>272</v>
      </c>
      <c r="L334" s="172" t="s">
        <v>272</v>
      </c>
      <c r="M334" s="230" t="s">
        <v>424</v>
      </c>
      <c r="N334" s="231" t="s">
        <v>381</v>
      </c>
      <c r="O334" s="21">
        <f aca="true" t="shared" si="88" ref="O334:AF334">+(O336+O352+O366)</f>
        <v>0</v>
      </c>
      <c r="P334" s="21">
        <f t="shared" si="88"/>
        <v>0</v>
      </c>
      <c r="Q334" s="21">
        <f t="shared" si="88"/>
        <v>0</v>
      </c>
      <c r="R334" s="21">
        <f t="shared" si="88"/>
        <v>0</v>
      </c>
      <c r="S334" s="21">
        <f t="shared" si="88"/>
        <v>0</v>
      </c>
      <c r="T334" s="21">
        <f t="shared" si="88"/>
        <v>3</v>
      </c>
      <c r="U334" s="21">
        <f t="shared" si="88"/>
        <v>1</v>
      </c>
      <c r="V334" s="21">
        <f t="shared" si="88"/>
        <v>1</v>
      </c>
      <c r="W334" s="21">
        <f t="shared" si="88"/>
        <v>1</v>
      </c>
      <c r="X334" s="21">
        <f t="shared" si="88"/>
        <v>3</v>
      </c>
      <c r="Y334" s="21">
        <f t="shared" si="88"/>
        <v>6</v>
      </c>
      <c r="Z334" s="21">
        <f t="shared" si="88"/>
        <v>4</v>
      </c>
      <c r="AA334" s="21">
        <f t="shared" si="88"/>
        <v>2</v>
      </c>
      <c r="AB334" s="21">
        <f t="shared" si="88"/>
        <v>2</v>
      </c>
      <c r="AC334" s="21">
        <f t="shared" si="88"/>
        <v>3</v>
      </c>
      <c r="AD334" s="21">
        <f t="shared" si="88"/>
        <v>7</v>
      </c>
      <c r="AE334" s="21">
        <f t="shared" si="88"/>
        <v>4</v>
      </c>
      <c r="AF334" s="21">
        <f t="shared" si="88"/>
        <v>4</v>
      </c>
      <c r="AG334" s="21"/>
      <c r="AH334" s="21">
        <f aca="true" t="shared" si="89" ref="AH334:BQ334">+(AH336+AH352+AH366)</f>
        <v>4</v>
      </c>
      <c r="AI334" s="21">
        <f t="shared" si="89"/>
        <v>6</v>
      </c>
      <c r="AJ334" s="21">
        <f t="shared" si="89"/>
        <v>4</v>
      </c>
      <c r="AK334" s="21">
        <f t="shared" si="89"/>
        <v>0</v>
      </c>
      <c r="AL334" s="21">
        <f t="shared" si="89"/>
        <v>1</v>
      </c>
      <c r="AM334" s="21">
        <f t="shared" si="89"/>
        <v>2</v>
      </c>
      <c r="AN334" s="21">
        <f t="shared" si="89"/>
        <v>4</v>
      </c>
      <c r="AO334" s="21">
        <f t="shared" si="89"/>
        <v>2</v>
      </c>
      <c r="AP334" s="21">
        <f t="shared" si="89"/>
        <v>2</v>
      </c>
      <c r="AQ334" s="21">
        <f t="shared" si="89"/>
        <v>4</v>
      </c>
      <c r="AR334" s="21">
        <f t="shared" si="89"/>
        <v>6</v>
      </c>
      <c r="AS334" s="21">
        <f t="shared" si="89"/>
        <v>3</v>
      </c>
      <c r="AT334" s="21">
        <f t="shared" si="89"/>
        <v>2</v>
      </c>
      <c r="AU334" s="21">
        <f t="shared" si="89"/>
        <v>3</v>
      </c>
      <c r="AV334" s="21">
        <f t="shared" si="89"/>
        <v>4</v>
      </c>
      <c r="AW334" s="21">
        <f t="shared" si="89"/>
        <v>3</v>
      </c>
      <c r="AX334" s="21">
        <f t="shared" si="89"/>
        <v>0</v>
      </c>
      <c r="AY334" s="21">
        <f t="shared" si="89"/>
        <v>0</v>
      </c>
      <c r="AZ334" s="21">
        <f t="shared" si="89"/>
        <v>0</v>
      </c>
      <c r="BA334" s="21">
        <f t="shared" si="89"/>
        <v>1</v>
      </c>
      <c r="BB334" s="21">
        <f t="shared" si="89"/>
        <v>4</v>
      </c>
      <c r="BC334" s="21">
        <f t="shared" si="89"/>
        <v>2</v>
      </c>
      <c r="BD334" s="21">
        <f t="shared" si="89"/>
        <v>1</v>
      </c>
      <c r="BE334" s="21">
        <f t="shared" si="89"/>
        <v>2</v>
      </c>
      <c r="BF334" s="21">
        <f t="shared" si="89"/>
        <v>4</v>
      </c>
      <c r="BG334" s="21">
        <f t="shared" si="89"/>
        <v>1</v>
      </c>
      <c r="BH334" s="21">
        <f t="shared" si="89"/>
        <v>3</v>
      </c>
      <c r="BI334" s="21">
        <f t="shared" si="89"/>
        <v>1</v>
      </c>
      <c r="BJ334" s="21">
        <f t="shared" si="89"/>
        <v>2</v>
      </c>
      <c r="BK334" s="21">
        <f t="shared" si="89"/>
        <v>3</v>
      </c>
      <c r="BL334" s="21">
        <f t="shared" si="89"/>
        <v>2</v>
      </c>
      <c r="BM334" s="21">
        <f t="shared" si="89"/>
        <v>1</v>
      </c>
      <c r="BN334" s="21">
        <f t="shared" si="89"/>
        <v>1</v>
      </c>
      <c r="BO334" s="21">
        <f t="shared" si="89"/>
        <v>2</v>
      </c>
      <c r="BP334" s="21">
        <f t="shared" si="89"/>
        <v>3</v>
      </c>
      <c r="BQ334" s="21">
        <f t="shared" si="89"/>
        <v>1</v>
      </c>
      <c r="BR334" s="21"/>
      <c r="BS334" s="21">
        <f>+(BS336+BS352+BS366)</f>
        <v>0</v>
      </c>
      <c r="BT334" s="21">
        <f>+(BT336+BT352+BT366)</f>
        <v>0</v>
      </c>
      <c r="BU334" s="31"/>
      <c r="BV334" s="31"/>
      <c r="BW334" s="31"/>
      <c r="BX334" s="31"/>
      <c r="BY334" s="51"/>
      <c r="BZ334" s="43"/>
      <c r="CA334" s="43"/>
      <c r="CB334" s="43"/>
      <c r="CC334" s="43"/>
      <c r="CD334" s="235"/>
      <c r="CE334" s="6"/>
      <c r="CF334" s="6"/>
      <c r="CG334" s="6"/>
      <c r="CH334" s="6"/>
      <c r="CI334" s="6"/>
      <c r="CJ334" s="6"/>
      <c r="CK334" s="6"/>
      <c r="CL334" s="6"/>
    </row>
    <row r="335" spans="1:90" s="7" customFormat="1" ht="18.75" customHeight="1">
      <c r="A335" s="46"/>
      <c r="B335" s="54"/>
      <c r="C335" s="241" t="s">
        <v>148</v>
      </c>
      <c r="D335" s="242" t="s">
        <v>149</v>
      </c>
      <c r="E335" s="242"/>
      <c r="F335" s="276"/>
      <c r="G335" s="20" t="s">
        <v>59</v>
      </c>
      <c r="H335" s="172"/>
      <c r="I335" s="172"/>
      <c r="J335" s="172"/>
      <c r="K335" s="172"/>
      <c r="L335" s="172"/>
      <c r="M335" s="230"/>
      <c r="N335" s="231"/>
      <c r="O335" s="93">
        <f aca="true" t="shared" si="90" ref="O335:AF335">+(O337+O353+O367)</f>
        <v>0</v>
      </c>
      <c r="P335" s="93">
        <f t="shared" si="90"/>
        <v>0</v>
      </c>
      <c r="Q335" s="93">
        <f t="shared" si="90"/>
        <v>0</v>
      </c>
      <c r="R335" s="93">
        <f t="shared" si="90"/>
        <v>0</v>
      </c>
      <c r="S335" s="93">
        <f t="shared" si="90"/>
        <v>0</v>
      </c>
      <c r="T335" s="93">
        <f t="shared" si="90"/>
        <v>0</v>
      </c>
      <c r="U335" s="93">
        <f t="shared" si="90"/>
        <v>0</v>
      </c>
      <c r="V335" s="93">
        <f t="shared" si="90"/>
        <v>0</v>
      </c>
      <c r="W335" s="93">
        <f t="shared" si="90"/>
        <v>0</v>
      </c>
      <c r="X335" s="93">
        <f t="shared" si="90"/>
        <v>0</v>
      </c>
      <c r="Y335" s="93">
        <f t="shared" si="90"/>
        <v>0</v>
      </c>
      <c r="Z335" s="93">
        <f t="shared" si="90"/>
        <v>0</v>
      </c>
      <c r="AA335" s="93">
        <f t="shared" si="90"/>
        <v>0</v>
      </c>
      <c r="AB335" s="93">
        <f t="shared" si="90"/>
        <v>0</v>
      </c>
      <c r="AC335" s="93">
        <f t="shared" si="90"/>
        <v>0</v>
      </c>
      <c r="AD335" s="93">
        <f t="shared" si="90"/>
        <v>0</v>
      </c>
      <c r="AE335" s="93">
        <f t="shared" si="90"/>
        <v>0</v>
      </c>
      <c r="AF335" s="93">
        <f t="shared" si="90"/>
        <v>0</v>
      </c>
      <c r="AG335" s="93"/>
      <c r="AH335" s="93">
        <f aca="true" t="shared" si="91" ref="AH335:BQ335">+(AH337+AH353+AH367)</f>
        <v>0</v>
      </c>
      <c r="AI335" s="93">
        <f t="shared" si="91"/>
        <v>0</v>
      </c>
      <c r="AJ335" s="93">
        <f t="shared" si="91"/>
        <v>0</v>
      </c>
      <c r="AK335" s="93">
        <f t="shared" si="91"/>
        <v>0</v>
      </c>
      <c r="AL335" s="93">
        <f t="shared" si="91"/>
        <v>0</v>
      </c>
      <c r="AM335" s="93">
        <f t="shared" si="91"/>
        <v>0</v>
      </c>
      <c r="AN335" s="93">
        <f t="shared" si="91"/>
        <v>0</v>
      </c>
      <c r="AO335" s="93">
        <f t="shared" si="91"/>
        <v>0</v>
      </c>
      <c r="AP335" s="93">
        <f t="shared" si="91"/>
        <v>0</v>
      </c>
      <c r="AQ335" s="93">
        <f t="shared" si="91"/>
        <v>0</v>
      </c>
      <c r="AR335" s="93">
        <f t="shared" si="91"/>
        <v>0</v>
      </c>
      <c r="AS335" s="93">
        <f t="shared" si="91"/>
        <v>0</v>
      </c>
      <c r="AT335" s="93">
        <f t="shared" si="91"/>
        <v>0</v>
      </c>
      <c r="AU335" s="93">
        <f t="shared" si="91"/>
        <v>0</v>
      </c>
      <c r="AV335" s="93">
        <f t="shared" si="91"/>
        <v>0</v>
      </c>
      <c r="AW335" s="93">
        <f t="shared" si="91"/>
        <v>0</v>
      </c>
      <c r="AX335" s="93">
        <f t="shared" si="91"/>
        <v>0</v>
      </c>
      <c r="AY335" s="93">
        <f t="shared" si="91"/>
        <v>0</v>
      </c>
      <c r="AZ335" s="93">
        <f t="shared" si="91"/>
        <v>0</v>
      </c>
      <c r="BA335" s="93">
        <f t="shared" si="91"/>
        <v>0</v>
      </c>
      <c r="BB335" s="93">
        <f t="shared" si="91"/>
        <v>0</v>
      </c>
      <c r="BC335" s="93">
        <f t="shared" si="91"/>
        <v>0</v>
      </c>
      <c r="BD335" s="93">
        <f t="shared" si="91"/>
        <v>0</v>
      </c>
      <c r="BE335" s="93">
        <f t="shared" si="91"/>
        <v>0</v>
      </c>
      <c r="BF335" s="93">
        <f t="shared" si="91"/>
        <v>0</v>
      </c>
      <c r="BG335" s="93">
        <f t="shared" si="91"/>
        <v>0</v>
      </c>
      <c r="BH335" s="93">
        <f t="shared" si="91"/>
        <v>0</v>
      </c>
      <c r="BI335" s="93">
        <f t="shared" si="91"/>
        <v>0</v>
      </c>
      <c r="BJ335" s="93">
        <f t="shared" si="91"/>
        <v>0</v>
      </c>
      <c r="BK335" s="93">
        <f t="shared" si="91"/>
        <v>0</v>
      </c>
      <c r="BL335" s="93">
        <f t="shared" si="91"/>
        <v>0</v>
      </c>
      <c r="BM335" s="93">
        <f t="shared" si="91"/>
        <v>0</v>
      </c>
      <c r="BN335" s="93">
        <f t="shared" si="91"/>
        <v>0</v>
      </c>
      <c r="BO335" s="93">
        <f t="shared" si="91"/>
        <v>0</v>
      </c>
      <c r="BP335" s="93">
        <f t="shared" si="91"/>
        <v>0</v>
      </c>
      <c r="BQ335" s="93">
        <f t="shared" si="91"/>
        <v>0</v>
      </c>
      <c r="BR335" s="93"/>
      <c r="BS335" s="93">
        <f>+(BS337+BS353+BS367)</f>
        <v>0</v>
      </c>
      <c r="BT335" s="93">
        <f>+(BT337+BT353+BT367)</f>
        <v>0</v>
      </c>
      <c r="BU335" s="31"/>
      <c r="BV335" s="31"/>
      <c r="BW335" s="31"/>
      <c r="BX335" s="31"/>
      <c r="BY335" s="51"/>
      <c r="BZ335" s="43"/>
      <c r="CA335" s="43"/>
      <c r="CB335" s="43"/>
      <c r="CC335" s="43"/>
      <c r="CD335" s="235"/>
      <c r="CE335" s="6"/>
      <c r="CF335" s="6"/>
      <c r="CG335" s="6"/>
      <c r="CH335" s="6"/>
      <c r="CI335" s="6"/>
      <c r="CJ335" s="6"/>
      <c r="CK335" s="6"/>
      <c r="CL335" s="6"/>
    </row>
    <row r="336" spans="1:90" s="7" customFormat="1" ht="18" customHeight="1" outlineLevel="1">
      <c r="A336" s="46"/>
      <c r="B336" s="61"/>
      <c r="C336" s="47"/>
      <c r="D336" s="264" t="s">
        <v>149</v>
      </c>
      <c r="E336" s="267" t="s">
        <v>150</v>
      </c>
      <c r="F336" s="184" t="s">
        <v>434</v>
      </c>
      <c r="G336" s="20" t="s">
        <v>58</v>
      </c>
      <c r="H336" s="170"/>
      <c r="I336" s="170"/>
      <c r="J336" s="170"/>
      <c r="K336" s="170"/>
      <c r="L336" s="170"/>
      <c r="M336" s="230" t="s">
        <v>424</v>
      </c>
      <c r="N336" s="231" t="s">
        <v>381</v>
      </c>
      <c r="O336" s="21">
        <f aca="true" t="shared" si="92" ref="O336:AF336">COUNTIF(O338:O351,"P")</f>
        <v>0</v>
      </c>
      <c r="P336" s="21">
        <f t="shared" si="92"/>
        <v>0</v>
      </c>
      <c r="Q336" s="21">
        <f t="shared" si="92"/>
        <v>0</v>
      </c>
      <c r="R336" s="21">
        <f t="shared" si="92"/>
        <v>0</v>
      </c>
      <c r="S336" s="21">
        <f t="shared" si="92"/>
        <v>0</v>
      </c>
      <c r="T336" s="21">
        <f t="shared" si="92"/>
        <v>3</v>
      </c>
      <c r="U336" s="21">
        <f t="shared" si="92"/>
        <v>1</v>
      </c>
      <c r="V336" s="21">
        <f t="shared" si="92"/>
        <v>1</v>
      </c>
      <c r="W336" s="21">
        <f t="shared" si="92"/>
        <v>1</v>
      </c>
      <c r="X336" s="21">
        <f t="shared" si="92"/>
        <v>2</v>
      </c>
      <c r="Y336" s="21">
        <f t="shared" si="92"/>
        <v>5</v>
      </c>
      <c r="Z336" s="21">
        <f t="shared" si="92"/>
        <v>2</v>
      </c>
      <c r="AA336" s="21">
        <f t="shared" si="92"/>
        <v>1</v>
      </c>
      <c r="AB336" s="21">
        <f t="shared" si="92"/>
        <v>1</v>
      </c>
      <c r="AC336" s="21">
        <f t="shared" si="92"/>
        <v>1</v>
      </c>
      <c r="AD336" s="21">
        <f t="shared" si="92"/>
        <v>5</v>
      </c>
      <c r="AE336" s="21">
        <f t="shared" si="92"/>
        <v>2</v>
      </c>
      <c r="AF336" s="21">
        <f t="shared" si="92"/>
        <v>2</v>
      </c>
      <c r="AG336" s="21"/>
      <c r="AH336" s="21">
        <f aca="true" t="shared" si="93" ref="AH336:BQ336">COUNTIF(AH338:AH351,"P")</f>
        <v>1</v>
      </c>
      <c r="AI336" s="21">
        <f t="shared" si="93"/>
        <v>5</v>
      </c>
      <c r="AJ336" s="21">
        <f t="shared" si="93"/>
        <v>2</v>
      </c>
      <c r="AK336" s="21">
        <f t="shared" si="93"/>
        <v>0</v>
      </c>
      <c r="AL336" s="21">
        <f t="shared" si="93"/>
        <v>1</v>
      </c>
      <c r="AM336" s="21">
        <f t="shared" si="93"/>
        <v>1</v>
      </c>
      <c r="AN336" s="21">
        <f t="shared" si="93"/>
        <v>3</v>
      </c>
      <c r="AO336" s="21">
        <f t="shared" si="93"/>
        <v>0</v>
      </c>
      <c r="AP336" s="21">
        <f t="shared" si="93"/>
        <v>0</v>
      </c>
      <c r="AQ336" s="21">
        <f t="shared" si="93"/>
        <v>1</v>
      </c>
      <c r="AR336" s="21">
        <f t="shared" si="93"/>
        <v>4</v>
      </c>
      <c r="AS336" s="21">
        <f t="shared" si="93"/>
        <v>0</v>
      </c>
      <c r="AT336" s="21">
        <f t="shared" si="93"/>
        <v>0</v>
      </c>
      <c r="AU336" s="21">
        <f t="shared" si="93"/>
        <v>1</v>
      </c>
      <c r="AV336" s="21">
        <f t="shared" si="93"/>
        <v>1</v>
      </c>
      <c r="AW336" s="21">
        <f t="shared" si="93"/>
        <v>3</v>
      </c>
      <c r="AX336" s="21">
        <f t="shared" si="93"/>
        <v>0</v>
      </c>
      <c r="AY336" s="21">
        <f t="shared" si="93"/>
        <v>0</v>
      </c>
      <c r="AZ336" s="21">
        <f t="shared" si="93"/>
        <v>0</v>
      </c>
      <c r="BA336" s="21">
        <f t="shared" si="93"/>
        <v>0</v>
      </c>
      <c r="BB336" s="21">
        <f t="shared" si="93"/>
        <v>3</v>
      </c>
      <c r="BC336" s="21">
        <f t="shared" si="93"/>
        <v>0</v>
      </c>
      <c r="BD336" s="21">
        <f t="shared" si="93"/>
        <v>0</v>
      </c>
      <c r="BE336" s="21">
        <f t="shared" si="93"/>
        <v>0</v>
      </c>
      <c r="BF336" s="21">
        <f t="shared" si="93"/>
        <v>3</v>
      </c>
      <c r="BG336" s="21">
        <f t="shared" si="93"/>
        <v>0</v>
      </c>
      <c r="BH336" s="21">
        <f t="shared" si="93"/>
        <v>1</v>
      </c>
      <c r="BI336" s="21">
        <f t="shared" si="93"/>
        <v>0</v>
      </c>
      <c r="BJ336" s="21">
        <f t="shared" si="93"/>
        <v>0</v>
      </c>
      <c r="BK336" s="21">
        <f t="shared" si="93"/>
        <v>3</v>
      </c>
      <c r="BL336" s="21">
        <f t="shared" si="93"/>
        <v>0</v>
      </c>
      <c r="BM336" s="21">
        <f t="shared" si="93"/>
        <v>0</v>
      </c>
      <c r="BN336" s="21">
        <f t="shared" si="93"/>
        <v>0</v>
      </c>
      <c r="BO336" s="21">
        <f t="shared" si="93"/>
        <v>0</v>
      </c>
      <c r="BP336" s="21">
        <f t="shared" si="93"/>
        <v>3</v>
      </c>
      <c r="BQ336" s="21">
        <f t="shared" si="93"/>
        <v>0</v>
      </c>
      <c r="BR336" s="21"/>
      <c r="BS336" s="21">
        <f>COUNTIF(BS338:BS351,"P")</f>
        <v>0</v>
      </c>
      <c r="BT336" s="21">
        <f>COUNTIF(BT338:BT351,"P")</f>
        <v>0</v>
      </c>
      <c r="BU336" s="31">
        <f>COUNTIF(O336:AC336,"P")</f>
        <v>0</v>
      </c>
      <c r="BV336" s="31">
        <f>COUNTIF(AD336:AQ336,"P")</f>
        <v>0</v>
      </c>
      <c r="BW336" s="31">
        <f>COUNTIF(AR336:BE336,"P")</f>
        <v>0</v>
      </c>
      <c r="BX336" s="31">
        <f>COUNTIF(BF336:BT336,"P")</f>
        <v>0</v>
      </c>
      <c r="BY336" s="31">
        <f aca="true" t="shared" si="94" ref="BY336:BY349">SUM(BU336:BX336)</f>
        <v>0</v>
      </c>
      <c r="BZ336" s="43"/>
      <c r="CA336" s="43"/>
      <c r="CB336" s="43"/>
      <c r="CC336" s="43"/>
      <c r="CD336" s="235"/>
      <c r="CE336" s="6"/>
      <c r="CF336" s="6"/>
      <c r="CG336" s="6"/>
      <c r="CH336" s="6"/>
      <c r="CI336" s="6"/>
      <c r="CJ336" s="6"/>
      <c r="CK336" s="6"/>
      <c r="CL336" s="6"/>
    </row>
    <row r="337" spans="1:90" s="7" customFormat="1" ht="18" customHeight="1" outlineLevel="1">
      <c r="A337" s="46"/>
      <c r="B337" s="61"/>
      <c r="C337" s="47"/>
      <c r="D337" s="265"/>
      <c r="E337" s="267"/>
      <c r="F337" s="184"/>
      <c r="G337" s="20" t="s">
        <v>59</v>
      </c>
      <c r="H337" s="170"/>
      <c r="I337" s="170"/>
      <c r="J337" s="170"/>
      <c r="K337" s="170"/>
      <c r="L337" s="170"/>
      <c r="M337" s="230"/>
      <c r="N337" s="231"/>
      <c r="O337" s="93">
        <f aca="true" t="shared" si="95" ref="O337:AF337">COUNTIF(O338:O351,"E")</f>
        <v>0</v>
      </c>
      <c r="P337" s="93">
        <f t="shared" si="95"/>
        <v>0</v>
      </c>
      <c r="Q337" s="93">
        <f t="shared" si="95"/>
        <v>0</v>
      </c>
      <c r="R337" s="93">
        <f t="shared" si="95"/>
        <v>0</v>
      </c>
      <c r="S337" s="93">
        <f t="shared" si="95"/>
        <v>0</v>
      </c>
      <c r="T337" s="93">
        <f t="shared" si="95"/>
        <v>0</v>
      </c>
      <c r="U337" s="93">
        <f t="shared" si="95"/>
        <v>0</v>
      </c>
      <c r="V337" s="93">
        <f t="shared" si="95"/>
        <v>0</v>
      </c>
      <c r="W337" s="93">
        <f t="shared" si="95"/>
        <v>0</v>
      </c>
      <c r="X337" s="93">
        <f t="shared" si="95"/>
        <v>0</v>
      </c>
      <c r="Y337" s="93">
        <f t="shared" si="95"/>
        <v>0</v>
      </c>
      <c r="Z337" s="93">
        <f t="shared" si="95"/>
        <v>0</v>
      </c>
      <c r="AA337" s="93">
        <f t="shared" si="95"/>
        <v>0</v>
      </c>
      <c r="AB337" s="93">
        <f t="shared" si="95"/>
        <v>0</v>
      </c>
      <c r="AC337" s="93">
        <f t="shared" si="95"/>
        <v>0</v>
      </c>
      <c r="AD337" s="93">
        <f t="shared" si="95"/>
        <v>0</v>
      </c>
      <c r="AE337" s="93">
        <f t="shared" si="95"/>
        <v>0</v>
      </c>
      <c r="AF337" s="93">
        <f t="shared" si="95"/>
        <v>0</v>
      </c>
      <c r="AG337" s="93"/>
      <c r="AH337" s="93">
        <f aca="true" t="shared" si="96" ref="AH337:BQ337">COUNTIF(AH338:AH351,"E")</f>
        <v>0</v>
      </c>
      <c r="AI337" s="93">
        <f t="shared" si="96"/>
        <v>0</v>
      </c>
      <c r="AJ337" s="93">
        <f t="shared" si="96"/>
        <v>0</v>
      </c>
      <c r="AK337" s="93">
        <f t="shared" si="96"/>
        <v>0</v>
      </c>
      <c r="AL337" s="93">
        <f t="shared" si="96"/>
        <v>0</v>
      </c>
      <c r="AM337" s="93">
        <f t="shared" si="96"/>
        <v>0</v>
      </c>
      <c r="AN337" s="93">
        <f t="shared" si="96"/>
        <v>0</v>
      </c>
      <c r="AO337" s="93">
        <f t="shared" si="96"/>
        <v>0</v>
      </c>
      <c r="AP337" s="93">
        <f t="shared" si="96"/>
        <v>0</v>
      </c>
      <c r="AQ337" s="93">
        <f t="shared" si="96"/>
        <v>0</v>
      </c>
      <c r="AR337" s="93">
        <f t="shared" si="96"/>
        <v>0</v>
      </c>
      <c r="AS337" s="93">
        <f t="shared" si="96"/>
        <v>0</v>
      </c>
      <c r="AT337" s="93">
        <f t="shared" si="96"/>
        <v>0</v>
      </c>
      <c r="AU337" s="93">
        <f t="shared" si="96"/>
        <v>0</v>
      </c>
      <c r="AV337" s="93">
        <f t="shared" si="96"/>
        <v>0</v>
      </c>
      <c r="AW337" s="93">
        <f t="shared" si="96"/>
        <v>0</v>
      </c>
      <c r="AX337" s="93">
        <f t="shared" si="96"/>
        <v>0</v>
      </c>
      <c r="AY337" s="93">
        <f t="shared" si="96"/>
        <v>0</v>
      </c>
      <c r="AZ337" s="93">
        <f t="shared" si="96"/>
        <v>0</v>
      </c>
      <c r="BA337" s="93">
        <f t="shared" si="96"/>
        <v>0</v>
      </c>
      <c r="BB337" s="93">
        <f t="shared" si="96"/>
        <v>0</v>
      </c>
      <c r="BC337" s="93">
        <f t="shared" si="96"/>
        <v>0</v>
      </c>
      <c r="BD337" s="93">
        <f t="shared" si="96"/>
        <v>0</v>
      </c>
      <c r="BE337" s="93">
        <f t="shared" si="96"/>
        <v>0</v>
      </c>
      <c r="BF337" s="93">
        <f t="shared" si="96"/>
        <v>0</v>
      </c>
      <c r="BG337" s="93">
        <f t="shared" si="96"/>
        <v>0</v>
      </c>
      <c r="BH337" s="93">
        <f t="shared" si="96"/>
        <v>0</v>
      </c>
      <c r="BI337" s="93">
        <f t="shared" si="96"/>
        <v>0</v>
      </c>
      <c r="BJ337" s="93">
        <f t="shared" si="96"/>
        <v>0</v>
      </c>
      <c r="BK337" s="93">
        <f t="shared" si="96"/>
        <v>0</v>
      </c>
      <c r="BL337" s="93">
        <f t="shared" si="96"/>
        <v>0</v>
      </c>
      <c r="BM337" s="93">
        <f t="shared" si="96"/>
        <v>0</v>
      </c>
      <c r="BN337" s="93">
        <f t="shared" si="96"/>
        <v>0</v>
      </c>
      <c r="BO337" s="93">
        <f t="shared" si="96"/>
        <v>0</v>
      </c>
      <c r="BP337" s="93">
        <f t="shared" si="96"/>
        <v>0</v>
      </c>
      <c r="BQ337" s="93">
        <f t="shared" si="96"/>
        <v>0</v>
      </c>
      <c r="BR337" s="93"/>
      <c r="BS337" s="93">
        <f>COUNTIF(BS338:BS351,"E")</f>
        <v>0</v>
      </c>
      <c r="BT337" s="93">
        <f>COUNTIF(BT338:BT351,"E")</f>
        <v>0</v>
      </c>
      <c r="BU337" s="51">
        <f>COUNTIF(O337:AC337,"E")</f>
        <v>0</v>
      </c>
      <c r="BV337" s="51">
        <f>COUNTIF(AD337:AQ337,"E")</f>
        <v>0</v>
      </c>
      <c r="BW337" s="51">
        <f>COUNTIF(AR337:BE337,"E")</f>
        <v>0</v>
      </c>
      <c r="BX337" s="51">
        <f>COUNTIF(BF337:BT337,"E")</f>
        <v>0</v>
      </c>
      <c r="BY337" s="52">
        <f t="shared" si="94"/>
        <v>0</v>
      </c>
      <c r="BZ337" s="43"/>
      <c r="CA337" s="43"/>
      <c r="CB337" s="43"/>
      <c r="CC337" s="43"/>
      <c r="CD337" s="235"/>
      <c r="CE337" s="6"/>
      <c r="CF337" s="6"/>
      <c r="CG337" s="6"/>
      <c r="CH337" s="6"/>
      <c r="CI337" s="6"/>
      <c r="CJ337" s="6"/>
      <c r="CK337" s="6"/>
      <c r="CL337" s="6"/>
    </row>
    <row r="338" spans="1:90" s="7" customFormat="1" ht="18" customHeight="1" hidden="1" outlineLevel="2">
      <c r="A338" s="46"/>
      <c r="B338" s="61"/>
      <c r="C338" s="241" t="s">
        <v>151</v>
      </c>
      <c r="D338" s="265"/>
      <c r="E338" s="253" t="s">
        <v>412</v>
      </c>
      <c r="F338" s="262" t="s">
        <v>423</v>
      </c>
      <c r="G338" s="20" t="s">
        <v>58</v>
      </c>
      <c r="H338" s="170" t="s">
        <v>272</v>
      </c>
      <c r="I338" s="170"/>
      <c r="J338" s="170"/>
      <c r="K338" s="170"/>
      <c r="L338" s="170" t="s">
        <v>272</v>
      </c>
      <c r="M338" s="230" t="s">
        <v>424</v>
      </c>
      <c r="N338" s="231" t="s">
        <v>381</v>
      </c>
      <c r="O338" s="64"/>
      <c r="P338" s="64"/>
      <c r="Q338" s="64"/>
      <c r="R338" s="29"/>
      <c r="S338" s="64"/>
      <c r="T338" s="64" t="s">
        <v>58</v>
      </c>
      <c r="U338" s="64"/>
      <c r="V338" s="64"/>
      <c r="W338" s="29"/>
      <c r="X338" s="64"/>
      <c r="Y338" s="64" t="s">
        <v>58</v>
      </c>
      <c r="Z338" s="64"/>
      <c r="AA338" s="64"/>
      <c r="AB338" s="29"/>
      <c r="AC338" s="64"/>
      <c r="AD338" s="64" t="s">
        <v>58</v>
      </c>
      <c r="AE338" s="64"/>
      <c r="AF338" s="29"/>
      <c r="AG338" s="99"/>
      <c r="AH338" s="64"/>
      <c r="AI338" s="64" t="s">
        <v>58</v>
      </c>
      <c r="AJ338" s="64"/>
      <c r="AK338" s="64"/>
      <c r="AL338" s="29"/>
      <c r="AM338" s="64"/>
      <c r="AN338" s="64" t="s">
        <v>58</v>
      </c>
      <c r="AO338" s="64"/>
      <c r="AP338" s="64"/>
      <c r="AQ338" s="29"/>
      <c r="AR338" s="64" t="s">
        <v>58</v>
      </c>
      <c r="AS338" s="64"/>
      <c r="AT338" s="64"/>
      <c r="AU338" s="29"/>
      <c r="AV338" s="64"/>
      <c r="AW338" s="65" t="s">
        <v>58</v>
      </c>
      <c r="AX338" s="65"/>
      <c r="AY338" s="65"/>
      <c r="AZ338" s="29"/>
      <c r="BA338" s="65"/>
      <c r="BB338" s="65" t="s">
        <v>58</v>
      </c>
      <c r="BC338" s="65"/>
      <c r="BD338" s="65"/>
      <c r="BE338" s="65"/>
      <c r="BF338" s="65" t="s">
        <v>58</v>
      </c>
      <c r="BG338" s="65"/>
      <c r="BH338" s="65"/>
      <c r="BI338" s="65"/>
      <c r="BJ338" s="65"/>
      <c r="BK338" s="65" t="s">
        <v>58</v>
      </c>
      <c r="BL338" s="65"/>
      <c r="BM338" s="65"/>
      <c r="BN338" s="29"/>
      <c r="BO338" s="65"/>
      <c r="BP338" s="65" t="s">
        <v>58</v>
      </c>
      <c r="BQ338" s="65"/>
      <c r="BR338" s="65"/>
      <c r="BS338" s="65"/>
      <c r="BT338" s="65"/>
      <c r="BU338" s="31">
        <f>COUNTIF(O338:AC338,"P")</f>
        <v>2</v>
      </c>
      <c r="BV338" s="31">
        <f>COUNTIF(AD338:AQ338,"P")</f>
        <v>3</v>
      </c>
      <c r="BW338" s="31">
        <f>COUNTIF(AR338:BE338,"P")</f>
        <v>3</v>
      </c>
      <c r="BX338" s="31">
        <f>COUNTIF(BF338:BT338,"P")</f>
        <v>3</v>
      </c>
      <c r="BY338" s="31">
        <f t="shared" si="94"/>
        <v>11</v>
      </c>
      <c r="BZ338" s="43"/>
      <c r="CA338" s="43"/>
      <c r="CB338" s="43"/>
      <c r="CC338" s="43"/>
      <c r="CD338" s="235"/>
      <c r="CE338" s="6"/>
      <c r="CF338" s="6"/>
      <c r="CG338" s="6"/>
      <c r="CH338" s="6"/>
      <c r="CI338" s="6"/>
      <c r="CJ338" s="6"/>
      <c r="CK338" s="6"/>
      <c r="CL338" s="6"/>
    </row>
    <row r="339" spans="1:90" s="7" customFormat="1" ht="18" customHeight="1" hidden="1" outlineLevel="2">
      <c r="A339" s="236">
        <v>72</v>
      </c>
      <c r="B339" s="261"/>
      <c r="C339" s="241"/>
      <c r="D339" s="265"/>
      <c r="E339" s="253"/>
      <c r="F339" s="263"/>
      <c r="G339" s="20" t="s">
        <v>59</v>
      </c>
      <c r="H339" s="170"/>
      <c r="I339" s="170"/>
      <c r="J339" s="170"/>
      <c r="K339" s="170"/>
      <c r="L339" s="170"/>
      <c r="M339" s="230"/>
      <c r="N339" s="231"/>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7"/>
      <c r="AR339" s="67"/>
      <c r="AS339" s="67"/>
      <c r="AT339" s="67"/>
      <c r="AU339" s="67"/>
      <c r="AV339" s="67"/>
      <c r="AW339" s="67"/>
      <c r="AX339" s="67"/>
      <c r="AY339" s="67"/>
      <c r="AZ339" s="67"/>
      <c r="BA339" s="66"/>
      <c r="BB339" s="66"/>
      <c r="BC339" s="66"/>
      <c r="BD339" s="66"/>
      <c r="BE339" s="66"/>
      <c r="BF339" s="66"/>
      <c r="BG339" s="66"/>
      <c r="BH339" s="66"/>
      <c r="BI339" s="66"/>
      <c r="BJ339" s="66"/>
      <c r="BK339" s="66"/>
      <c r="BL339" s="66"/>
      <c r="BM339" s="66"/>
      <c r="BN339" s="66"/>
      <c r="BO339" s="66"/>
      <c r="BP339" s="66"/>
      <c r="BQ339" s="66"/>
      <c r="BR339" s="66"/>
      <c r="BS339" s="66"/>
      <c r="BT339" s="66"/>
      <c r="BU339" s="51">
        <f>COUNTIF(O339:AC339,"E")</f>
        <v>0</v>
      </c>
      <c r="BV339" s="51">
        <f>COUNTIF(AD339:AQ339,"E")</f>
        <v>0</v>
      </c>
      <c r="BW339" s="51">
        <f>COUNTIF(AR339:BE339,"E")</f>
        <v>0</v>
      </c>
      <c r="BX339" s="51">
        <f>COUNTIF(BF339:BT339,"E")</f>
        <v>0</v>
      </c>
      <c r="BY339" s="52">
        <f t="shared" si="94"/>
        <v>0</v>
      </c>
      <c r="BZ339" s="43"/>
      <c r="CA339" s="43"/>
      <c r="CB339" s="43"/>
      <c r="CC339" s="43"/>
      <c r="CD339" s="235"/>
      <c r="CE339" s="6"/>
      <c r="CF339" s="6"/>
      <c r="CG339" s="6"/>
      <c r="CH339" s="6"/>
      <c r="CI339" s="6"/>
      <c r="CJ339" s="6"/>
      <c r="CK339" s="6"/>
      <c r="CL339" s="6"/>
    </row>
    <row r="340" spans="1:82" s="50" customFormat="1" ht="18.75" customHeight="1" hidden="1" outlineLevel="2">
      <c r="A340" s="236"/>
      <c r="B340" s="261"/>
      <c r="C340" s="241"/>
      <c r="D340" s="265"/>
      <c r="E340" s="253" t="s">
        <v>407</v>
      </c>
      <c r="F340" s="246" t="s">
        <v>425</v>
      </c>
      <c r="G340" s="20" t="s">
        <v>58</v>
      </c>
      <c r="H340" s="170" t="s">
        <v>272</v>
      </c>
      <c r="I340" s="170"/>
      <c r="J340" s="170"/>
      <c r="K340" s="170" t="s">
        <v>272</v>
      </c>
      <c r="L340" s="170" t="s">
        <v>272</v>
      </c>
      <c r="M340" s="230" t="s">
        <v>424</v>
      </c>
      <c r="N340" s="231" t="s">
        <v>381</v>
      </c>
      <c r="O340" s="64"/>
      <c r="P340" s="64"/>
      <c r="Q340" s="29"/>
      <c r="R340" s="64"/>
      <c r="S340" s="64"/>
      <c r="T340" s="64"/>
      <c r="U340" s="67" t="s">
        <v>58</v>
      </c>
      <c r="V340" s="67" t="s">
        <v>58</v>
      </c>
      <c r="W340" s="67" t="s">
        <v>58</v>
      </c>
      <c r="X340" s="67" t="s">
        <v>58</v>
      </c>
      <c r="Y340" s="67" t="s">
        <v>58</v>
      </c>
      <c r="Z340" s="67" t="s">
        <v>58</v>
      </c>
      <c r="AA340" s="67" t="s">
        <v>58</v>
      </c>
      <c r="AB340" s="67" t="s">
        <v>58</v>
      </c>
      <c r="AC340" s="67" t="s">
        <v>58</v>
      </c>
      <c r="AD340" s="67" t="s">
        <v>58</v>
      </c>
      <c r="AE340" s="67" t="s">
        <v>58</v>
      </c>
      <c r="AF340" s="67" t="s">
        <v>58</v>
      </c>
      <c r="AG340" s="67" t="s">
        <v>58</v>
      </c>
      <c r="AH340" s="67" t="s">
        <v>58</v>
      </c>
      <c r="AI340" s="67" t="s">
        <v>58</v>
      </c>
      <c r="AJ340" s="67" t="s">
        <v>58</v>
      </c>
      <c r="AK340" s="29"/>
      <c r="AL340" s="64"/>
      <c r="AM340" s="64"/>
      <c r="AN340" s="64"/>
      <c r="AO340" s="64"/>
      <c r="AP340" s="29"/>
      <c r="AQ340" s="64"/>
      <c r="AR340" s="64"/>
      <c r="AS340" s="64"/>
      <c r="AT340" s="29"/>
      <c r="AU340" s="64"/>
      <c r="AV340" s="65"/>
      <c r="AW340" s="65"/>
      <c r="AX340" s="65"/>
      <c r="AY340" s="94"/>
      <c r="AZ340" s="65"/>
      <c r="BA340" s="65"/>
      <c r="BB340" s="65"/>
      <c r="BC340" s="65"/>
      <c r="BD340" s="29"/>
      <c r="BE340" s="65"/>
      <c r="BF340" s="38"/>
      <c r="BG340" s="38"/>
      <c r="BH340" s="29"/>
      <c r="BI340" s="38"/>
      <c r="BJ340" s="38"/>
      <c r="BK340" s="7"/>
      <c r="BL340" s="65"/>
      <c r="BM340" s="29"/>
      <c r="BN340" s="65"/>
      <c r="BO340" s="29"/>
      <c r="BP340" s="56"/>
      <c r="BQ340" s="56"/>
      <c r="BR340" s="56"/>
      <c r="BS340" s="29"/>
      <c r="BT340" s="56"/>
      <c r="BU340" s="31">
        <f>COUNTIF(O340:AC340,"P")</f>
        <v>9</v>
      </c>
      <c r="BV340" s="31">
        <f>COUNTIF(AD340:AQ340,"P")</f>
        <v>7</v>
      </c>
      <c r="BW340" s="31">
        <f>COUNTIF(AR340:BE340,"P")</f>
        <v>0</v>
      </c>
      <c r="BX340" s="31">
        <f>COUNTIF(BF340:BT340,"P")</f>
        <v>0</v>
      </c>
      <c r="BY340" s="31">
        <f t="shared" si="94"/>
        <v>16</v>
      </c>
      <c r="BZ340" s="43">
        <f>IF(ISERROR(BT438/BT437),"",BT438/BT437)</f>
      </c>
      <c r="CA340" s="43">
        <f>IF(ISERROR(BV342/BV341),"",BV342/BV341)</f>
      </c>
      <c r="CB340" s="43">
        <f>IF(ISERROR(BW342/BW341),"",BW342/BW341)</f>
      </c>
      <c r="CC340" s="43">
        <f>IF(ISERROR(BX342/BX341),"",BX342/BX341)</f>
      </c>
      <c r="CD340" s="166" t="e">
        <f>BY342/BY341</f>
        <v>#DIV/0!</v>
      </c>
    </row>
    <row r="341" spans="1:82" s="50" customFormat="1" ht="18.75" customHeight="1" hidden="1" outlineLevel="2">
      <c r="A341" s="232">
        <v>74</v>
      </c>
      <c r="B341" s="261"/>
      <c r="C341" s="241"/>
      <c r="D341" s="265"/>
      <c r="E341" s="253"/>
      <c r="F341" s="246"/>
      <c r="G341" s="20" t="s">
        <v>59</v>
      </c>
      <c r="H341" s="170"/>
      <c r="I341" s="170"/>
      <c r="J341" s="170"/>
      <c r="K341" s="170"/>
      <c r="L341" s="170"/>
      <c r="M341" s="230"/>
      <c r="N341" s="231"/>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c r="AP341" s="67"/>
      <c r="AQ341" s="67"/>
      <c r="AR341" s="67"/>
      <c r="AS341" s="67"/>
      <c r="AT341" s="67"/>
      <c r="AU341" s="67"/>
      <c r="AV341" s="66"/>
      <c r="AW341" s="66"/>
      <c r="AX341" s="66"/>
      <c r="AY341" s="66"/>
      <c r="AZ341" s="66"/>
      <c r="BA341" s="66"/>
      <c r="BB341" s="66"/>
      <c r="BC341" s="66"/>
      <c r="BD341" s="66"/>
      <c r="BE341" s="66"/>
      <c r="BF341" s="66"/>
      <c r="BG341" s="66"/>
      <c r="BH341" s="66"/>
      <c r="BI341" s="66"/>
      <c r="BJ341" s="66"/>
      <c r="BK341" s="66"/>
      <c r="BL341" s="66"/>
      <c r="BM341" s="66"/>
      <c r="BN341" s="66"/>
      <c r="BO341" s="66"/>
      <c r="BP341" s="66"/>
      <c r="BQ341" s="66"/>
      <c r="BR341" s="66"/>
      <c r="BS341" s="66"/>
      <c r="BT341" s="66"/>
      <c r="BU341" s="51">
        <f>COUNTIF(O341:AC341,"E")</f>
        <v>0</v>
      </c>
      <c r="BV341" s="51">
        <f>COUNTIF(AD341:AQ341,"E")</f>
        <v>0</v>
      </c>
      <c r="BW341" s="51">
        <f>COUNTIF(AR341:BE341,"E")</f>
        <v>0</v>
      </c>
      <c r="BX341" s="51">
        <f>COUNTIF(BF341:BT341,"E")</f>
        <v>0</v>
      </c>
      <c r="BY341" s="68">
        <f t="shared" si="94"/>
        <v>0</v>
      </c>
      <c r="BZ341" s="43"/>
      <c r="CA341" s="43"/>
      <c r="CB341" s="43"/>
      <c r="CC341" s="43"/>
      <c r="CD341" s="166"/>
    </row>
    <row r="342" spans="1:82" s="50" customFormat="1" ht="18.75" customHeight="1" hidden="1" outlineLevel="2">
      <c r="A342" s="232"/>
      <c r="B342" s="261"/>
      <c r="C342" s="241"/>
      <c r="D342" s="265"/>
      <c r="E342" s="253" t="s">
        <v>408</v>
      </c>
      <c r="F342" s="246" t="s">
        <v>426</v>
      </c>
      <c r="G342" s="20" t="s">
        <v>58</v>
      </c>
      <c r="H342" s="170" t="s">
        <v>272</v>
      </c>
      <c r="I342" s="170"/>
      <c r="J342" s="170"/>
      <c r="K342" s="170" t="s">
        <v>272</v>
      </c>
      <c r="L342" s="170" t="s">
        <v>272</v>
      </c>
      <c r="M342" s="230" t="s">
        <v>424</v>
      </c>
      <c r="N342" s="231" t="s">
        <v>381</v>
      </c>
      <c r="O342" s="64"/>
      <c r="P342" s="64"/>
      <c r="Q342" s="64"/>
      <c r="R342" s="64"/>
      <c r="S342" s="29"/>
      <c r="T342" s="64"/>
      <c r="U342" s="64"/>
      <c r="V342" s="64"/>
      <c r="W342" s="64"/>
      <c r="X342" s="67" t="s">
        <v>58</v>
      </c>
      <c r="Y342" s="67" t="s">
        <v>58</v>
      </c>
      <c r="Z342" s="67" t="s">
        <v>58</v>
      </c>
      <c r="AA342" s="64"/>
      <c r="AB342" s="64"/>
      <c r="AC342" s="64"/>
      <c r="AD342" s="67" t="s">
        <v>58</v>
      </c>
      <c r="AE342" s="67" t="s">
        <v>58</v>
      </c>
      <c r="AF342" s="67" t="s">
        <v>58</v>
      </c>
      <c r="AG342" s="64"/>
      <c r="AH342" s="29"/>
      <c r="AI342" s="64"/>
      <c r="AJ342" s="64"/>
      <c r="AK342" s="64"/>
      <c r="AL342" s="64"/>
      <c r="AM342" s="29"/>
      <c r="AN342" s="64"/>
      <c r="AO342" s="64"/>
      <c r="AP342" s="64"/>
      <c r="AQ342" s="64"/>
      <c r="AR342" s="64"/>
      <c r="AS342" s="64"/>
      <c r="AT342" s="64"/>
      <c r="AU342" s="64"/>
      <c r="AV342" s="29"/>
      <c r="AW342" s="64"/>
      <c r="AX342" s="65"/>
      <c r="AY342" s="65"/>
      <c r="AZ342" s="65"/>
      <c r="BA342" s="29"/>
      <c r="BB342" s="65"/>
      <c r="BC342" s="65"/>
      <c r="BD342" s="65"/>
      <c r="BE342" s="65"/>
      <c r="BF342" s="65"/>
      <c r="BG342" s="65"/>
      <c r="BH342" s="38"/>
      <c r="BI342" s="38"/>
      <c r="BJ342" s="29"/>
      <c r="BK342" s="38"/>
      <c r="BL342" s="38"/>
      <c r="BM342" s="7"/>
      <c r="BN342" s="65"/>
      <c r="BO342" s="29"/>
      <c r="BP342" s="65"/>
      <c r="BQ342" s="29"/>
      <c r="BR342" s="29"/>
      <c r="BS342" s="29"/>
      <c r="BT342" s="56"/>
      <c r="BU342" s="31">
        <f>COUNTIF(O342:AC342,"P")</f>
        <v>3</v>
      </c>
      <c r="BV342" s="31">
        <f>COUNTIF(AD342:AQ342,"P")</f>
        <v>3</v>
      </c>
      <c r="BW342" s="31">
        <f>COUNTIF(AR342:BE342,"P")</f>
        <v>0</v>
      </c>
      <c r="BX342" s="31">
        <f>COUNTIF(BF342:BT342,"P")</f>
        <v>0</v>
      </c>
      <c r="BY342" s="31">
        <f t="shared" si="94"/>
        <v>6</v>
      </c>
      <c r="BZ342" s="43">
        <f>IF(ISERROR(BT440/BT439),"",BT440/BT439)</f>
      </c>
      <c r="CA342" s="43">
        <f>IF(ISERROR(BV344/BV343),"",BV344/BV343)</f>
      </c>
      <c r="CB342" s="43">
        <f>IF(ISERROR(BW344/BW343),"",BW344/BW343)</f>
      </c>
      <c r="CC342" s="43">
        <f>IF(ISERROR(BX344/BX343),"",BX344/BX343)</f>
      </c>
      <c r="CD342" s="166" t="e">
        <f>BY344/BY343</f>
        <v>#DIV/0!</v>
      </c>
    </row>
    <row r="343" spans="1:82" s="50" customFormat="1" ht="18.75" customHeight="1" hidden="1" outlineLevel="2">
      <c r="A343" s="69"/>
      <c r="B343" s="63"/>
      <c r="C343" s="241"/>
      <c r="D343" s="265"/>
      <c r="E343" s="253"/>
      <c r="F343" s="246"/>
      <c r="G343" s="20" t="s">
        <v>59</v>
      </c>
      <c r="H343" s="170"/>
      <c r="I343" s="170"/>
      <c r="J343" s="170"/>
      <c r="K343" s="170"/>
      <c r="L343" s="170"/>
      <c r="M343" s="230"/>
      <c r="N343" s="231"/>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c r="AN343" s="66"/>
      <c r="AO343" s="66"/>
      <c r="AP343" s="66"/>
      <c r="AQ343" s="66"/>
      <c r="AR343" s="66"/>
      <c r="AS343" s="66"/>
      <c r="AT343" s="66"/>
      <c r="AU343" s="66"/>
      <c r="AV343" s="66"/>
      <c r="AW343" s="66"/>
      <c r="AX343" s="66"/>
      <c r="AY343" s="66"/>
      <c r="AZ343" s="66"/>
      <c r="BA343" s="66"/>
      <c r="BB343" s="66"/>
      <c r="BC343" s="66"/>
      <c r="BD343" s="66"/>
      <c r="BE343" s="66"/>
      <c r="BF343" s="66"/>
      <c r="BG343" s="66"/>
      <c r="BH343" s="66"/>
      <c r="BI343" s="66"/>
      <c r="BJ343" s="66"/>
      <c r="BK343" s="66"/>
      <c r="BL343" s="66"/>
      <c r="BM343" s="66"/>
      <c r="BN343" s="66"/>
      <c r="BO343" s="66"/>
      <c r="BP343" s="66"/>
      <c r="BQ343" s="66"/>
      <c r="BR343" s="66"/>
      <c r="BS343" s="66"/>
      <c r="BT343" s="66"/>
      <c r="BU343" s="51">
        <f>COUNTIF(O343:AC343,"E")</f>
        <v>0</v>
      </c>
      <c r="BV343" s="51">
        <f>COUNTIF(AD343:AQ343,"E")</f>
        <v>0</v>
      </c>
      <c r="BW343" s="51">
        <f>COUNTIF(AR343:BE343,"E")</f>
        <v>0</v>
      </c>
      <c r="BX343" s="51">
        <f>COUNTIF(BF343:BT343,"E")</f>
        <v>0</v>
      </c>
      <c r="BY343" s="68">
        <f t="shared" si="94"/>
        <v>0</v>
      </c>
      <c r="BZ343" s="43"/>
      <c r="CA343" s="43"/>
      <c r="CB343" s="43"/>
      <c r="CC343" s="43"/>
      <c r="CD343" s="166"/>
    </row>
    <row r="344" spans="1:90" s="7" customFormat="1" ht="18.75" customHeight="1" hidden="1" outlineLevel="2">
      <c r="A344" s="236">
        <v>74</v>
      </c>
      <c r="B344" s="237"/>
      <c r="C344" s="241"/>
      <c r="D344" s="265"/>
      <c r="E344" s="253" t="s">
        <v>409</v>
      </c>
      <c r="F344" s="246" t="s">
        <v>427</v>
      </c>
      <c r="G344" s="20" t="s">
        <v>58</v>
      </c>
      <c r="H344" s="170" t="s">
        <v>272</v>
      </c>
      <c r="I344" s="170"/>
      <c r="J344" s="170"/>
      <c r="K344" s="170" t="s">
        <v>272</v>
      </c>
      <c r="L344" s="170" t="s">
        <v>272</v>
      </c>
      <c r="M344" s="230" t="s">
        <v>424</v>
      </c>
      <c r="N344" s="231" t="s">
        <v>381</v>
      </c>
      <c r="O344" s="64"/>
      <c r="P344" s="64"/>
      <c r="Q344" s="64"/>
      <c r="R344" s="29"/>
      <c r="S344" s="64"/>
      <c r="T344" s="64"/>
      <c r="U344" s="64"/>
      <c r="V344" s="64"/>
      <c r="W344" s="29"/>
      <c r="X344" s="64"/>
      <c r="Y344" s="64"/>
      <c r="Z344" s="64"/>
      <c r="AA344" s="64"/>
      <c r="AB344" s="29"/>
      <c r="AC344" s="64"/>
      <c r="AD344" s="64"/>
      <c r="AE344" s="64"/>
      <c r="AF344" s="29"/>
      <c r="AG344" s="99"/>
      <c r="AH344" s="64"/>
      <c r="AI344" s="64"/>
      <c r="AJ344" s="64"/>
      <c r="AK344" s="64"/>
      <c r="AL344" s="29" t="s">
        <v>58</v>
      </c>
      <c r="AM344" s="64" t="s">
        <v>58</v>
      </c>
      <c r="AN344" s="64"/>
      <c r="AO344" s="64"/>
      <c r="AP344" s="64"/>
      <c r="AQ344" s="29" t="s">
        <v>58</v>
      </c>
      <c r="AR344" s="64" t="s">
        <v>58</v>
      </c>
      <c r="AS344" s="64"/>
      <c r="AT344" s="64"/>
      <c r="AU344" s="29" t="s">
        <v>58</v>
      </c>
      <c r="AV344" s="64" t="s">
        <v>58</v>
      </c>
      <c r="AW344" s="64"/>
      <c r="AX344" s="65"/>
      <c r="AY344" s="65"/>
      <c r="AZ344" s="29"/>
      <c r="BA344" s="29"/>
      <c r="BB344" s="29"/>
      <c r="BC344" s="29"/>
      <c r="BD344" s="29"/>
      <c r="BE344" s="29"/>
      <c r="BF344" s="29"/>
      <c r="BG344" s="29"/>
      <c r="BH344" s="38"/>
      <c r="BI344" s="29"/>
      <c r="BJ344" s="38"/>
      <c r="BK344" s="38"/>
      <c r="BM344" s="65"/>
      <c r="BN344" s="29"/>
      <c r="BO344" s="65"/>
      <c r="BP344" s="29"/>
      <c r="BQ344" s="29"/>
      <c r="BR344" s="29"/>
      <c r="BS344" s="56"/>
      <c r="BT344" s="56"/>
      <c r="BU344" s="31">
        <f>COUNTIF(O344:AC344,"P")</f>
        <v>0</v>
      </c>
      <c r="BV344" s="31">
        <f>COUNTIF(AD344:AQ344,"P")</f>
        <v>3</v>
      </c>
      <c r="BW344" s="31">
        <f>COUNTIF(AR344:BE344,"P")</f>
        <v>3</v>
      </c>
      <c r="BX344" s="31">
        <f>COUNTIF(BF344:BT344,"P")</f>
        <v>0</v>
      </c>
      <c r="BY344" s="31">
        <f t="shared" si="94"/>
        <v>6</v>
      </c>
      <c r="BZ344" s="22"/>
      <c r="CA344" s="22"/>
      <c r="CB344" s="22"/>
      <c r="CC344" s="22"/>
      <c r="CD344" s="57"/>
      <c r="CE344" s="6"/>
      <c r="CF344" s="6"/>
      <c r="CG344" s="6"/>
      <c r="CH344" s="6"/>
      <c r="CI344" s="6"/>
      <c r="CJ344" s="6"/>
      <c r="CK344" s="6"/>
      <c r="CL344" s="6"/>
    </row>
    <row r="345" spans="1:90" s="7" customFormat="1" ht="18.75" customHeight="1" hidden="1" outlineLevel="2">
      <c r="A345" s="236"/>
      <c r="B345" s="237"/>
      <c r="C345" s="241"/>
      <c r="D345" s="265"/>
      <c r="E345" s="253"/>
      <c r="F345" s="246"/>
      <c r="G345" s="20" t="s">
        <v>59</v>
      </c>
      <c r="H345" s="170"/>
      <c r="I345" s="170"/>
      <c r="J345" s="170"/>
      <c r="K345" s="170"/>
      <c r="L345" s="170"/>
      <c r="M345" s="230"/>
      <c r="N345" s="231"/>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c r="AP345" s="67"/>
      <c r="AQ345" s="67"/>
      <c r="AR345" s="67"/>
      <c r="AS345" s="67"/>
      <c r="AT345" s="67"/>
      <c r="AU345" s="67"/>
      <c r="AV345" s="67"/>
      <c r="AW345" s="66"/>
      <c r="AX345" s="67"/>
      <c r="AY345" s="66"/>
      <c r="AZ345" s="66"/>
      <c r="BA345" s="66"/>
      <c r="BB345" s="66"/>
      <c r="BC345" s="66"/>
      <c r="BD345" s="66"/>
      <c r="BE345" s="66"/>
      <c r="BF345" s="66"/>
      <c r="BG345" s="66"/>
      <c r="BH345" s="66"/>
      <c r="BI345" s="66"/>
      <c r="BJ345" s="66"/>
      <c r="BK345" s="66"/>
      <c r="BL345" s="66"/>
      <c r="BM345" s="66"/>
      <c r="BN345" s="66"/>
      <c r="BO345" s="66"/>
      <c r="BP345" s="66"/>
      <c r="BQ345" s="66"/>
      <c r="BR345" s="66"/>
      <c r="BS345" s="66"/>
      <c r="BT345" s="66"/>
      <c r="BU345" s="51">
        <f>COUNTIF(O345:AC345,"E")</f>
        <v>0</v>
      </c>
      <c r="BV345" s="51">
        <f>COUNTIF(AD345:AQ345,"E")</f>
        <v>0</v>
      </c>
      <c r="BW345" s="51">
        <f>COUNTIF(AR345:BE345,"E")</f>
        <v>0</v>
      </c>
      <c r="BX345" s="51">
        <f>COUNTIF(BF345:BT345,"E")</f>
        <v>0</v>
      </c>
      <c r="BY345" s="52">
        <f t="shared" si="94"/>
        <v>0</v>
      </c>
      <c r="BZ345" s="43">
        <v>0</v>
      </c>
      <c r="CA345" s="43">
        <f>IF(ISERROR(BV373/BV372),"",BV373/BV372)</f>
        <v>0</v>
      </c>
      <c r="CB345" s="43">
        <v>0</v>
      </c>
      <c r="CC345" s="43">
        <v>0</v>
      </c>
      <c r="CD345" s="235">
        <f>BZ345/100</f>
        <v>0</v>
      </c>
      <c r="CE345" s="6"/>
      <c r="CF345" s="6"/>
      <c r="CG345" s="6"/>
      <c r="CH345" s="6"/>
      <c r="CI345" s="6"/>
      <c r="CJ345" s="6"/>
      <c r="CK345" s="6"/>
      <c r="CL345" s="6"/>
    </row>
    <row r="346" spans="1:90" s="7" customFormat="1" ht="18.75" customHeight="1" hidden="1" outlineLevel="2">
      <c r="A346" s="236">
        <v>74</v>
      </c>
      <c r="B346" s="237"/>
      <c r="C346" s="241"/>
      <c r="D346" s="265"/>
      <c r="E346" s="253" t="s">
        <v>413</v>
      </c>
      <c r="F346" s="246" t="s">
        <v>428</v>
      </c>
      <c r="G346" s="20" t="s">
        <v>58</v>
      </c>
      <c r="H346" s="170" t="s">
        <v>272</v>
      </c>
      <c r="I346" s="170"/>
      <c r="J346" s="170" t="s">
        <v>272</v>
      </c>
      <c r="K346" s="170" t="s">
        <v>272</v>
      </c>
      <c r="L346" s="170" t="s">
        <v>272</v>
      </c>
      <c r="M346" s="230" t="s">
        <v>424</v>
      </c>
      <c r="N346" s="231" t="s">
        <v>381</v>
      </c>
      <c r="O346" s="64"/>
      <c r="P346" s="20"/>
      <c r="Q346" s="20"/>
      <c r="R346" s="20"/>
      <c r="S346" s="20"/>
      <c r="T346" s="56"/>
      <c r="U346" s="56"/>
      <c r="V346" s="56"/>
      <c r="W346" s="56"/>
      <c r="X346" s="56"/>
      <c r="Y346" s="29"/>
      <c r="Z346" s="29"/>
      <c r="AA346" s="29"/>
      <c r="AB346" s="29"/>
      <c r="AC346" s="29"/>
      <c r="AD346" s="29"/>
      <c r="AE346" s="29"/>
      <c r="AF346" s="29"/>
      <c r="AG346" s="29"/>
      <c r="AH346" s="29"/>
      <c r="AI346" s="29" t="s">
        <v>58</v>
      </c>
      <c r="AJ346" s="29" t="s">
        <v>58</v>
      </c>
      <c r="AK346" s="29"/>
      <c r="AL346" s="29"/>
      <c r="AM346" s="29"/>
      <c r="AN346" s="29"/>
      <c r="AO346" s="29"/>
      <c r="AP346" s="29"/>
      <c r="AQ346" s="29"/>
      <c r="AR346" s="56"/>
      <c r="AS346" s="56"/>
      <c r="AT346" s="56"/>
      <c r="AU346" s="56"/>
      <c r="AV346" s="56"/>
      <c r="AW346" s="64"/>
      <c r="AX346" s="56"/>
      <c r="AY346" s="65"/>
      <c r="AZ346" s="29"/>
      <c r="BA346" s="56"/>
      <c r="BB346" s="56"/>
      <c r="BC346" s="56"/>
      <c r="BD346" s="56"/>
      <c r="BE346" s="56"/>
      <c r="BF346" s="56"/>
      <c r="BG346" s="56"/>
      <c r="BH346" s="56" t="s">
        <v>58</v>
      </c>
      <c r="BI346" s="56"/>
      <c r="BJ346" s="56"/>
      <c r="BK346" s="56"/>
      <c r="BL346" s="56"/>
      <c r="BM346" s="56"/>
      <c r="BN346" s="56"/>
      <c r="BO346" s="56"/>
      <c r="BP346" s="56"/>
      <c r="BQ346" s="56"/>
      <c r="BR346" s="56"/>
      <c r="BS346" s="56"/>
      <c r="BT346" s="56"/>
      <c r="BU346" s="31">
        <f>COUNTIF(O346:AC346,"P")</f>
        <v>0</v>
      </c>
      <c r="BV346" s="31">
        <f>COUNTIF(AD346:AQ346,"P")</f>
        <v>2</v>
      </c>
      <c r="BW346" s="31">
        <f>COUNTIF(AR346:BE346,"P")</f>
        <v>0</v>
      </c>
      <c r="BX346" s="31">
        <f>COUNTIF(BF346:BT346,"P")</f>
        <v>1</v>
      </c>
      <c r="BY346" s="31">
        <f t="shared" si="94"/>
        <v>3</v>
      </c>
      <c r="BZ346" s="22"/>
      <c r="CA346" s="22"/>
      <c r="CB346" s="22"/>
      <c r="CC346" s="22"/>
      <c r="CD346" s="235"/>
      <c r="CE346" s="6"/>
      <c r="CF346" s="6"/>
      <c r="CG346" s="6"/>
      <c r="CH346" s="6"/>
      <c r="CI346" s="6"/>
      <c r="CJ346" s="6"/>
      <c r="CK346" s="6"/>
      <c r="CL346" s="6"/>
    </row>
    <row r="347" spans="1:90" s="7" customFormat="1" ht="18.75" customHeight="1" hidden="1" outlineLevel="2">
      <c r="A347" s="236"/>
      <c r="B347" s="237"/>
      <c r="C347" s="241"/>
      <c r="D347" s="265"/>
      <c r="E347" s="253"/>
      <c r="F347" s="246"/>
      <c r="G347" s="20" t="s">
        <v>59</v>
      </c>
      <c r="H347" s="170"/>
      <c r="I347" s="170"/>
      <c r="J347" s="170"/>
      <c r="K347" s="170"/>
      <c r="L347" s="170"/>
      <c r="M347" s="230"/>
      <c r="N347" s="231"/>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c r="AP347" s="67"/>
      <c r="AQ347" s="67"/>
      <c r="AR347" s="67"/>
      <c r="AS347" s="67"/>
      <c r="AT347" s="67"/>
      <c r="AU347" s="67"/>
      <c r="AV347" s="66"/>
      <c r="AW347" s="66"/>
      <c r="AX347" s="66"/>
      <c r="AY347" s="66"/>
      <c r="AZ347" s="66"/>
      <c r="BA347" s="66"/>
      <c r="BB347" s="66"/>
      <c r="BC347" s="66"/>
      <c r="BD347" s="66"/>
      <c r="BE347" s="66"/>
      <c r="BF347" s="66"/>
      <c r="BG347" s="66"/>
      <c r="BH347" s="66"/>
      <c r="BI347" s="66"/>
      <c r="BJ347" s="66"/>
      <c r="BK347" s="66"/>
      <c r="BL347" s="66"/>
      <c r="BM347" s="66"/>
      <c r="BN347" s="66"/>
      <c r="BO347" s="66"/>
      <c r="BP347" s="66"/>
      <c r="BQ347" s="66"/>
      <c r="BR347" s="66"/>
      <c r="BS347" s="66"/>
      <c r="BT347" s="66"/>
      <c r="BU347" s="51">
        <f>COUNTIF(O347:AC347,"E")</f>
        <v>0</v>
      </c>
      <c r="BV347" s="51">
        <f>COUNTIF(AD347:AQ347,"E")</f>
        <v>0</v>
      </c>
      <c r="BW347" s="51">
        <f>COUNTIF(AR347:BE347,"E")</f>
        <v>0</v>
      </c>
      <c r="BX347" s="51">
        <f>COUNTIF(BF347:BT347,"E")</f>
        <v>0</v>
      </c>
      <c r="BY347" s="52">
        <f t="shared" si="94"/>
        <v>0</v>
      </c>
      <c r="BZ347" s="43">
        <v>0</v>
      </c>
      <c r="CA347" s="43">
        <f>IF(ISERROR(BV373/BV372),"",BV373/BV372)</f>
        <v>0</v>
      </c>
      <c r="CB347" s="43">
        <v>0</v>
      </c>
      <c r="CC347" s="43">
        <v>0</v>
      </c>
      <c r="CD347" s="235"/>
      <c r="CE347" s="6"/>
      <c r="CF347" s="6"/>
      <c r="CG347" s="6"/>
      <c r="CH347" s="6"/>
      <c r="CI347" s="6"/>
      <c r="CJ347" s="6"/>
      <c r="CK347" s="6"/>
      <c r="CL347" s="6"/>
    </row>
    <row r="348" spans="1:90" s="7" customFormat="1" ht="18.75" customHeight="1" hidden="1" outlineLevel="2">
      <c r="A348" s="236">
        <v>74</v>
      </c>
      <c r="B348" s="237"/>
      <c r="C348" s="241"/>
      <c r="D348" s="265"/>
      <c r="E348" s="253" t="s">
        <v>411</v>
      </c>
      <c r="F348" s="246" t="s">
        <v>429</v>
      </c>
      <c r="G348" s="20" t="s">
        <v>58</v>
      </c>
      <c r="H348" s="170" t="s">
        <v>272</v>
      </c>
      <c r="I348" s="170"/>
      <c r="J348" s="170"/>
      <c r="K348" s="170"/>
      <c r="L348" s="170" t="s">
        <v>272</v>
      </c>
      <c r="M348" s="230" t="s">
        <v>424</v>
      </c>
      <c r="N348" s="231" t="s">
        <v>381</v>
      </c>
      <c r="O348" s="64"/>
      <c r="P348" s="20"/>
      <c r="Q348" s="20"/>
      <c r="R348" s="20"/>
      <c r="S348" s="20"/>
      <c r="T348" s="56" t="s">
        <v>58</v>
      </c>
      <c r="U348" s="56"/>
      <c r="V348" s="56"/>
      <c r="W348" s="56"/>
      <c r="X348" s="56"/>
      <c r="Y348" s="56" t="s">
        <v>58</v>
      </c>
      <c r="Z348" s="56"/>
      <c r="AA348" s="56"/>
      <c r="AB348" s="29"/>
      <c r="AC348" s="29"/>
      <c r="AD348" s="29" t="s">
        <v>58</v>
      </c>
      <c r="AE348" s="29"/>
      <c r="AF348" s="29"/>
      <c r="AG348" s="29"/>
      <c r="AH348" s="29"/>
      <c r="AI348" s="29" t="s">
        <v>58</v>
      </c>
      <c r="AJ348" s="29"/>
      <c r="AK348" s="29"/>
      <c r="AL348" s="29"/>
      <c r="AM348" s="29"/>
      <c r="AN348" s="29" t="s">
        <v>58</v>
      </c>
      <c r="AO348" s="29"/>
      <c r="AP348" s="29"/>
      <c r="AQ348" s="29"/>
      <c r="AR348" s="56" t="s">
        <v>58</v>
      </c>
      <c r="AS348" s="56"/>
      <c r="AT348" s="56"/>
      <c r="AU348" s="56"/>
      <c r="AV348" s="56"/>
      <c r="AW348" s="64" t="s">
        <v>58</v>
      </c>
      <c r="AX348" s="56"/>
      <c r="AY348" s="65"/>
      <c r="AZ348" s="29"/>
      <c r="BA348" s="56"/>
      <c r="BB348" s="56" t="s">
        <v>58</v>
      </c>
      <c r="BC348" s="56"/>
      <c r="BD348" s="56"/>
      <c r="BE348" s="56"/>
      <c r="BF348" s="56" t="s">
        <v>58</v>
      </c>
      <c r="BG348" s="56"/>
      <c r="BH348" s="56"/>
      <c r="BI348" s="56"/>
      <c r="BJ348" s="56"/>
      <c r="BK348" s="56" t="s">
        <v>58</v>
      </c>
      <c r="BL348" s="56"/>
      <c r="BM348" s="56"/>
      <c r="BN348" s="56"/>
      <c r="BO348" s="56"/>
      <c r="BP348" s="56" t="s">
        <v>58</v>
      </c>
      <c r="BQ348" s="56"/>
      <c r="BR348" s="56"/>
      <c r="BS348" s="56"/>
      <c r="BT348" s="56"/>
      <c r="BU348" s="31">
        <f>COUNTIF(O348:AC348,"P")</f>
        <v>2</v>
      </c>
      <c r="BV348" s="31">
        <f>COUNTIF(AD348:AQ348,"P")</f>
        <v>3</v>
      </c>
      <c r="BW348" s="31">
        <f>COUNTIF(AR348:BE348,"P")</f>
        <v>3</v>
      </c>
      <c r="BX348" s="31">
        <f>COUNTIF(BF348:BT348,"P")</f>
        <v>3</v>
      </c>
      <c r="BY348" s="31">
        <f t="shared" si="94"/>
        <v>11</v>
      </c>
      <c r="BZ348" s="22"/>
      <c r="CA348" s="22"/>
      <c r="CB348" s="22"/>
      <c r="CC348" s="22"/>
      <c r="CD348" s="235"/>
      <c r="CE348" s="6"/>
      <c r="CF348" s="6"/>
      <c r="CG348" s="6"/>
      <c r="CH348" s="6"/>
      <c r="CI348" s="6"/>
      <c r="CJ348" s="6"/>
      <c r="CK348" s="6"/>
      <c r="CL348" s="6"/>
    </row>
    <row r="349" spans="1:90" s="7" customFormat="1" ht="18.75" customHeight="1" hidden="1" outlineLevel="2">
      <c r="A349" s="236"/>
      <c r="B349" s="237"/>
      <c r="C349" s="241"/>
      <c r="D349" s="265"/>
      <c r="E349" s="253"/>
      <c r="F349" s="246"/>
      <c r="G349" s="20" t="s">
        <v>59</v>
      </c>
      <c r="H349" s="170"/>
      <c r="I349" s="170"/>
      <c r="J349" s="170"/>
      <c r="K349" s="170"/>
      <c r="L349" s="170"/>
      <c r="M349" s="230"/>
      <c r="N349" s="231"/>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7"/>
      <c r="AL349" s="67"/>
      <c r="AM349" s="67"/>
      <c r="AN349" s="67"/>
      <c r="AO349" s="67"/>
      <c r="AP349" s="67"/>
      <c r="AQ349" s="67"/>
      <c r="AR349" s="67"/>
      <c r="AS349" s="67"/>
      <c r="AT349" s="67"/>
      <c r="AU349" s="66"/>
      <c r="AV349" s="66"/>
      <c r="AW349" s="66"/>
      <c r="AX349" s="66"/>
      <c r="AY349" s="66"/>
      <c r="AZ349" s="66"/>
      <c r="BA349" s="66"/>
      <c r="BB349" s="66"/>
      <c r="BC349" s="66"/>
      <c r="BD349" s="66"/>
      <c r="BE349" s="66"/>
      <c r="BF349" s="66"/>
      <c r="BG349" s="66"/>
      <c r="BH349" s="66"/>
      <c r="BI349" s="66"/>
      <c r="BJ349" s="66"/>
      <c r="BK349" s="66"/>
      <c r="BL349" s="66"/>
      <c r="BM349" s="66"/>
      <c r="BN349" s="66"/>
      <c r="BO349" s="66"/>
      <c r="BP349" s="66"/>
      <c r="BQ349" s="66"/>
      <c r="BR349" s="66"/>
      <c r="BS349" s="66"/>
      <c r="BT349" s="66"/>
      <c r="BU349" s="51">
        <f>COUNTIF(O349:AC349,"E")</f>
        <v>0</v>
      </c>
      <c r="BV349" s="51">
        <f>COUNTIF(AD349:AQ349,"E")</f>
        <v>0</v>
      </c>
      <c r="BW349" s="51">
        <f>COUNTIF(AR349:BE349,"E")</f>
        <v>0</v>
      </c>
      <c r="BX349" s="51">
        <f>COUNTIF(BF349:BT349,"E")</f>
        <v>0</v>
      </c>
      <c r="BY349" s="52">
        <f t="shared" si="94"/>
        <v>0</v>
      </c>
      <c r="BZ349" s="43">
        <v>0</v>
      </c>
      <c r="CA349" s="43">
        <f>IF(ISERROR(BV377/BV376),"",BV377/BV376)</f>
      </c>
      <c r="CB349" s="43">
        <v>0</v>
      </c>
      <c r="CC349" s="43">
        <v>0</v>
      </c>
      <c r="CD349" s="235"/>
      <c r="CE349" s="6"/>
      <c r="CF349" s="6"/>
      <c r="CG349" s="6"/>
      <c r="CH349" s="6"/>
      <c r="CI349" s="6"/>
      <c r="CJ349" s="6"/>
      <c r="CK349" s="6"/>
      <c r="CL349" s="6"/>
    </row>
    <row r="350" spans="1:90" s="7" customFormat="1" ht="18.75" customHeight="1" hidden="1" outlineLevel="2">
      <c r="A350" s="236">
        <v>74</v>
      </c>
      <c r="B350" s="237"/>
      <c r="C350" s="241"/>
      <c r="D350" s="265"/>
      <c r="E350" s="259" t="s">
        <v>410</v>
      </c>
      <c r="F350" s="246" t="s">
        <v>430</v>
      </c>
      <c r="G350" s="20" t="s">
        <v>58</v>
      </c>
      <c r="H350" s="170" t="s">
        <v>272</v>
      </c>
      <c r="I350" s="170"/>
      <c r="J350" s="170"/>
      <c r="K350" s="170"/>
      <c r="L350" s="170" t="s">
        <v>272</v>
      </c>
      <c r="M350" s="230" t="s">
        <v>424</v>
      </c>
      <c r="N350" s="231" t="s">
        <v>381</v>
      </c>
      <c r="O350" s="64"/>
      <c r="P350" s="20"/>
      <c r="Q350" s="20"/>
      <c r="R350" s="20"/>
      <c r="S350" s="20"/>
      <c r="T350" s="56" t="s">
        <v>58</v>
      </c>
      <c r="U350" s="56"/>
      <c r="V350" s="56"/>
      <c r="W350" s="56"/>
      <c r="X350" s="56"/>
      <c r="Y350" s="56" t="s">
        <v>58</v>
      </c>
      <c r="Z350" s="56"/>
      <c r="AA350" s="56"/>
      <c r="AB350" s="29"/>
      <c r="AC350" s="29"/>
      <c r="AD350" s="29" t="s">
        <v>58</v>
      </c>
      <c r="AE350" s="29"/>
      <c r="AF350" s="29"/>
      <c r="AG350" s="29"/>
      <c r="AH350" s="29"/>
      <c r="AI350" s="29" t="s">
        <v>58</v>
      </c>
      <c r="AJ350" s="29"/>
      <c r="AK350" s="29"/>
      <c r="AL350" s="29"/>
      <c r="AM350" s="29"/>
      <c r="AN350" s="29" t="s">
        <v>58</v>
      </c>
      <c r="AO350" s="29"/>
      <c r="AP350" s="29"/>
      <c r="AQ350" s="29"/>
      <c r="AR350" s="56" t="s">
        <v>58</v>
      </c>
      <c r="AS350" s="56"/>
      <c r="AT350" s="56"/>
      <c r="AU350" s="56"/>
      <c r="AV350" s="56"/>
      <c r="AW350" s="64" t="s">
        <v>58</v>
      </c>
      <c r="AX350" s="56"/>
      <c r="AY350" s="65"/>
      <c r="AZ350" s="29"/>
      <c r="BA350" s="56"/>
      <c r="BB350" s="56" t="s">
        <v>58</v>
      </c>
      <c r="BC350" s="56"/>
      <c r="BD350" s="56"/>
      <c r="BE350" s="56"/>
      <c r="BF350" s="56" t="s">
        <v>58</v>
      </c>
      <c r="BG350" s="56"/>
      <c r="BH350" s="56"/>
      <c r="BI350" s="56"/>
      <c r="BJ350" s="56"/>
      <c r="BK350" s="56" t="s">
        <v>58</v>
      </c>
      <c r="BL350" s="56"/>
      <c r="BM350" s="56"/>
      <c r="BN350" s="56"/>
      <c r="BO350" s="56"/>
      <c r="BP350" s="56" t="s">
        <v>58</v>
      </c>
      <c r="BQ350" s="56"/>
      <c r="BR350" s="56"/>
      <c r="BS350" s="56"/>
      <c r="BT350" s="56"/>
      <c r="BU350" s="31">
        <f>COUNTIF(O350:AC350,"P")</f>
        <v>2</v>
      </c>
      <c r="BV350" s="31">
        <f>COUNTIF(AD350:AQ350,"P")</f>
        <v>3</v>
      </c>
      <c r="BW350" s="31">
        <f>COUNTIF(AR350:BE350,"P")</f>
        <v>3</v>
      </c>
      <c r="BX350" s="31">
        <f>COUNTIF(BF350:BT350,"P")</f>
        <v>3</v>
      </c>
      <c r="BY350" s="31">
        <f aca="true" t="shared" si="97" ref="BY350:BY363">SUM(BU350:BX350)</f>
        <v>11</v>
      </c>
      <c r="BZ350" s="22"/>
      <c r="CA350" s="22"/>
      <c r="CB350" s="22"/>
      <c r="CC350" s="22"/>
      <c r="CD350" s="235"/>
      <c r="CE350" s="6"/>
      <c r="CF350" s="6"/>
      <c r="CG350" s="6"/>
      <c r="CH350" s="6"/>
      <c r="CI350" s="6"/>
      <c r="CJ350" s="6"/>
      <c r="CK350" s="6"/>
      <c r="CL350" s="6"/>
    </row>
    <row r="351" spans="1:90" s="7" customFormat="1" ht="18.75" customHeight="1" hidden="1" outlineLevel="2">
      <c r="A351" s="236"/>
      <c r="B351" s="237"/>
      <c r="C351" s="241"/>
      <c r="D351" s="265"/>
      <c r="E351" s="260"/>
      <c r="F351" s="246"/>
      <c r="G351" s="20" t="s">
        <v>59</v>
      </c>
      <c r="H351" s="170"/>
      <c r="I351" s="170"/>
      <c r="J351" s="170"/>
      <c r="K351" s="170"/>
      <c r="L351" s="170"/>
      <c r="M351" s="230"/>
      <c r="N351" s="231"/>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7"/>
      <c r="AL351" s="67"/>
      <c r="AM351" s="67"/>
      <c r="AN351" s="67"/>
      <c r="AO351" s="67"/>
      <c r="AP351" s="67"/>
      <c r="AQ351" s="67"/>
      <c r="AR351" s="67"/>
      <c r="AS351" s="67"/>
      <c r="AT351" s="67"/>
      <c r="AU351" s="67"/>
      <c r="AV351" s="67"/>
      <c r="AW351" s="66"/>
      <c r="AX351" s="67"/>
      <c r="AY351" s="66"/>
      <c r="AZ351" s="66"/>
      <c r="BA351" s="66"/>
      <c r="BB351" s="66"/>
      <c r="BC351" s="66"/>
      <c r="BD351" s="66"/>
      <c r="BE351" s="66"/>
      <c r="BF351" s="66"/>
      <c r="BG351" s="66"/>
      <c r="BH351" s="67"/>
      <c r="BI351" s="67"/>
      <c r="BJ351" s="67"/>
      <c r="BK351" s="67"/>
      <c r="BL351" s="67"/>
      <c r="BM351" s="67"/>
      <c r="BN351" s="67"/>
      <c r="BO351" s="67"/>
      <c r="BP351" s="67"/>
      <c r="BQ351" s="67"/>
      <c r="BR351" s="67"/>
      <c r="BS351" s="67"/>
      <c r="BT351" s="67"/>
      <c r="BU351" s="51">
        <f>COUNTIF(O351:AC351,"E")</f>
        <v>0</v>
      </c>
      <c r="BV351" s="51">
        <f>COUNTIF(AD351:AQ351,"E")</f>
        <v>0</v>
      </c>
      <c r="BW351" s="51">
        <f>COUNTIF(AR351:BE351,"E")</f>
        <v>0</v>
      </c>
      <c r="BX351" s="51">
        <f>COUNTIF(BF351:BT351,"E")</f>
        <v>0</v>
      </c>
      <c r="BY351" s="52">
        <f t="shared" si="97"/>
        <v>0</v>
      </c>
      <c r="BZ351" s="43">
        <v>0</v>
      </c>
      <c r="CA351" s="43">
        <f>IF(ISERROR(BV379/BV378),"",BV379/BV378)</f>
      </c>
      <c r="CB351" s="43">
        <v>0</v>
      </c>
      <c r="CC351" s="43">
        <v>0</v>
      </c>
      <c r="CD351" s="235"/>
      <c r="CE351" s="6"/>
      <c r="CF351" s="6"/>
      <c r="CG351" s="6"/>
      <c r="CH351" s="6"/>
      <c r="CI351" s="6"/>
      <c r="CJ351" s="6"/>
      <c r="CK351" s="6"/>
      <c r="CL351" s="6"/>
    </row>
    <row r="352" spans="1:90" s="7" customFormat="1" ht="18.75" customHeight="1" outlineLevel="1" collapsed="1">
      <c r="A352" s="236">
        <v>75</v>
      </c>
      <c r="B352" s="237"/>
      <c r="C352" s="241"/>
      <c r="D352" s="265"/>
      <c r="E352" s="252" t="s">
        <v>152</v>
      </c>
      <c r="F352" s="184" t="s">
        <v>434</v>
      </c>
      <c r="G352" s="20" t="s">
        <v>58</v>
      </c>
      <c r="H352" s="170" t="s">
        <v>272</v>
      </c>
      <c r="I352" s="170"/>
      <c r="J352" s="170"/>
      <c r="K352" s="170"/>
      <c r="L352" s="170" t="s">
        <v>272</v>
      </c>
      <c r="M352" s="230" t="s">
        <v>424</v>
      </c>
      <c r="N352" s="231" t="s">
        <v>381</v>
      </c>
      <c r="O352" s="21">
        <f>COUNTIF(O354:O365,"P")</f>
        <v>0</v>
      </c>
      <c r="P352" s="21">
        <f aca="true" t="shared" si="98" ref="P352:BT352">COUNTIF(P354:P365,"P")</f>
        <v>0</v>
      </c>
      <c r="Q352" s="21">
        <f t="shared" si="98"/>
        <v>0</v>
      </c>
      <c r="R352" s="21">
        <f t="shared" si="98"/>
        <v>0</v>
      </c>
      <c r="S352" s="21">
        <f t="shared" si="98"/>
        <v>0</v>
      </c>
      <c r="T352" s="21">
        <f t="shared" si="98"/>
        <v>0</v>
      </c>
      <c r="U352" s="21">
        <f t="shared" si="98"/>
        <v>0</v>
      </c>
      <c r="V352" s="21">
        <f t="shared" si="98"/>
        <v>0</v>
      </c>
      <c r="W352" s="21">
        <f t="shared" si="98"/>
        <v>0</v>
      </c>
      <c r="X352" s="21">
        <f t="shared" si="98"/>
        <v>0</v>
      </c>
      <c r="Y352" s="21">
        <f t="shared" si="98"/>
        <v>1</v>
      </c>
      <c r="Z352" s="21">
        <f t="shared" si="98"/>
        <v>2</v>
      </c>
      <c r="AA352" s="21">
        <f t="shared" si="98"/>
        <v>1</v>
      </c>
      <c r="AB352" s="21">
        <f t="shared" si="98"/>
        <v>1</v>
      </c>
      <c r="AC352" s="21">
        <f t="shared" si="98"/>
        <v>1</v>
      </c>
      <c r="AD352" s="21">
        <f t="shared" si="98"/>
        <v>1</v>
      </c>
      <c r="AE352" s="21">
        <f t="shared" si="98"/>
        <v>1</v>
      </c>
      <c r="AF352" s="21">
        <f t="shared" si="98"/>
        <v>1</v>
      </c>
      <c r="AG352" s="21"/>
      <c r="AH352" s="21">
        <f t="shared" si="98"/>
        <v>1</v>
      </c>
      <c r="AI352" s="21">
        <f t="shared" si="98"/>
        <v>0</v>
      </c>
      <c r="AJ352" s="21">
        <f t="shared" si="98"/>
        <v>1</v>
      </c>
      <c r="AK352" s="21">
        <f t="shared" si="98"/>
        <v>0</v>
      </c>
      <c r="AL352" s="21">
        <f t="shared" si="98"/>
        <v>0</v>
      </c>
      <c r="AM352" s="21">
        <f t="shared" si="98"/>
        <v>0</v>
      </c>
      <c r="AN352" s="21">
        <f t="shared" si="98"/>
        <v>0</v>
      </c>
      <c r="AO352" s="21">
        <f t="shared" si="98"/>
        <v>1</v>
      </c>
      <c r="AP352" s="21">
        <f t="shared" si="98"/>
        <v>1</v>
      </c>
      <c r="AQ352" s="21">
        <f t="shared" si="98"/>
        <v>1</v>
      </c>
      <c r="AR352" s="21">
        <f t="shared" si="98"/>
        <v>1</v>
      </c>
      <c r="AS352" s="21">
        <f t="shared" si="98"/>
        <v>2</v>
      </c>
      <c r="AT352" s="21">
        <f t="shared" si="98"/>
        <v>1</v>
      </c>
      <c r="AU352" s="21">
        <f t="shared" si="98"/>
        <v>1</v>
      </c>
      <c r="AV352" s="21">
        <f t="shared" si="98"/>
        <v>1</v>
      </c>
      <c r="AW352" s="21">
        <f t="shared" si="98"/>
        <v>0</v>
      </c>
      <c r="AX352" s="21">
        <f t="shared" si="98"/>
        <v>0</v>
      </c>
      <c r="AY352" s="21">
        <f t="shared" si="98"/>
        <v>0</v>
      </c>
      <c r="AZ352" s="21">
        <f t="shared" si="98"/>
        <v>0</v>
      </c>
      <c r="BA352" s="21">
        <f t="shared" si="98"/>
        <v>0</v>
      </c>
      <c r="BB352" s="21">
        <f t="shared" si="98"/>
        <v>1</v>
      </c>
      <c r="BC352" s="21">
        <f t="shared" si="98"/>
        <v>2</v>
      </c>
      <c r="BD352" s="21">
        <f t="shared" si="98"/>
        <v>1</v>
      </c>
      <c r="BE352" s="21">
        <f t="shared" si="98"/>
        <v>1</v>
      </c>
      <c r="BF352" s="21">
        <f t="shared" si="98"/>
        <v>1</v>
      </c>
      <c r="BG352" s="21">
        <f t="shared" si="98"/>
        <v>1</v>
      </c>
      <c r="BH352" s="21">
        <f t="shared" si="98"/>
        <v>1</v>
      </c>
      <c r="BI352" s="21">
        <f t="shared" si="98"/>
        <v>1</v>
      </c>
      <c r="BJ352" s="21">
        <f t="shared" si="98"/>
        <v>1</v>
      </c>
      <c r="BK352" s="21">
        <f t="shared" si="98"/>
        <v>0</v>
      </c>
      <c r="BL352" s="21">
        <f t="shared" si="98"/>
        <v>2</v>
      </c>
      <c r="BM352" s="21">
        <f t="shared" si="98"/>
        <v>1</v>
      </c>
      <c r="BN352" s="21">
        <f t="shared" si="98"/>
        <v>1</v>
      </c>
      <c r="BO352" s="21">
        <f t="shared" si="98"/>
        <v>1</v>
      </c>
      <c r="BP352" s="21">
        <f t="shared" si="98"/>
        <v>0</v>
      </c>
      <c r="BQ352" s="21">
        <f t="shared" si="98"/>
        <v>0</v>
      </c>
      <c r="BR352" s="21"/>
      <c r="BS352" s="21">
        <f t="shared" si="98"/>
        <v>0</v>
      </c>
      <c r="BT352" s="21">
        <f t="shared" si="98"/>
        <v>0</v>
      </c>
      <c r="BU352" s="31">
        <f>COUNTIF(O352:AC352,"P")</f>
        <v>0</v>
      </c>
      <c r="BV352" s="31">
        <f>COUNTIF(AD352:AQ352,"P")</f>
        <v>0</v>
      </c>
      <c r="BW352" s="31">
        <f>COUNTIF(AR352:BE352,"P")</f>
        <v>0</v>
      </c>
      <c r="BX352" s="31">
        <f>COUNTIF(BF352:BT352,"P")</f>
        <v>0</v>
      </c>
      <c r="BY352" s="31">
        <f>SUM(BU352:BX352)</f>
        <v>0</v>
      </c>
      <c r="BZ352" s="43"/>
      <c r="CA352" s="43"/>
      <c r="CB352" s="43"/>
      <c r="CC352" s="43"/>
      <c r="CD352" s="235"/>
      <c r="CE352" s="6"/>
      <c r="CF352" s="6"/>
      <c r="CG352" s="6"/>
      <c r="CH352" s="6"/>
      <c r="CI352" s="6"/>
      <c r="CJ352" s="6"/>
      <c r="CK352" s="6"/>
      <c r="CL352" s="6"/>
    </row>
    <row r="353" spans="1:90" s="7" customFormat="1" ht="18.75" customHeight="1" outlineLevel="1">
      <c r="A353" s="236"/>
      <c r="B353" s="237"/>
      <c r="C353" s="241"/>
      <c r="D353" s="265"/>
      <c r="E353" s="252"/>
      <c r="F353" s="184"/>
      <c r="G353" s="20" t="s">
        <v>59</v>
      </c>
      <c r="H353" s="170"/>
      <c r="I353" s="170"/>
      <c r="J353" s="170"/>
      <c r="K353" s="170"/>
      <c r="L353" s="170"/>
      <c r="M353" s="230"/>
      <c r="N353" s="231"/>
      <c r="O353" s="93">
        <f>COUNTIF(O354:O365,"E")</f>
        <v>0</v>
      </c>
      <c r="P353" s="93">
        <f aca="true" t="shared" si="99" ref="P353:BT353">COUNTIF(P354:P365,"E")</f>
        <v>0</v>
      </c>
      <c r="Q353" s="93">
        <f t="shared" si="99"/>
        <v>0</v>
      </c>
      <c r="R353" s="93">
        <f t="shared" si="99"/>
        <v>0</v>
      </c>
      <c r="S353" s="93">
        <f t="shared" si="99"/>
        <v>0</v>
      </c>
      <c r="T353" s="93">
        <f t="shared" si="99"/>
        <v>0</v>
      </c>
      <c r="U353" s="93">
        <f t="shared" si="99"/>
        <v>0</v>
      </c>
      <c r="V353" s="93">
        <f t="shared" si="99"/>
        <v>0</v>
      </c>
      <c r="W353" s="93">
        <f t="shared" si="99"/>
        <v>0</v>
      </c>
      <c r="X353" s="93">
        <f t="shared" si="99"/>
        <v>0</v>
      </c>
      <c r="Y353" s="93">
        <f t="shared" si="99"/>
        <v>0</v>
      </c>
      <c r="Z353" s="93">
        <f t="shared" si="99"/>
        <v>0</v>
      </c>
      <c r="AA353" s="93">
        <f t="shared" si="99"/>
        <v>0</v>
      </c>
      <c r="AB353" s="93">
        <f t="shared" si="99"/>
        <v>0</v>
      </c>
      <c r="AC353" s="93">
        <f t="shared" si="99"/>
        <v>0</v>
      </c>
      <c r="AD353" s="93">
        <f t="shared" si="99"/>
        <v>0</v>
      </c>
      <c r="AE353" s="93">
        <f t="shared" si="99"/>
        <v>0</v>
      </c>
      <c r="AF353" s="93">
        <f t="shared" si="99"/>
        <v>0</v>
      </c>
      <c r="AG353" s="93"/>
      <c r="AH353" s="93">
        <f t="shared" si="99"/>
        <v>0</v>
      </c>
      <c r="AI353" s="93">
        <f t="shared" si="99"/>
        <v>0</v>
      </c>
      <c r="AJ353" s="93">
        <f t="shared" si="99"/>
        <v>0</v>
      </c>
      <c r="AK353" s="93">
        <f t="shared" si="99"/>
        <v>0</v>
      </c>
      <c r="AL353" s="93">
        <f t="shared" si="99"/>
        <v>0</v>
      </c>
      <c r="AM353" s="93">
        <f t="shared" si="99"/>
        <v>0</v>
      </c>
      <c r="AN353" s="93">
        <f t="shared" si="99"/>
        <v>0</v>
      </c>
      <c r="AO353" s="93">
        <f t="shared" si="99"/>
        <v>0</v>
      </c>
      <c r="AP353" s="93">
        <f t="shared" si="99"/>
        <v>0</v>
      </c>
      <c r="AQ353" s="93">
        <f t="shared" si="99"/>
        <v>0</v>
      </c>
      <c r="AR353" s="93">
        <f t="shared" si="99"/>
        <v>0</v>
      </c>
      <c r="AS353" s="93">
        <f t="shared" si="99"/>
        <v>0</v>
      </c>
      <c r="AT353" s="93">
        <f t="shared" si="99"/>
        <v>0</v>
      </c>
      <c r="AU353" s="93">
        <f t="shared" si="99"/>
        <v>0</v>
      </c>
      <c r="AV353" s="93">
        <f t="shared" si="99"/>
        <v>0</v>
      </c>
      <c r="AW353" s="93">
        <f t="shared" si="99"/>
        <v>0</v>
      </c>
      <c r="AX353" s="93">
        <f t="shared" si="99"/>
        <v>0</v>
      </c>
      <c r="AY353" s="93">
        <f t="shared" si="99"/>
        <v>0</v>
      </c>
      <c r="AZ353" s="93">
        <f t="shared" si="99"/>
        <v>0</v>
      </c>
      <c r="BA353" s="93">
        <f t="shared" si="99"/>
        <v>0</v>
      </c>
      <c r="BB353" s="93">
        <f t="shared" si="99"/>
        <v>0</v>
      </c>
      <c r="BC353" s="93">
        <f t="shared" si="99"/>
        <v>0</v>
      </c>
      <c r="BD353" s="93">
        <f t="shared" si="99"/>
        <v>0</v>
      </c>
      <c r="BE353" s="93">
        <f t="shared" si="99"/>
        <v>0</v>
      </c>
      <c r="BF353" s="93">
        <f t="shared" si="99"/>
        <v>0</v>
      </c>
      <c r="BG353" s="93">
        <f t="shared" si="99"/>
        <v>0</v>
      </c>
      <c r="BH353" s="93">
        <f t="shared" si="99"/>
        <v>0</v>
      </c>
      <c r="BI353" s="93">
        <f t="shared" si="99"/>
        <v>0</v>
      </c>
      <c r="BJ353" s="93">
        <f t="shared" si="99"/>
        <v>0</v>
      </c>
      <c r="BK353" s="93">
        <f t="shared" si="99"/>
        <v>0</v>
      </c>
      <c r="BL353" s="93">
        <f t="shared" si="99"/>
        <v>0</v>
      </c>
      <c r="BM353" s="93">
        <f t="shared" si="99"/>
        <v>0</v>
      </c>
      <c r="BN353" s="93">
        <f t="shared" si="99"/>
        <v>0</v>
      </c>
      <c r="BO353" s="93">
        <f t="shared" si="99"/>
        <v>0</v>
      </c>
      <c r="BP353" s="93">
        <f t="shared" si="99"/>
        <v>0</v>
      </c>
      <c r="BQ353" s="93">
        <f t="shared" si="99"/>
        <v>0</v>
      </c>
      <c r="BR353" s="93"/>
      <c r="BS353" s="93">
        <f t="shared" si="99"/>
        <v>0</v>
      </c>
      <c r="BT353" s="93">
        <f t="shared" si="99"/>
        <v>0</v>
      </c>
      <c r="BU353" s="51">
        <f>COUNTIF(O353:AC353,"E")</f>
        <v>0</v>
      </c>
      <c r="BV353" s="51">
        <f>COUNTIF(AD353:AQ353,"E")</f>
        <v>0</v>
      </c>
      <c r="BW353" s="51">
        <f>COUNTIF(AR353:BE353,"E")</f>
        <v>0</v>
      </c>
      <c r="BX353" s="51">
        <f>COUNTIF(BF353:BT353,"E")</f>
        <v>0</v>
      </c>
      <c r="BY353" s="52">
        <f>SUM(BU353:BX353)</f>
        <v>0</v>
      </c>
      <c r="BZ353" s="43">
        <f>IF(ISERROR(BT427/BT426),"",BT427/BT426)</f>
      </c>
      <c r="CA353" s="43">
        <f>IF(ISERROR(BV355/BV354),"",BV355/BV354)</f>
        <v>0</v>
      </c>
      <c r="CB353" s="43">
        <v>0</v>
      </c>
      <c r="CC353" s="43">
        <v>0</v>
      </c>
      <c r="CD353" s="235"/>
      <c r="CE353" s="6"/>
      <c r="CF353" s="6"/>
      <c r="CG353" s="6"/>
      <c r="CH353" s="6"/>
      <c r="CI353" s="6"/>
      <c r="CJ353" s="6"/>
      <c r="CK353" s="6"/>
      <c r="CL353" s="6"/>
    </row>
    <row r="354" spans="1:90" s="7" customFormat="1" ht="18.75" customHeight="1" hidden="1" outlineLevel="2">
      <c r="A354" s="236">
        <v>75</v>
      </c>
      <c r="B354" s="237"/>
      <c r="C354" s="241"/>
      <c r="D354" s="265"/>
      <c r="E354" s="251" t="s">
        <v>418</v>
      </c>
      <c r="F354" s="184" t="s">
        <v>431</v>
      </c>
      <c r="G354" s="20" t="s">
        <v>58</v>
      </c>
      <c r="H354" s="170" t="s">
        <v>272</v>
      </c>
      <c r="I354" s="170"/>
      <c r="J354" s="170"/>
      <c r="K354" s="170"/>
      <c r="L354" s="170" t="s">
        <v>272</v>
      </c>
      <c r="M354" s="230" t="s">
        <v>424</v>
      </c>
      <c r="N354" s="231" t="s">
        <v>381</v>
      </c>
      <c r="O354" s="64"/>
      <c r="P354" s="64"/>
      <c r="Q354" s="64"/>
      <c r="R354" s="64"/>
      <c r="S354" s="64"/>
      <c r="T354" s="64"/>
      <c r="U354" s="64"/>
      <c r="V354" s="64"/>
      <c r="W354" s="64"/>
      <c r="X354" s="64"/>
      <c r="Y354" s="64"/>
      <c r="Z354" s="64" t="s">
        <v>58</v>
      </c>
      <c r="AA354" s="64"/>
      <c r="AB354" s="64"/>
      <c r="AC354" s="64"/>
      <c r="AD354" s="64"/>
      <c r="AE354" s="64"/>
      <c r="AF354" s="64"/>
      <c r="AG354" s="64"/>
      <c r="AH354" s="64"/>
      <c r="AI354" s="64"/>
      <c r="AJ354" s="64" t="s">
        <v>58</v>
      </c>
      <c r="AK354" s="64"/>
      <c r="AL354" s="64"/>
      <c r="AM354" s="64"/>
      <c r="AN354" s="64"/>
      <c r="AO354" s="64"/>
      <c r="AP354" s="64"/>
      <c r="AQ354" s="64"/>
      <c r="AR354" s="64"/>
      <c r="AS354" s="64" t="s">
        <v>58</v>
      </c>
      <c r="AT354" s="64"/>
      <c r="AU354" s="64"/>
      <c r="AV354" s="64"/>
      <c r="AW354" s="64"/>
      <c r="AX354" s="64"/>
      <c r="AY354" s="64"/>
      <c r="AZ354" s="64"/>
      <c r="BA354" s="64"/>
      <c r="BB354" s="64"/>
      <c r="BC354" s="64" t="s">
        <v>58</v>
      </c>
      <c r="BD354" s="64"/>
      <c r="BE354" s="64"/>
      <c r="BF354" s="64"/>
      <c r="BG354" s="64"/>
      <c r="BH354" s="64"/>
      <c r="BI354" s="64"/>
      <c r="BJ354" s="64"/>
      <c r="BK354" s="64"/>
      <c r="BL354" s="64" t="s">
        <v>58</v>
      </c>
      <c r="BM354" s="64"/>
      <c r="BN354" s="64"/>
      <c r="BO354" s="64"/>
      <c r="BP354" s="64"/>
      <c r="BQ354" s="64"/>
      <c r="BR354" s="64"/>
      <c r="BS354" s="64"/>
      <c r="BT354" s="64"/>
      <c r="BU354" s="31">
        <f>COUNTIF(O354:AC354,"P")</f>
        <v>1</v>
      </c>
      <c r="BV354" s="31">
        <f>COUNTIF(AD354:AQ354,"P")</f>
        <v>1</v>
      </c>
      <c r="BW354" s="31">
        <f>COUNTIF(AR354:BE354,"P")</f>
        <v>2</v>
      </c>
      <c r="BX354" s="31">
        <f>COUNTIF(BF354:BT354,"P")</f>
        <v>1</v>
      </c>
      <c r="BY354" s="31">
        <f>SUM(BU354:BX354)</f>
        <v>5</v>
      </c>
      <c r="BZ354" s="43"/>
      <c r="CA354" s="43"/>
      <c r="CB354" s="43"/>
      <c r="CC354" s="43"/>
      <c r="CD354" s="235"/>
      <c r="CE354" s="6"/>
      <c r="CF354" s="6"/>
      <c r="CG354" s="6"/>
      <c r="CH354" s="6"/>
      <c r="CI354" s="6"/>
      <c r="CJ354" s="6"/>
      <c r="CK354" s="6"/>
      <c r="CL354" s="6"/>
    </row>
    <row r="355" spans="1:90" s="7" customFormat="1" ht="18.75" customHeight="1" hidden="1" outlineLevel="2">
      <c r="A355" s="236"/>
      <c r="B355" s="237"/>
      <c r="C355" s="241"/>
      <c r="D355" s="265"/>
      <c r="E355" s="251"/>
      <c r="F355" s="184"/>
      <c r="G355" s="20" t="s">
        <v>59</v>
      </c>
      <c r="H355" s="170"/>
      <c r="I355" s="170"/>
      <c r="J355" s="170"/>
      <c r="K355" s="170"/>
      <c r="L355" s="170"/>
      <c r="M355" s="230"/>
      <c r="N355" s="231"/>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c r="AO355" s="67"/>
      <c r="AP355" s="67"/>
      <c r="AQ355" s="67"/>
      <c r="AR355" s="67"/>
      <c r="AS355" s="67"/>
      <c r="AT355" s="67"/>
      <c r="AU355" s="67"/>
      <c r="AV355" s="67"/>
      <c r="AW355" s="67"/>
      <c r="AX355" s="67"/>
      <c r="AY355" s="67"/>
      <c r="AZ355" s="67"/>
      <c r="BA355" s="67"/>
      <c r="BB355" s="67"/>
      <c r="BC355" s="67"/>
      <c r="BD355" s="67"/>
      <c r="BE355" s="67"/>
      <c r="BF355" s="67"/>
      <c r="BG355" s="67"/>
      <c r="BH355" s="67"/>
      <c r="BI355" s="67"/>
      <c r="BJ355" s="67"/>
      <c r="BK355" s="67"/>
      <c r="BL355" s="67"/>
      <c r="BM355" s="67"/>
      <c r="BN355" s="67"/>
      <c r="BO355" s="67"/>
      <c r="BP355" s="67"/>
      <c r="BQ355" s="67"/>
      <c r="BR355" s="67"/>
      <c r="BS355" s="67"/>
      <c r="BT355" s="67"/>
      <c r="BU355" s="51">
        <f>COUNTIF(O355:AC355,"E")</f>
        <v>0</v>
      </c>
      <c r="BV355" s="51">
        <f>COUNTIF(AD355:AQ355,"E")</f>
        <v>0</v>
      </c>
      <c r="BW355" s="51">
        <f>COUNTIF(AR355:BE355,"E")</f>
        <v>0</v>
      </c>
      <c r="BX355" s="51">
        <f>COUNTIF(BF355:BT355,"E")</f>
        <v>0</v>
      </c>
      <c r="BY355" s="52">
        <f>SUM(BU355:BX355)</f>
        <v>0</v>
      </c>
      <c r="BZ355" s="43">
        <f>IF(ISERROR(BT429/BT428),"",BT429/BT428)</f>
      </c>
      <c r="CA355" s="43">
        <f>IF(ISERROR(BV357/BV356),"",BV357/BV356)</f>
        <v>0</v>
      </c>
      <c r="CB355" s="43">
        <v>0</v>
      </c>
      <c r="CC355" s="43">
        <v>0</v>
      </c>
      <c r="CD355" s="235"/>
      <c r="CE355" s="6"/>
      <c r="CF355" s="6"/>
      <c r="CG355" s="6"/>
      <c r="CH355" s="6"/>
      <c r="CI355" s="6"/>
      <c r="CJ355" s="6"/>
      <c r="CK355" s="6"/>
      <c r="CL355" s="6"/>
    </row>
    <row r="356" spans="1:90" s="7" customFormat="1" ht="18.75" customHeight="1" hidden="1" outlineLevel="2">
      <c r="A356" s="236">
        <v>74</v>
      </c>
      <c r="B356" s="237"/>
      <c r="C356" s="241"/>
      <c r="D356" s="265"/>
      <c r="E356" s="251" t="s">
        <v>414</v>
      </c>
      <c r="F356" s="247" t="s">
        <v>432</v>
      </c>
      <c r="G356" s="20" t="s">
        <v>58</v>
      </c>
      <c r="H356" s="170" t="s">
        <v>272</v>
      </c>
      <c r="I356" s="170"/>
      <c r="J356" s="170"/>
      <c r="K356" s="170"/>
      <c r="L356" s="170" t="s">
        <v>272</v>
      </c>
      <c r="M356" s="230" t="s">
        <v>424</v>
      </c>
      <c r="N356" s="231" t="s">
        <v>381</v>
      </c>
      <c r="O356" s="64"/>
      <c r="P356" s="64"/>
      <c r="Q356" s="64"/>
      <c r="R356" s="64"/>
      <c r="S356" s="64"/>
      <c r="T356" s="64"/>
      <c r="U356" s="64"/>
      <c r="V356" s="64"/>
      <c r="W356" s="64"/>
      <c r="X356" s="64"/>
      <c r="Y356" s="64" t="s">
        <v>58</v>
      </c>
      <c r="Z356" s="64" t="s">
        <v>58</v>
      </c>
      <c r="AA356" s="64" t="s">
        <v>58</v>
      </c>
      <c r="AB356" s="64" t="s">
        <v>58</v>
      </c>
      <c r="AC356" s="64" t="s">
        <v>58</v>
      </c>
      <c r="AD356" s="64" t="s">
        <v>58</v>
      </c>
      <c r="AE356" s="64" t="s">
        <v>58</v>
      </c>
      <c r="AF356" s="64" t="s">
        <v>58</v>
      </c>
      <c r="AG356" s="64" t="s">
        <v>58</v>
      </c>
      <c r="AH356" s="64" t="s">
        <v>58</v>
      </c>
      <c r="AI356" s="64"/>
      <c r="AJ356" s="64"/>
      <c r="AK356" s="64"/>
      <c r="AL356" s="64"/>
      <c r="AM356" s="64"/>
      <c r="AN356" s="64"/>
      <c r="AO356" s="64"/>
      <c r="AP356" s="64"/>
      <c r="AQ356" s="64"/>
      <c r="AR356" s="64"/>
      <c r="AS356" s="64"/>
      <c r="AT356" s="64"/>
      <c r="AU356" s="64"/>
      <c r="AV356" s="64"/>
      <c r="AW356" s="64"/>
      <c r="AX356" s="64"/>
      <c r="AY356" s="64"/>
      <c r="AZ356" s="64"/>
      <c r="BA356" s="64"/>
      <c r="BB356" s="64"/>
      <c r="BC356" s="64"/>
      <c r="BD356" s="64"/>
      <c r="BE356" s="64"/>
      <c r="BF356" s="64"/>
      <c r="BG356" s="64"/>
      <c r="BH356" s="64"/>
      <c r="BI356" s="64"/>
      <c r="BJ356" s="64"/>
      <c r="BK356" s="64"/>
      <c r="BL356" s="64"/>
      <c r="BM356" s="64"/>
      <c r="BN356" s="64"/>
      <c r="BO356" s="64"/>
      <c r="BP356" s="64"/>
      <c r="BQ356" s="64"/>
      <c r="BR356" s="64"/>
      <c r="BS356" s="64"/>
      <c r="BT356" s="64"/>
      <c r="BU356" s="31">
        <f>COUNTIF(O356:AC356,"P")</f>
        <v>5</v>
      </c>
      <c r="BV356" s="31">
        <f>COUNTIF(AD356:AQ356,"P")</f>
        <v>5</v>
      </c>
      <c r="BW356" s="31">
        <f>COUNTIF(AR356:BE356,"P")</f>
        <v>0</v>
      </c>
      <c r="BX356" s="31">
        <f>COUNTIF(BF356:BT356,"P")</f>
        <v>0</v>
      </c>
      <c r="BY356" s="31">
        <f t="shared" si="97"/>
        <v>10</v>
      </c>
      <c r="BZ356" s="22"/>
      <c r="CA356" s="22"/>
      <c r="CB356" s="22"/>
      <c r="CC356" s="22"/>
      <c r="CD356" s="235"/>
      <c r="CE356" s="6"/>
      <c r="CF356" s="6"/>
      <c r="CG356" s="6"/>
      <c r="CH356" s="6"/>
      <c r="CI356" s="6"/>
      <c r="CJ356" s="6"/>
      <c r="CK356" s="6"/>
      <c r="CL356" s="6"/>
    </row>
    <row r="357" spans="1:90" s="7" customFormat="1" ht="18.75" customHeight="1" hidden="1" outlineLevel="2">
      <c r="A357" s="236"/>
      <c r="B357" s="237"/>
      <c r="C357" s="241"/>
      <c r="D357" s="265"/>
      <c r="E357" s="251"/>
      <c r="F357" s="248"/>
      <c r="G357" s="20" t="s">
        <v>59</v>
      </c>
      <c r="H357" s="170"/>
      <c r="I357" s="170"/>
      <c r="J357" s="170"/>
      <c r="K357" s="170"/>
      <c r="L357" s="170"/>
      <c r="M357" s="230"/>
      <c r="N357" s="231"/>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7"/>
      <c r="AR357" s="67"/>
      <c r="AS357" s="67"/>
      <c r="AT357" s="67"/>
      <c r="AU357" s="67"/>
      <c r="AV357" s="67"/>
      <c r="AW357" s="67"/>
      <c r="AX357" s="67"/>
      <c r="AY357" s="67"/>
      <c r="AZ357" s="67"/>
      <c r="BA357" s="67"/>
      <c r="BB357" s="67"/>
      <c r="BC357" s="67"/>
      <c r="BD357" s="67"/>
      <c r="BE357" s="67"/>
      <c r="BF357" s="67"/>
      <c r="BG357" s="67"/>
      <c r="BH357" s="67"/>
      <c r="BI357" s="67"/>
      <c r="BJ357" s="67"/>
      <c r="BK357" s="67"/>
      <c r="BL357" s="67"/>
      <c r="BM357" s="67"/>
      <c r="BN357" s="67"/>
      <c r="BO357" s="67"/>
      <c r="BP357" s="67"/>
      <c r="BQ357" s="67"/>
      <c r="BR357" s="67"/>
      <c r="BS357" s="67"/>
      <c r="BT357" s="67"/>
      <c r="BU357" s="51">
        <f>COUNTIF(O357:AC357,"E")</f>
        <v>0</v>
      </c>
      <c r="BV357" s="51">
        <f>COUNTIF(AD357:AQ357,"E")</f>
        <v>0</v>
      </c>
      <c r="BW357" s="51">
        <f>COUNTIF(AR357:BE357,"E")</f>
        <v>0</v>
      </c>
      <c r="BX357" s="51">
        <f>COUNTIF(BF357:BT357,"E")</f>
        <v>0</v>
      </c>
      <c r="BY357" s="52">
        <f t="shared" si="97"/>
        <v>0</v>
      </c>
      <c r="BZ357" s="43">
        <v>0</v>
      </c>
      <c r="CA357" s="43">
        <f>IF(ISERROR(BV371/BV370),"",BV371/BV370)</f>
        <v>0</v>
      </c>
      <c r="CB357" s="43">
        <v>0</v>
      </c>
      <c r="CC357" s="43">
        <v>0</v>
      </c>
      <c r="CD357" s="235"/>
      <c r="CE357" s="6"/>
      <c r="CF357" s="6"/>
      <c r="CG357" s="6"/>
      <c r="CH357" s="6"/>
      <c r="CI357" s="6"/>
      <c r="CJ357" s="6"/>
      <c r="CK357" s="6"/>
      <c r="CL357" s="6"/>
    </row>
    <row r="358" spans="1:90" s="7" customFormat="1" ht="18.75" customHeight="1" hidden="1" outlineLevel="2">
      <c r="A358" s="236">
        <v>74</v>
      </c>
      <c r="B358" s="237"/>
      <c r="C358" s="241"/>
      <c r="D358" s="265"/>
      <c r="E358" s="251" t="s">
        <v>416</v>
      </c>
      <c r="F358" s="247" t="s">
        <v>432</v>
      </c>
      <c r="G358" s="20" t="s">
        <v>58</v>
      </c>
      <c r="H358" s="170" t="s">
        <v>272</v>
      </c>
      <c r="I358" s="170"/>
      <c r="J358" s="170"/>
      <c r="K358" s="170"/>
      <c r="L358" s="170" t="s">
        <v>272</v>
      </c>
      <c r="M358" s="230" t="s">
        <v>424</v>
      </c>
      <c r="N358" s="231" t="s">
        <v>381</v>
      </c>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t="s">
        <v>58</v>
      </c>
      <c r="AP358" s="64" t="s">
        <v>58</v>
      </c>
      <c r="AQ358" s="64" t="s">
        <v>58</v>
      </c>
      <c r="AR358" s="64" t="s">
        <v>58</v>
      </c>
      <c r="AS358" s="64" t="s">
        <v>58</v>
      </c>
      <c r="AT358" s="64" t="s">
        <v>58</v>
      </c>
      <c r="AU358" s="64" t="s">
        <v>58</v>
      </c>
      <c r="AV358" s="64" t="s">
        <v>58</v>
      </c>
      <c r="AW358" s="64"/>
      <c r="AX358" s="64"/>
      <c r="AY358" s="64"/>
      <c r="AZ358" s="64"/>
      <c r="BA358" s="64"/>
      <c r="BB358" s="64"/>
      <c r="BC358" s="64"/>
      <c r="BD358" s="64"/>
      <c r="BE358" s="64"/>
      <c r="BF358" s="64"/>
      <c r="BG358" s="64"/>
      <c r="BH358" s="64"/>
      <c r="BI358" s="64"/>
      <c r="BJ358" s="64"/>
      <c r="BK358" s="64"/>
      <c r="BL358" s="64"/>
      <c r="BM358" s="64"/>
      <c r="BN358" s="64"/>
      <c r="BO358" s="64"/>
      <c r="BP358" s="64"/>
      <c r="BQ358" s="64"/>
      <c r="BR358" s="64"/>
      <c r="BS358" s="64"/>
      <c r="BT358" s="64"/>
      <c r="BU358" s="31">
        <f>COUNTIF(O358:AC358,"P")</f>
        <v>0</v>
      </c>
      <c r="BV358" s="31">
        <f>COUNTIF(AD358:AQ358,"P")</f>
        <v>3</v>
      </c>
      <c r="BW358" s="31">
        <f>COUNTIF(AR358:BE358,"P")</f>
        <v>5</v>
      </c>
      <c r="BX358" s="31">
        <f>COUNTIF(BF358:BT358,"P")</f>
        <v>0</v>
      </c>
      <c r="BY358" s="31">
        <f t="shared" si="97"/>
        <v>8</v>
      </c>
      <c r="BZ358" s="22"/>
      <c r="CA358" s="22"/>
      <c r="CB358" s="22"/>
      <c r="CC358" s="22"/>
      <c r="CD358" s="235"/>
      <c r="CE358" s="6"/>
      <c r="CF358" s="6"/>
      <c r="CG358" s="6"/>
      <c r="CH358" s="6"/>
      <c r="CI358" s="6"/>
      <c r="CJ358" s="6"/>
      <c r="CK358" s="6"/>
      <c r="CL358" s="6"/>
    </row>
    <row r="359" spans="1:90" s="7" customFormat="1" ht="18.75" customHeight="1" hidden="1" outlineLevel="2">
      <c r="A359" s="236"/>
      <c r="B359" s="237"/>
      <c r="C359" s="241"/>
      <c r="D359" s="265"/>
      <c r="E359" s="251"/>
      <c r="F359" s="248"/>
      <c r="G359" s="20" t="s">
        <v>59</v>
      </c>
      <c r="H359" s="170"/>
      <c r="I359" s="170"/>
      <c r="J359" s="170"/>
      <c r="K359" s="170"/>
      <c r="L359" s="170"/>
      <c r="M359" s="230"/>
      <c r="N359" s="231"/>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c r="AN359" s="67"/>
      <c r="AO359" s="67"/>
      <c r="AP359" s="67"/>
      <c r="AQ359" s="67"/>
      <c r="AR359" s="67"/>
      <c r="AS359" s="67"/>
      <c r="AT359" s="67"/>
      <c r="AU359" s="67"/>
      <c r="AV359" s="67"/>
      <c r="AW359" s="67"/>
      <c r="AX359" s="67"/>
      <c r="AY359" s="67"/>
      <c r="AZ359" s="67"/>
      <c r="BA359" s="67"/>
      <c r="BB359" s="67"/>
      <c r="BC359" s="67"/>
      <c r="BD359" s="67"/>
      <c r="BE359" s="67"/>
      <c r="BF359" s="67"/>
      <c r="BG359" s="67"/>
      <c r="BH359" s="67"/>
      <c r="BI359" s="67"/>
      <c r="BJ359" s="67"/>
      <c r="BK359" s="67"/>
      <c r="BL359" s="67"/>
      <c r="BM359" s="67"/>
      <c r="BN359" s="67"/>
      <c r="BO359" s="67"/>
      <c r="BP359" s="67"/>
      <c r="BQ359" s="67"/>
      <c r="BR359" s="67"/>
      <c r="BS359" s="67"/>
      <c r="BT359" s="67"/>
      <c r="BU359" s="51">
        <f>COUNTIF(O359:AC359,"E")</f>
        <v>0</v>
      </c>
      <c r="BV359" s="51">
        <f>COUNTIF(AD359:AQ359,"E")</f>
        <v>0</v>
      </c>
      <c r="BW359" s="51">
        <f>COUNTIF(AR359:BE359,"E")</f>
        <v>0</v>
      </c>
      <c r="BX359" s="51">
        <f>COUNTIF(BF359:BT359,"E")</f>
        <v>0</v>
      </c>
      <c r="BY359" s="52">
        <f t="shared" si="97"/>
        <v>0</v>
      </c>
      <c r="BZ359" s="43">
        <v>0</v>
      </c>
      <c r="CA359" s="43">
        <f>IF(ISERROR(BV373/BV372),"",BV373/BV372)</f>
        <v>0</v>
      </c>
      <c r="CB359" s="43">
        <v>0</v>
      </c>
      <c r="CC359" s="43">
        <v>0</v>
      </c>
      <c r="CD359" s="235"/>
      <c r="CE359" s="6"/>
      <c r="CF359" s="6"/>
      <c r="CG359" s="6"/>
      <c r="CH359" s="6"/>
      <c r="CI359" s="6"/>
      <c r="CJ359" s="6"/>
      <c r="CK359" s="6"/>
      <c r="CL359" s="6"/>
    </row>
    <row r="360" spans="1:90" s="7" customFormat="1" ht="18.75" customHeight="1" hidden="1" outlineLevel="2">
      <c r="A360" s="236">
        <v>74</v>
      </c>
      <c r="B360" s="237"/>
      <c r="C360" s="241"/>
      <c r="D360" s="265"/>
      <c r="E360" s="251" t="s">
        <v>415</v>
      </c>
      <c r="F360" s="247" t="s">
        <v>432</v>
      </c>
      <c r="G360" s="20" t="s">
        <v>58</v>
      </c>
      <c r="H360" s="170" t="s">
        <v>272</v>
      </c>
      <c r="I360" s="170"/>
      <c r="J360" s="170"/>
      <c r="K360" s="170"/>
      <c r="L360" s="170" t="s">
        <v>272</v>
      </c>
      <c r="M360" s="230" t="s">
        <v>424</v>
      </c>
      <c r="N360" s="231" t="s">
        <v>381</v>
      </c>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c r="AP360" s="64"/>
      <c r="AQ360" s="64"/>
      <c r="AR360" s="64"/>
      <c r="AS360" s="64"/>
      <c r="AT360" s="64"/>
      <c r="AU360" s="64"/>
      <c r="AV360" s="64"/>
      <c r="AW360" s="64"/>
      <c r="AX360" s="64"/>
      <c r="AY360" s="64"/>
      <c r="AZ360" s="64"/>
      <c r="BA360" s="64"/>
      <c r="BB360" s="64" t="s">
        <v>58</v>
      </c>
      <c r="BC360" s="64" t="s">
        <v>58</v>
      </c>
      <c r="BD360" s="64" t="s">
        <v>58</v>
      </c>
      <c r="BE360" s="64" t="s">
        <v>58</v>
      </c>
      <c r="BF360" s="64" t="s">
        <v>58</v>
      </c>
      <c r="BG360" s="64" t="s">
        <v>58</v>
      </c>
      <c r="BH360" s="64" t="s">
        <v>58</v>
      </c>
      <c r="BI360" s="64" t="s">
        <v>58</v>
      </c>
      <c r="BJ360" s="64" t="s">
        <v>58</v>
      </c>
      <c r="BK360" s="64"/>
      <c r="BL360" s="64"/>
      <c r="BM360" s="64"/>
      <c r="BN360" s="64"/>
      <c r="BO360" s="64"/>
      <c r="BP360" s="64"/>
      <c r="BQ360" s="64"/>
      <c r="BR360" s="64"/>
      <c r="BS360" s="64"/>
      <c r="BT360" s="64"/>
      <c r="BU360" s="31">
        <f>COUNTIF(O360:AC360,"P")</f>
        <v>0</v>
      </c>
      <c r="BV360" s="31">
        <f>COUNTIF(AD360:AQ360,"P")</f>
        <v>0</v>
      </c>
      <c r="BW360" s="31">
        <f>COUNTIF(AR360:BE360,"P")</f>
        <v>4</v>
      </c>
      <c r="BX360" s="31">
        <f>COUNTIF(BF360:BT360,"P")</f>
        <v>5</v>
      </c>
      <c r="BY360" s="31">
        <f t="shared" si="97"/>
        <v>9</v>
      </c>
      <c r="BZ360" s="22"/>
      <c r="CA360" s="22"/>
      <c r="CB360" s="22"/>
      <c r="CC360" s="22"/>
      <c r="CD360" s="235"/>
      <c r="CE360" s="6"/>
      <c r="CF360" s="6"/>
      <c r="CG360" s="6"/>
      <c r="CH360" s="6"/>
      <c r="CI360" s="6"/>
      <c r="CJ360" s="6"/>
      <c r="CK360" s="6"/>
      <c r="CL360" s="6"/>
    </row>
    <row r="361" spans="1:90" s="7" customFormat="1" ht="18.75" customHeight="1" hidden="1" outlineLevel="2">
      <c r="A361" s="236"/>
      <c r="B361" s="237"/>
      <c r="C361" s="241"/>
      <c r="D361" s="265"/>
      <c r="E361" s="251"/>
      <c r="F361" s="248"/>
      <c r="G361" s="20" t="s">
        <v>59</v>
      </c>
      <c r="H361" s="170"/>
      <c r="I361" s="170"/>
      <c r="J361" s="170"/>
      <c r="K361" s="170"/>
      <c r="L361" s="170"/>
      <c r="M361" s="230"/>
      <c r="N361" s="231"/>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c r="AP361" s="67"/>
      <c r="AQ361" s="67"/>
      <c r="AR361" s="67"/>
      <c r="AS361" s="67"/>
      <c r="AT361" s="67"/>
      <c r="AU361" s="67"/>
      <c r="AV361" s="67"/>
      <c r="AW361" s="67"/>
      <c r="AX361" s="67"/>
      <c r="AY361" s="67"/>
      <c r="AZ361" s="67"/>
      <c r="BA361" s="67"/>
      <c r="BB361" s="67"/>
      <c r="BC361" s="67"/>
      <c r="BD361" s="67"/>
      <c r="BE361" s="67"/>
      <c r="BF361" s="67"/>
      <c r="BG361" s="67"/>
      <c r="BH361" s="67"/>
      <c r="BI361" s="67"/>
      <c r="BJ361" s="67"/>
      <c r="BK361" s="67"/>
      <c r="BL361" s="67"/>
      <c r="BM361" s="67"/>
      <c r="BN361" s="67"/>
      <c r="BO361" s="67"/>
      <c r="BP361" s="67"/>
      <c r="BQ361" s="67"/>
      <c r="BR361" s="67"/>
      <c r="BS361" s="67"/>
      <c r="BT361" s="67"/>
      <c r="BU361" s="51">
        <f>COUNTIF(O361:AC361,"E")</f>
        <v>0</v>
      </c>
      <c r="BV361" s="51">
        <f>COUNTIF(AD361:AQ361,"E")</f>
        <v>0</v>
      </c>
      <c r="BW361" s="51">
        <f>COUNTIF(AR361:BE361,"E")</f>
        <v>0</v>
      </c>
      <c r="BX361" s="51">
        <f>COUNTIF(BF361:BT361,"E")</f>
        <v>0</v>
      </c>
      <c r="BY361" s="52">
        <f t="shared" si="97"/>
        <v>0</v>
      </c>
      <c r="BZ361" s="43">
        <v>0</v>
      </c>
      <c r="CA361" s="43">
        <f>IF(ISERROR(BV365/BV364),"",BV365/BV364)</f>
      </c>
      <c r="CB361" s="43">
        <v>0</v>
      </c>
      <c r="CC361" s="43">
        <v>0</v>
      </c>
      <c r="CD361" s="235"/>
      <c r="CE361" s="6"/>
      <c r="CF361" s="6"/>
      <c r="CG361" s="6"/>
      <c r="CH361" s="6"/>
      <c r="CI361" s="6"/>
      <c r="CJ361" s="6"/>
      <c r="CK361" s="6"/>
      <c r="CL361" s="6"/>
    </row>
    <row r="362" spans="1:90" s="7" customFormat="1" ht="18.75" customHeight="1" hidden="1" outlineLevel="2">
      <c r="A362" s="236">
        <v>75</v>
      </c>
      <c r="B362" s="237"/>
      <c r="C362" s="241"/>
      <c r="D362" s="265"/>
      <c r="E362" s="251" t="s">
        <v>417</v>
      </c>
      <c r="F362" s="184"/>
      <c r="G362" s="20" t="s">
        <v>58</v>
      </c>
      <c r="H362" s="170" t="s">
        <v>272</v>
      </c>
      <c r="I362" s="170"/>
      <c r="J362" s="170"/>
      <c r="K362" s="170"/>
      <c r="L362" s="170" t="s">
        <v>272</v>
      </c>
      <c r="M362" s="230" t="s">
        <v>424</v>
      </c>
      <c r="N362" s="231" t="s">
        <v>381</v>
      </c>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c r="AP362" s="64"/>
      <c r="AQ362" s="64"/>
      <c r="AR362" s="64"/>
      <c r="AS362" s="64"/>
      <c r="AT362" s="64"/>
      <c r="AU362" s="64"/>
      <c r="AV362" s="64"/>
      <c r="AW362" s="64"/>
      <c r="AX362" s="64"/>
      <c r="AY362" s="64"/>
      <c r="AZ362" s="64"/>
      <c r="BA362" s="64"/>
      <c r="BB362" s="64"/>
      <c r="BC362" s="64"/>
      <c r="BD362" s="64"/>
      <c r="BE362" s="64"/>
      <c r="BF362" s="64"/>
      <c r="BG362" s="64"/>
      <c r="BH362" s="64"/>
      <c r="BI362" s="64"/>
      <c r="BJ362" s="64"/>
      <c r="BK362" s="64"/>
      <c r="BL362" s="64" t="s">
        <v>58</v>
      </c>
      <c r="BM362" s="64" t="s">
        <v>58</v>
      </c>
      <c r="BN362" s="64" t="s">
        <v>58</v>
      </c>
      <c r="BO362" s="64" t="s">
        <v>58</v>
      </c>
      <c r="BP362" s="64"/>
      <c r="BQ362" s="64"/>
      <c r="BR362" s="64"/>
      <c r="BS362" s="64"/>
      <c r="BT362" s="64"/>
      <c r="BU362" s="31">
        <f>COUNTIF(O362:AC362,"P")</f>
        <v>0</v>
      </c>
      <c r="BV362" s="31">
        <f>COUNTIF(AD362:AQ362,"P")</f>
        <v>0</v>
      </c>
      <c r="BW362" s="31">
        <f>COUNTIF(AR362:BE362,"P")</f>
        <v>0</v>
      </c>
      <c r="BX362" s="31">
        <f>COUNTIF(BF362:BT362,"P")</f>
        <v>4</v>
      </c>
      <c r="BY362" s="31">
        <f t="shared" si="97"/>
        <v>4</v>
      </c>
      <c r="BZ362" s="43"/>
      <c r="CA362" s="43"/>
      <c r="CB362" s="43"/>
      <c r="CC362" s="43"/>
      <c r="CD362" s="235"/>
      <c r="CE362" s="6"/>
      <c r="CF362" s="6"/>
      <c r="CG362" s="6"/>
      <c r="CH362" s="6"/>
      <c r="CI362" s="6"/>
      <c r="CJ362" s="6"/>
      <c r="CK362" s="6"/>
      <c r="CL362" s="6"/>
    </row>
    <row r="363" spans="1:90" s="7" customFormat="1" ht="18.75" customHeight="1" hidden="1" outlineLevel="2">
      <c r="A363" s="236"/>
      <c r="B363" s="237"/>
      <c r="C363" s="241"/>
      <c r="D363" s="265"/>
      <c r="E363" s="251"/>
      <c r="F363" s="184"/>
      <c r="G363" s="20" t="s">
        <v>59</v>
      </c>
      <c r="H363" s="170"/>
      <c r="I363" s="170"/>
      <c r="J363" s="170"/>
      <c r="K363" s="170"/>
      <c r="L363" s="170"/>
      <c r="M363" s="230"/>
      <c r="N363" s="231"/>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c r="AP363" s="67"/>
      <c r="AQ363" s="67"/>
      <c r="AR363" s="67"/>
      <c r="AS363" s="67"/>
      <c r="AT363" s="67"/>
      <c r="AU363" s="67"/>
      <c r="AV363" s="67"/>
      <c r="AW363" s="67"/>
      <c r="AX363" s="67"/>
      <c r="AY363" s="67"/>
      <c r="AZ363" s="67"/>
      <c r="BA363" s="67"/>
      <c r="BB363" s="67"/>
      <c r="BC363" s="67"/>
      <c r="BD363" s="67"/>
      <c r="BE363" s="67"/>
      <c r="BF363" s="67"/>
      <c r="BG363" s="67"/>
      <c r="BH363" s="67"/>
      <c r="BI363" s="67"/>
      <c r="BJ363" s="67"/>
      <c r="BK363" s="67"/>
      <c r="BL363" s="67"/>
      <c r="BM363" s="67"/>
      <c r="BN363" s="67"/>
      <c r="BO363" s="67"/>
      <c r="BP363" s="67"/>
      <c r="BQ363" s="67"/>
      <c r="BR363" s="67"/>
      <c r="BS363" s="67"/>
      <c r="BT363" s="67"/>
      <c r="BU363" s="51">
        <f>COUNTIF(O363:AC363,"E")</f>
        <v>0</v>
      </c>
      <c r="BV363" s="51">
        <f>COUNTIF(AD363:AQ363,"E")</f>
        <v>0</v>
      </c>
      <c r="BW363" s="51">
        <f>COUNTIF(AR363:BE363,"E")</f>
        <v>0</v>
      </c>
      <c r="BX363" s="51">
        <f>COUNTIF(BF363:BT363,"E")</f>
        <v>0</v>
      </c>
      <c r="BY363" s="52">
        <f t="shared" si="97"/>
        <v>0</v>
      </c>
      <c r="BZ363" s="43">
        <f>IF(ISERROR(BT437/BT436),"",BT437/BT436)</f>
      </c>
      <c r="CA363" s="43">
        <f>IF(ISERROR(BV365/BV364),"",BV365/BV364)</f>
      </c>
      <c r="CB363" s="43">
        <v>0</v>
      </c>
      <c r="CC363" s="43">
        <v>0</v>
      </c>
      <c r="CD363" s="235"/>
      <c r="CE363" s="6"/>
      <c r="CF363" s="6"/>
      <c r="CG363" s="6"/>
      <c r="CH363" s="6"/>
      <c r="CI363" s="6"/>
      <c r="CJ363" s="6"/>
      <c r="CK363" s="6"/>
      <c r="CL363" s="6"/>
    </row>
    <row r="364" spans="1:90" s="7" customFormat="1" ht="18.75" customHeight="1" hidden="1" outlineLevel="2">
      <c r="A364" s="236">
        <v>74</v>
      </c>
      <c r="B364" s="237"/>
      <c r="C364" s="241"/>
      <c r="D364" s="265"/>
      <c r="E364" s="251"/>
      <c r="F364" s="184"/>
      <c r="G364" s="20" t="s">
        <v>58</v>
      </c>
      <c r="H364" s="170" t="s">
        <v>272</v>
      </c>
      <c r="I364" s="170"/>
      <c r="J364" s="170"/>
      <c r="K364" s="170"/>
      <c r="L364" s="170" t="s">
        <v>272</v>
      </c>
      <c r="M364" s="230" t="s">
        <v>424</v>
      </c>
      <c r="N364" s="231" t="s">
        <v>381</v>
      </c>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c r="AP364" s="64"/>
      <c r="AQ364" s="64"/>
      <c r="AR364" s="64"/>
      <c r="AS364" s="64"/>
      <c r="AT364" s="64"/>
      <c r="AU364" s="64"/>
      <c r="AV364" s="64"/>
      <c r="AW364" s="64"/>
      <c r="AX364" s="64"/>
      <c r="AY364" s="64"/>
      <c r="AZ364" s="64"/>
      <c r="BA364" s="64"/>
      <c r="BB364" s="64"/>
      <c r="BC364" s="64"/>
      <c r="BD364" s="64"/>
      <c r="BE364" s="64"/>
      <c r="BF364" s="64"/>
      <c r="BG364" s="64"/>
      <c r="BH364" s="64"/>
      <c r="BI364" s="64"/>
      <c r="BJ364" s="64"/>
      <c r="BK364" s="64"/>
      <c r="BL364" s="64"/>
      <c r="BM364" s="64"/>
      <c r="BN364" s="64"/>
      <c r="BO364" s="64"/>
      <c r="BP364" s="64"/>
      <c r="BQ364" s="64"/>
      <c r="BR364" s="64"/>
      <c r="BS364" s="64"/>
      <c r="BT364" s="64"/>
      <c r="BU364" s="31">
        <f>COUNTIF(O364:AC364,"P")</f>
        <v>0</v>
      </c>
      <c r="BV364" s="31">
        <f>COUNTIF(AD364:AQ364,"P")</f>
        <v>0</v>
      </c>
      <c r="BW364" s="31">
        <f>COUNTIF(AR364:BE364,"P")</f>
        <v>0</v>
      </c>
      <c r="BX364" s="31">
        <f>COUNTIF(BF364:BT364,"P")</f>
        <v>0</v>
      </c>
      <c r="BY364" s="31">
        <f aca="true" t="shared" si="100" ref="BY364:BY379">SUM(BU364:BX364)</f>
        <v>0</v>
      </c>
      <c r="BZ364" s="22"/>
      <c r="CA364" s="22"/>
      <c r="CB364" s="22"/>
      <c r="CC364" s="22"/>
      <c r="CD364" s="235"/>
      <c r="CE364" s="6"/>
      <c r="CF364" s="6"/>
      <c r="CG364" s="6"/>
      <c r="CH364" s="6"/>
      <c r="CI364" s="6"/>
      <c r="CJ364" s="6"/>
      <c r="CK364" s="6"/>
      <c r="CL364" s="6"/>
    </row>
    <row r="365" spans="1:90" s="7" customFormat="1" ht="18.75" customHeight="1" hidden="1" outlineLevel="2">
      <c r="A365" s="236"/>
      <c r="B365" s="237"/>
      <c r="C365" s="241"/>
      <c r="D365" s="265"/>
      <c r="E365" s="251"/>
      <c r="F365" s="184"/>
      <c r="G365" s="20" t="s">
        <v>59</v>
      </c>
      <c r="H365" s="170"/>
      <c r="I365" s="170"/>
      <c r="J365" s="170"/>
      <c r="K365" s="170"/>
      <c r="L365" s="170"/>
      <c r="M365" s="230"/>
      <c r="N365" s="231"/>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7"/>
      <c r="AR365" s="67"/>
      <c r="AS365" s="67"/>
      <c r="AT365" s="67"/>
      <c r="AU365" s="67"/>
      <c r="AV365" s="67"/>
      <c r="AW365" s="67"/>
      <c r="AX365" s="67"/>
      <c r="AY365" s="67"/>
      <c r="AZ365" s="67"/>
      <c r="BA365" s="67"/>
      <c r="BB365" s="67"/>
      <c r="BC365" s="67"/>
      <c r="BD365" s="67"/>
      <c r="BE365" s="67"/>
      <c r="BF365" s="67"/>
      <c r="BG365" s="67"/>
      <c r="BH365" s="67"/>
      <c r="BI365" s="67"/>
      <c r="BJ365" s="67"/>
      <c r="BK365" s="67"/>
      <c r="BL365" s="67"/>
      <c r="BM365" s="67"/>
      <c r="BN365" s="67"/>
      <c r="BO365" s="67"/>
      <c r="BP365" s="67"/>
      <c r="BQ365" s="67"/>
      <c r="BR365" s="67"/>
      <c r="BS365" s="67"/>
      <c r="BT365" s="67"/>
      <c r="BU365" s="51">
        <f>COUNTIF(O365:AC365,"E")</f>
        <v>0</v>
      </c>
      <c r="BV365" s="51">
        <f>COUNTIF(AD365:AQ365,"E")</f>
        <v>0</v>
      </c>
      <c r="BW365" s="51">
        <f>COUNTIF(AR365:BE365,"E")</f>
        <v>0</v>
      </c>
      <c r="BX365" s="51">
        <f>COUNTIF(BF365:BT365,"E")</f>
        <v>0</v>
      </c>
      <c r="BY365" s="52">
        <f t="shared" si="100"/>
        <v>0</v>
      </c>
      <c r="BZ365" s="43">
        <v>0</v>
      </c>
      <c r="CA365" s="43">
        <f>IF(ISERROR(BV382/BV380),"",BV382/BV380)</f>
      </c>
      <c r="CB365" s="43">
        <v>0</v>
      </c>
      <c r="CC365" s="43">
        <v>0</v>
      </c>
      <c r="CD365" s="235"/>
      <c r="CE365" s="6"/>
      <c r="CF365" s="6"/>
      <c r="CG365" s="6"/>
      <c r="CH365" s="6"/>
      <c r="CI365" s="6"/>
      <c r="CJ365" s="6"/>
      <c r="CK365" s="6"/>
      <c r="CL365" s="6"/>
    </row>
    <row r="366" spans="1:90" s="7" customFormat="1" ht="18.75" customHeight="1" outlineLevel="1" collapsed="1">
      <c r="A366" s="236">
        <v>74</v>
      </c>
      <c r="B366" s="237"/>
      <c r="C366" s="241"/>
      <c r="D366" s="265"/>
      <c r="E366" s="250" t="s">
        <v>153</v>
      </c>
      <c r="F366" s="184" t="s">
        <v>435</v>
      </c>
      <c r="G366" s="20" t="s">
        <v>58</v>
      </c>
      <c r="H366" s="170" t="s">
        <v>272</v>
      </c>
      <c r="I366" s="170"/>
      <c r="J366" s="170"/>
      <c r="K366" s="170"/>
      <c r="L366" s="170" t="s">
        <v>272</v>
      </c>
      <c r="M366" s="230" t="s">
        <v>424</v>
      </c>
      <c r="N366" s="231" t="s">
        <v>381</v>
      </c>
      <c r="O366" s="21">
        <f>COUNTIF(O368:O379,"P")</f>
        <v>0</v>
      </c>
      <c r="P366" s="21">
        <f aca="true" t="shared" si="101" ref="P366:AM366">COUNTIF(P368:P379,"P")</f>
        <v>0</v>
      </c>
      <c r="Q366" s="21">
        <f t="shared" si="101"/>
        <v>0</v>
      </c>
      <c r="R366" s="21">
        <f t="shared" si="101"/>
        <v>0</v>
      </c>
      <c r="S366" s="21">
        <f t="shared" si="101"/>
        <v>0</v>
      </c>
      <c r="T366" s="21">
        <f t="shared" si="101"/>
        <v>0</v>
      </c>
      <c r="U366" s="21">
        <f t="shared" si="101"/>
        <v>0</v>
      </c>
      <c r="V366" s="21">
        <f t="shared" si="101"/>
        <v>0</v>
      </c>
      <c r="W366" s="21">
        <f t="shared" si="101"/>
        <v>0</v>
      </c>
      <c r="X366" s="21">
        <f t="shared" si="101"/>
        <v>1</v>
      </c>
      <c r="Y366" s="21">
        <f t="shared" si="101"/>
        <v>0</v>
      </c>
      <c r="Z366" s="21">
        <f t="shared" si="101"/>
        <v>0</v>
      </c>
      <c r="AA366" s="21">
        <f t="shared" si="101"/>
        <v>0</v>
      </c>
      <c r="AB366" s="21">
        <f t="shared" si="101"/>
        <v>0</v>
      </c>
      <c r="AC366" s="21">
        <f t="shared" si="101"/>
        <v>1</v>
      </c>
      <c r="AD366" s="21">
        <f t="shared" si="101"/>
        <v>1</v>
      </c>
      <c r="AE366" s="21">
        <f t="shared" si="101"/>
        <v>1</v>
      </c>
      <c r="AF366" s="21">
        <f t="shared" si="101"/>
        <v>1</v>
      </c>
      <c r="AG366" s="21"/>
      <c r="AH366" s="21">
        <f t="shared" si="101"/>
        <v>2</v>
      </c>
      <c r="AI366" s="21">
        <f t="shared" si="101"/>
        <v>1</v>
      </c>
      <c r="AJ366" s="21">
        <f t="shared" si="101"/>
        <v>1</v>
      </c>
      <c r="AK366" s="21">
        <f t="shared" si="101"/>
        <v>0</v>
      </c>
      <c r="AL366" s="21">
        <f t="shared" si="101"/>
        <v>0</v>
      </c>
      <c r="AM366" s="21">
        <f t="shared" si="101"/>
        <v>1</v>
      </c>
      <c r="AN366" s="21">
        <f aca="true" t="shared" si="102" ref="AN366:BT366">COUNTIF(AN368:AN379,"P")</f>
        <v>1</v>
      </c>
      <c r="AO366" s="21">
        <f t="shared" si="102"/>
        <v>1</v>
      </c>
      <c r="AP366" s="21">
        <f t="shared" si="102"/>
        <v>1</v>
      </c>
      <c r="AQ366" s="21">
        <f t="shared" si="102"/>
        <v>2</v>
      </c>
      <c r="AR366" s="21">
        <f t="shared" si="102"/>
        <v>1</v>
      </c>
      <c r="AS366" s="21">
        <f t="shared" si="102"/>
        <v>1</v>
      </c>
      <c r="AT366" s="21">
        <f t="shared" si="102"/>
        <v>1</v>
      </c>
      <c r="AU366" s="21">
        <f t="shared" si="102"/>
        <v>1</v>
      </c>
      <c r="AV366" s="21">
        <f t="shared" si="102"/>
        <v>2</v>
      </c>
      <c r="AW366" s="21">
        <f t="shared" si="102"/>
        <v>0</v>
      </c>
      <c r="AX366" s="21">
        <f t="shared" si="102"/>
        <v>0</v>
      </c>
      <c r="AY366" s="21">
        <f t="shared" si="102"/>
        <v>0</v>
      </c>
      <c r="AZ366" s="21">
        <f t="shared" si="102"/>
        <v>0</v>
      </c>
      <c r="BA366" s="21">
        <f t="shared" si="102"/>
        <v>1</v>
      </c>
      <c r="BB366" s="21">
        <f t="shared" si="102"/>
        <v>0</v>
      </c>
      <c r="BC366" s="21">
        <f t="shared" si="102"/>
        <v>0</v>
      </c>
      <c r="BD366" s="21">
        <f t="shared" si="102"/>
        <v>0</v>
      </c>
      <c r="BE366" s="21">
        <f t="shared" si="102"/>
        <v>1</v>
      </c>
      <c r="BF366" s="21">
        <f t="shared" si="102"/>
        <v>0</v>
      </c>
      <c r="BG366" s="21">
        <f t="shared" si="102"/>
        <v>0</v>
      </c>
      <c r="BH366" s="21">
        <f t="shared" si="102"/>
        <v>1</v>
      </c>
      <c r="BI366" s="21">
        <f t="shared" si="102"/>
        <v>0</v>
      </c>
      <c r="BJ366" s="21">
        <f t="shared" si="102"/>
        <v>1</v>
      </c>
      <c r="BK366" s="21">
        <f t="shared" si="102"/>
        <v>0</v>
      </c>
      <c r="BL366" s="21">
        <f t="shared" si="102"/>
        <v>0</v>
      </c>
      <c r="BM366" s="21">
        <f t="shared" si="102"/>
        <v>0</v>
      </c>
      <c r="BN366" s="21">
        <f t="shared" si="102"/>
        <v>0</v>
      </c>
      <c r="BO366" s="21">
        <f t="shared" si="102"/>
        <v>1</v>
      </c>
      <c r="BP366" s="21">
        <f t="shared" si="102"/>
        <v>0</v>
      </c>
      <c r="BQ366" s="21">
        <f t="shared" si="102"/>
        <v>1</v>
      </c>
      <c r="BR366" s="21"/>
      <c r="BS366" s="21">
        <f t="shared" si="102"/>
        <v>0</v>
      </c>
      <c r="BT366" s="21">
        <f t="shared" si="102"/>
        <v>0</v>
      </c>
      <c r="BU366" s="31">
        <f>COUNTIF(O366:AC366,"P")</f>
        <v>0</v>
      </c>
      <c r="BV366" s="31">
        <f>COUNTIF(AD366:AQ366,"P")</f>
        <v>0</v>
      </c>
      <c r="BW366" s="31">
        <f>COUNTIF(AR366:BE366,"P")</f>
        <v>0</v>
      </c>
      <c r="BX366" s="31">
        <f>COUNTIF(BF366:BT366,"P")</f>
        <v>0</v>
      </c>
      <c r="BY366" s="31">
        <f t="shared" si="100"/>
        <v>0</v>
      </c>
      <c r="BZ366" s="22"/>
      <c r="CA366" s="22"/>
      <c r="CB366" s="22"/>
      <c r="CC366" s="22"/>
      <c r="CD366" s="235"/>
      <c r="CE366" s="6"/>
      <c r="CF366" s="6"/>
      <c r="CG366" s="6"/>
      <c r="CH366" s="6"/>
      <c r="CI366" s="6"/>
      <c r="CJ366" s="6"/>
      <c r="CK366" s="6"/>
      <c r="CL366" s="6"/>
    </row>
    <row r="367" spans="1:90" s="7" customFormat="1" ht="18.75" customHeight="1" outlineLevel="1">
      <c r="A367" s="236"/>
      <c r="B367" s="237"/>
      <c r="C367" s="241"/>
      <c r="D367" s="266"/>
      <c r="E367" s="250"/>
      <c r="F367" s="184"/>
      <c r="G367" s="20" t="s">
        <v>59</v>
      </c>
      <c r="H367" s="170"/>
      <c r="I367" s="170"/>
      <c r="J367" s="170"/>
      <c r="K367" s="170"/>
      <c r="L367" s="170"/>
      <c r="M367" s="230"/>
      <c r="N367" s="231"/>
      <c r="O367" s="93">
        <f>COUNTIF(O368:O379,"E")</f>
        <v>0</v>
      </c>
      <c r="P367" s="93">
        <f aca="true" t="shared" si="103" ref="P367:AM367">COUNTIF(P368:P379,"E")</f>
        <v>0</v>
      </c>
      <c r="Q367" s="93">
        <f t="shared" si="103"/>
        <v>0</v>
      </c>
      <c r="R367" s="93">
        <f t="shared" si="103"/>
        <v>0</v>
      </c>
      <c r="S367" s="93">
        <f t="shared" si="103"/>
        <v>0</v>
      </c>
      <c r="T367" s="93">
        <f t="shared" si="103"/>
        <v>0</v>
      </c>
      <c r="U367" s="93">
        <f t="shared" si="103"/>
        <v>0</v>
      </c>
      <c r="V367" s="93">
        <f t="shared" si="103"/>
        <v>0</v>
      </c>
      <c r="W367" s="93">
        <f t="shared" si="103"/>
        <v>0</v>
      </c>
      <c r="X367" s="93">
        <f t="shared" si="103"/>
        <v>0</v>
      </c>
      <c r="Y367" s="93">
        <f t="shared" si="103"/>
        <v>0</v>
      </c>
      <c r="Z367" s="93">
        <f t="shared" si="103"/>
        <v>0</v>
      </c>
      <c r="AA367" s="93">
        <f t="shared" si="103"/>
        <v>0</v>
      </c>
      <c r="AB367" s="93">
        <f t="shared" si="103"/>
        <v>0</v>
      </c>
      <c r="AC367" s="93">
        <f t="shared" si="103"/>
        <v>0</v>
      </c>
      <c r="AD367" s="93">
        <f t="shared" si="103"/>
        <v>0</v>
      </c>
      <c r="AE367" s="93">
        <f t="shared" si="103"/>
        <v>0</v>
      </c>
      <c r="AF367" s="93">
        <f t="shared" si="103"/>
        <v>0</v>
      </c>
      <c r="AG367" s="93"/>
      <c r="AH367" s="93">
        <f t="shared" si="103"/>
        <v>0</v>
      </c>
      <c r="AI367" s="93">
        <f t="shared" si="103"/>
        <v>0</v>
      </c>
      <c r="AJ367" s="93">
        <f t="shared" si="103"/>
        <v>0</v>
      </c>
      <c r="AK367" s="93">
        <f t="shared" si="103"/>
        <v>0</v>
      </c>
      <c r="AL367" s="93">
        <f t="shared" si="103"/>
        <v>0</v>
      </c>
      <c r="AM367" s="93">
        <f t="shared" si="103"/>
        <v>0</v>
      </c>
      <c r="AN367" s="93">
        <f aca="true" t="shared" si="104" ref="AN367:BT367">COUNTIF(AN368:AN379,"E")</f>
        <v>0</v>
      </c>
      <c r="AO367" s="93">
        <f t="shared" si="104"/>
        <v>0</v>
      </c>
      <c r="AP367" s="93">
        <f t="shared" si="104"/>
        <v>0</v>
      </c>
      <c r="AQ367" s="93">
        <f t="shared" si="104"/>
        <v>0</v>
      </c>
      <c r="AR367" s="93">
        <f t="shared" si="104"/>
        <v>0</v>
      </c>
      <c r="AS367" s="93">
        <f t="shared" si="104"/>
        <v>0</v>
      </c>
      <c r="AT367" s="93">
        <f t="shared" si="104"/>
        <v>0</v>
      </c>
      <c r="AU367" s="93">
        <f t="shared" si="104"/>
        <v>0</v>
      </c>
      <c r="AV367" s="93">
        <f t="shared" si="104"/>
        <v>0</v>
      </c>
      <c r="AW367" s="93">
        <f t="shared" si="104"/>
        <v>0</v>
      </c>
      <c r="AX367" s="93">
        <f t="shared" si="104"/>
        <v>0</v>
      </c>
      <c r="AY367" s="93">
        <f t="shared" si="104"/>
        <v>0</v>
      </c>
      <c r="AZ367" s="93">
        <f t="shared" si="104"/>
        <v>0</v>
      </c>
      <c r="BA367" s="93">
        <f t="shared" si="104"/>
        <v>0</v>
      </c>
      <c r="BB367" s="93">
        <f t="shared" si="104"/>
        <v>0</v>
      </c>
      <c r="BC367" s="93">
        <f t="shared" si="104"/>
        <v>0</v>
      </c>
      <c r="BD367" s="93">
        <f t="shared" si="104"/>
        <v>0</v>
      </c>
      <c r="BE367" s="93">
        <f t="shared" si="104"/>
        <v>0</v>
      </c>
      <c r="BF367" s="93">
        <f t="shared" si="104"/>
        <v>0</v>
      </c>
      <c r="BG367" s="93">
        <f t="shared" si="104"/>
        <v>0</v>
      </c>
      <c r="BH367" s="93">
        <f t="shared" si="104"/>
        <v>0</v>
      </c>
      <c r="BI367" s="93">
        <f t="shared" si="104"/>
        <v>0</v>
      </c>
      <c r="BJ367" s="93">
        <f t="shared" si="104"/>
        <v>0</v>
      </c>
      <c r="BK367" s="93">
        <f t="shared" si="104"/>
        <v>0</v>
      </c>
      <c r="BL367" s="93">
        <f t="shared" si="104"/>
        <v>0</v>
      </c>
      <c r="BM367" s="93">
        <f t="shared" si="104"/>
        <v>0</v>
      </c>
      <c r="BN367" s="93">
        <f t="shared" si="104"/>
        <v>0</v>
      </c>
      <c r="BO367" s="93">
        <f t="shared" si="104"/>
        <v>0</v>
      </c>
      <c r="BP367" s="93">
        <f t="shared" si="104"/>
        <v>0</v>
      </c>
      <c r="BQ367" s="93">
        <f t="shared" si="104"/>
        <v>0</v>
      </c>
      <c r="BR367" s="93"/>
      <c r="BS367" s="93">
        <f t="shared" si="104"/>
        <v>0</v>
      </c>
      <c r="BT367" s="93">
        <f t="shared" si="104"/>
        <v>0</v>
      </c>
      <c r="BU367" s="51">
        <f>COUNTIF(O367:AC367,"E")</f>
        <v>0</v>
      </c>
      <c r="BV367" s="51">
        <f>COUNTIF(AD367:AQ367,"E")</f>
        <v>0</v>
      </c>
      <c r="BW367" s="51">
        <f>COUNTIF(AR367:BE367,"E")</f>
        <v>0</v>
      </c>
      <c r="BX367" s="51">
        <f>COUNTIF(BF367:BT367,"E")</f>
        <v>0</v>
      </c>
      <c r="BY367" s="52">
        <f t="shared" si="100"/>
        <v>0</v>
      </c>
      <c r="BZ367" s="43">
        <v>0</v>
      </c>
      <c r="CA367" s="43">
        <f>IF(ISERROR(BV382/BV381),"",BV382/BV381)</f>
      </c>
      <c r="CB367" s="43">
        <v>0</v>
      </c>
      <c r="CC367" s="43">
        <v>0</v>
      </c>
      <c r="CD367" s="235"/>
      <c r="CE367" s="6"/>
      <c r="CF367" s="6"/>
      <c r="CG367" s="6"/>
      <c r="CH367" s="6"/>
      <c r="CI367" s="6"/>
      <c r="CJ367" s="6"/>
      <c r="CK367" s="6"/>
      <c r="CL367" s="6"/>
    </row>
    <row r="368" spans="1:90" s="7" customFormat="1" ht="18.75" customHeight="1" hidden="1" outlineLevel="1">
      <c r="A368" s="236">
        <v>74</v>
      </c>
      <c r="B368" s="237"/>
      <c r="C368" s="241"/>
      <c r="D368" s="249" t="s">
        <v>154</v>
      </c>
      <c r="E368" s="245" t="s">
        <v>419</v>
      </c>
      <c r="F368" s="247" t="s">
        <v>432</v>
      </c>
      <c r="G368" s="20" t="s">
        <v>58</v>
      </c>
      <c r="H368" s="170" t="s">
        <v>272</v>
      </c>
      <c r="I368" s="170"/>
      <c r="J368" s="170"/>
      <c r="K368" s="170"/>
      <c r="L368" s="170" t="s">
        <v>272</v>
      </c>
      <c r="M368" s="230" t="s">
        <v>424</v>
      </c>
      <c r="N368" s="231" t="s">
        <v>381</v>
      </c>
      <c r="O368" s="64"/>
      <c r="P368" s="64"/>
      <c r="Q368" s="64"/>
      <c r="R368" s="64"/>
      <c r="S368" s="64"/>
      <c r="T368" s="64"/>
      <c r="U368" s="64"/>
      <c r="V368" s="64"/>
      <c r="W368" s="64"/>
      <c r="X368" s="64"/>
      <c r="Y368" s="64"/>
      <c r="Z368" s="64"/>
      <c r="AA368" s="64"/>
      <c r="AB368" s="64"/>
      <c r="AC368" s="64"/>
      <c r="AD368" s="64" t="s">
        <v>58</v>
      </c>
      <c r="AE368" s="64" t="s">
        <v>58</v>
      </c>
      <c r="AF368" s="64" t="s">
        <v>58</v>
      </c>
      <c r="AG368" s="64" t="s">
        <v>58</v>
      </c>
      <c r="AH368" s="64" t="s">
        <v>58</v>
      </c>
      <c r="AI368" s="64"/>
      <c r="AJ368" s="64"/>
      <c r="AK368" s="64"/>
      <c r="AL368" s="64"/>
      <c r="AM368" s="64"/>
      <c r="AN368" s="64"/>
      <c r="AO368" s="64"/>
      <c r="AP368" s="64"/>
      <c r="AQ368" s="64"/>
      <c r="AR368" s="64"/>
      <c r="AS368" s="64"/>
      <c r="AT368" s="64"/>
      <c r="AU368" s="64"/>
      <c r="AV368" s="64"/>
      <c r="AW368" s="64"/>
      <c r="AX368" s="64"/>
      <c r="AY368" s="64"/>
      <c r="AZ368" s="64"/>
      <c r="BA368" s="64"/>
      <c r="BB368" s="64"/>
      <c r="BC368" s="64"/>
      <c r="BD368" s="64"/>
      <c r="BE368" s="64"/>
      <c r="BF368" s="64"/>
      <c r="BG368" s="64"/>
      <c r="BH368" s="64"/>
      <c r="BI368" s="64"/>
      <c r="BJ368" s="64"/>
      <c r="BK368" s="64"/>
      <c r="BL368" s="64"/>
      <c r="BM368" s="64"/>
      <c r="BN368" s="64"/>
      <c r="BO368" s="64"/>
      <c r="BP368" s="64"/>
      <c r="BQ368" s="64"/>
      <c r="BR368" s="64"/>
      <c r="BS368" s="64"/>
      <c r="BT368" s="64"/>
      <c r="BU368" s="31">
        <f>COUNTIF(O368:AC368,"P")</f>
        <v>0</v>
      </c>
      <c r="BV368" s="31">
        <f>COUNTIF(AD368:AQ368,"P")</f>
        <v>5</v>
      </c>
      <c r="BW368" s="31">
        <f>COUNTIF(AR368:BE368,"P")</f>
        <v>0</v>
      </c>
      <c r="BX368" s="31">
        <f>COUNTIF(BF368:BT368,"P")</f>
        <v>0</v>
      </c>
      <c r="BY368" s="31">
        <f t="shared" si="100"/>
        <v>5</v>
      </c>
      <c r="BZ368" s="22"/>
      <c r="CA368" s="22"/>
      <c r="CB368" s="22"/>
      <c r="CC368" s="22"/>
      <c r="CD368" s="235"/>
      <c r="CE368" s="6"/>
      <c r="CF368" s="6"/>
      <c r="CG368" s="6"/>
      <c r="CH368" s="6"/>
      <c r="CI368" s="6"/>
      <c r="CJ368" s="6"/>
      <c r="CK368" s="6"/>
      <c r="CL368" s="6"/>
    </row>
    <row r="369" spans="1:90" s="7" customFormat="1" ht="18.75" customHeight="1" hidden="1" outlineLevel="1">
      <c r="A369" s="236"/>
      <c r="B369" s="237"/>
      <c r="C369" s="241"/>
      <c r="D369" s="249"/>
      <c r="E369" s="245"/>
      <c r="F369" s="248"/>
      <c r="G369" s="20" t="s">
        <v>59</v>
      </c>
      <c r="H369" s="170"/>
      <c r="I369" s="170"/>
      <c r="J369" s="170"/>
      <c r="K369" s="170"/>
      <c r="L369" s="170"/>
      <c r="M369" s="230"/>
      <c r="N369" s="231"/>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7"/>
      <c r="AR369" s="67"/>
      <c r="AS369" s="67"/>
      <c r="AT369" s="67"/>
      <c r="AU369" s="67"/>
      <c r="AV369" s="67"/>
      <c r="AW369" s="67"/>
      <c r="AX369" s="67"/>
      <c r="AY369" s="67"/>
      <c r="AZ369" s="67"/>
      <c r="BA369" s="67"/>
      <c r="BB369" s="67"/>
      <c r="BC369" s="67"/>
      <c r="BD369" s="67"/>
      <c r="BE369" s="67"/>
      <c r="BF369" s="67"/>
      <c r="BG369" s="67"/>
      <c r="BH369" s="67"/>
      <c r="BI369" s="67"/>
      <c r="BJ369" s="67"/>
      <c r="BK369" s="67"/>
      <c r="BL369" s="67"/>
      <c r="BM369" s="67"/>
      <c r="BN369" s="67"/>
      <c r="BO369" s="67"/>
      <c r="BP369" s="67"/>
      <c r="BQ369" s="67"/>
      <c r="BR369" s="67"/>
      <c r="BS369" s="67"/>
      <c r="BT369" s="67"/>
      <c r="BU369" s="51">
        <f>COUNTIF(O369:AC369,"E")</f>
        <v>0</v>
      </c>
      <c r="BV369" s="51">
        <f>COUNTIF(AD369:AQ369,"E")</f>
        <v>0</v>
      </c>
      <c r="BW369" s="51">
        <f>COUNTIF(AR369:BE369,"E")</f>
        <v>0</v>
      </c>
      <c r="BX369" s="51">
        <f>COUNTIF(BF369:BT369,"E")</f>
        <v>0</v>
      </c>
      <c r="BY369" s="52">
        <f t="shared" si="100"/>
        <v>0</v>
      </c>
      <c r="BZ369" s="43">
        <v>0</v>
      </c>
      <c r="CA369" s="43">
        <f>IF(ISERROR(BV384/BV383),"",BV384/BV383)</f>
      </c>
      <c r="CB369" s="43">
        <v>0</v>
      </c>
      <c r="CC369" s="43">
        <v>0</v>
      </c>
      <c r="CD369" s="235"/>
      <c r="CE369" s="6"/>
      <c r="CF369" s="6"/>
      <c r="CG369" s="6"/>
      <c r="CH369" s="6"/>
      <c r="CI369" s="6"/>
      <c r="CJ369" s="6"/>
      <c r="CK369" s="6"/>
      <c r="CL369" s="6"/>
    </row>
    <row r="370" spans="1:90" s="7" customFormat="1" ht="18.75" customHeight="1" hidden="1" outlineLevel="1">
      <c r="A370" s="236">
        <v>74</v>
      </c>
      <c r="B370" s="237"/>
      <c r="C370" s="241"/>
      <c r="D370" s="249"/>
      <c r="E370" s="245" t="s">
        <v>420</v>
      </c>
      <c r="F370" s="247" t="s">
        <v>432</v>
      </c>
      <c r="G370" s="20" t="s">
        <v>58</v>
      </c>
      <c r="H370" s="170" t="s">
        <v>272</v>
      </c>
      <c r="I370" s="170"/>
      <c r="J370" s="170"/>
      <c r="K370" s="170"/>
      <c r="L370" s="170" t="s">
        <v>272</v>
      </c>
      <c r="M370" s="230" t="s">
        <v>424</v>
      </c>
      <c r="N370" s="231" t="s">
        <v>381</v>
      </c>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t="s">
        <v>58</v>
      </c>
      <c r="AO370" s="64" t="s">
        <v>58</v>
      </c>
      <c r="AP370" s="64" t="s">
        <v>58</v>
      </c>
      <c r="AQ370" s="64" t="s">
        <v>58</v>
      </c>
      <c r="AR370" s="64" t="s">
        <v>58</v>
      </c>
      <c r="AS370" s="64" t="s">
        <v>58</v>
      </c>
      <c r="AT370" s="64" t="s">
        <v>58</v>
      </c>
      <c r="AU370" s="64" t="s">
        <v>58</v>
      </c>
      <c r="AV370" s="64" t="s">
        <v>58</v>
      </c>
      <c r="AW370" s="64"/>
      <c r="AX370" s="64"/>
      <c r="AY370" s="64"/>
      <c r="AZ370" s="64"/>
      <c r="BA370" s="64"/>
      <c r="BB370" s="64"/>
      <c r="BC370" s="64"/>
      <c r="BD370" s="64"/>
      <c r="BE370" s="64"/>
      <c r="BF370" s="64"/>
      <c r="BG370" s="64"/>
      <c r="BH370" s="64"/>
      <c r="BI370" s="64"/>
      <c r="BJ370" s="64"/>
      <c r="BK370" s="64"/>
      <c r="BL370" s="64"/>
      <c r="BM370" s="64"/>
      <c r="BN370" s="64"/>
      <c r="BO370" s="64"/>
      <c r="BP370" s="64"/>
      <c r="BQ370" s="64"/>
      <c r="BR370" s="64"/>
      <c r="BS370" s="64"/>
      <c r="BT370" s="64"/>
      <c r="BU370" s="31">
        <f>COUNTIF(O370:AC370,"P")</f>
        <v>0</v>
      </c>
      <c r="BV370" s="31">
        <f>COUNTIF(AD370:AQ370,"P")</f>
        <v>4</v>
      </c>
      <c r="BW370" s="31">
        <f>COUNTIF(AR370:BE370,"P")</f>
        <v>5</v>
      </c>
      <c r="BX370" s="31">
        <f>COUNTIF(BF370:BT370,"P")</f>
        <v>0</v>
      </c>
      <c r="BY370" s="31">
        <f t="shared" si="100"/>
        <v>9</v>
      </c>
      <c r="BZ370" s="22"/>
      <c r="CA370" s="22"/>
      <c r="CB370" s="22"/>
      <c r="CC370" s="22"/>
      <c r="CD370" s="235"/>
      <c r="CE370" s="6"/>
      <c r="CF370" s="6"/>
      <c r="CG370" s="6"/>
      <c r="CH370" s="6"/>
      <c r="CI370" s="6"/>
      <c r="CJ370" s="6"/>
      <c r="CK370" s="6"/>
      <c r="CL370" s="6"/>
    </row>
    <row r="371" spans="1:90" s="7" customFormat="1" ht="18.75" customHeight="1" hidden="1" outlineLevel="1">
      <c r="A371" s="236"/>
      <c r="B371" s="237"/>
      <c r="C371" s="241"/>
      <c r="D371" s="249"/>
      <c r="E371" s="245"/>
      <c r="F371" s="248"/>
      <c r="G371" s="20" t="s">
        <v>59</v>
      </c>
      <c r="H371" s="170"/>
      <c r="I371" s="170"/>
      <c r="J371" s="170"/>
      <c r="K371" s="170"/>
      <c r="L371" s="170"/>
      <c r="M371" s="230"/>
      <c r="N371" s="231"/>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c r="AN371" s="67"/>
      <c r="AO371" s="67"/>
      <c r="AP371" s="67"/>
      <c r="AQ371" s="67"/>
      <c r="AR371" s="67"/>
      <c r="AS371" s="67"/>
      <c r="AT371" s="67"/>
      <c r="AU371" s="67"/>
      <c r="AV371" s="67"/>
      <c r="AW371" s="67"/>
      <c r="AX371" s="67"/>
      <c r="AY371" s="67"/>
      <c r="AZ371" s="67"/>
      <c r="BA371" s="67"/>
      <c r="BB371" s="67"/>
      <c r="BC371" s="67"/>
      <c r="BD371" s="67"/>
      <c r="BE371" s="67"/>
      <c r="BF371" s="67"/>
      <c r="BG371" s="67"/>
      <c r="BH371" s="67"/>
      <c r="BI371" s="67"/>
      <c r="BJ371" s="67"/>
      <c r="BK371" s="67"/>
      <c r="BL371" s="67"/>
      <c r="BM371" s="67"/>
      <c r="BN371" s="67"/>
      <c r="BO371" s="67"/>
      <c r="BP371" s="67"/>
      <c r="BQ371" s="67"/>
      <c r="BR371" s="67"/>
      <c r="BS371" s="67"/>
      <c r="BT371" s="67"/>
      <c r="BU371" s="51">
        <f>COUNTIF(O371:AC371,"E")</f>
        <v>0</v>
      </c>
      <c r="BV371" s="51">
        <f>COUNTIF(AD371:AQ371,"E")</f>
        <v>0</v>
      </c>
      <c r="BW371" s="51">
        <f>COUNTIF(AR371:BE371,"E")</f>
        <v>0</v>
      </c>
      <c r="BX371" s="51">
        <f>COUNTIF(BF371:BT371,"E")</f>
        <v>0</v>
      </c>
      <c r="BY371" s="52">
        <f t="shared" si="100"/>
        <v>0</v>
      </c>
      <c r="BZ371" s="43">
        <v>0</v>
      </c>
      <c r="CA371" s="43">
        <f>IF(ISERROR(BV377/BV376),"",BV377/BV376)</f>
      </c>
      <c r="CB371" s="43">
        <v>0</v>
      </c>
      <c r="CC371" s="43">
        <v>0</v>
      </c>
      <c r="CD371" s="235"/>
      <c r="CE371" s="6"/>
      <c r="CF371" s="6"/>
      <c r="CG371" s="6"/>
      <c r="CH371" s="6"/>
      <c r="CI371" s="6"/>
      <c r="CJ371" s="6"/>
      <c r="CK371" s="6"/>
      <c r="CL371" s="6"/>
    </row>
    <row r="372" spans="1:90" s="7" customFormat="1" ht="18.75" customHeight="1" hidden="1" outlineLevel="1">
      <c r="A372" s="236">
        <v>75</v>
      </c>
      <c r="B372" s="237"/>
      <c r="C372" s="241"/>
      <c r="D372" s="249"/>
      <c r="E372" s="245" t="s">
        <v>421</v>
      </c>
      <c r="F372" s="184" t="s">
        <v>433</v>
      </c>
      <c r="G372" s="20" t="s">
        <v>58</v>
      </c>
      <c r="H372" s="170" t="s">
        <v>272</v>
      </c>
      <c r="I372" s="170"/>
      <c r="J372" s="170"/>
      <c r="K372" s="170"/>
      <c r="L372" s="170" t="s">
        <v>272</v>
      </c>
      <c r="M372" s="230" t="s">
        <v>424</v>
      </c>
      <c r="N372" s="231" t="s">
        <v>381</v>
      </c>
      <c r="O372" s="64"/>
      <c r="P372" s="64"/>
      <c r="Q372" s="64"/>
      <c r="R372" s="64"/>
      <c r="S372" s="64"/>
      <c r="T372" s="64"/>
      <c r="U372" s="64"/>
      <c r="V372" s="64"/>
      <c r="W372" s="64"/>
      <c r="X372" s="64" t="s">
        <v>58</v>
      </c>
      <c r="Y372" s="64"/>
      <c r="Z372" s="64"/>
      <c r="AA372" s="64"/>
      <c r="AB372" s="64"/>
      <c r="AC372" s="64" t="s">
        <v>58</v>
      </c>
      <c r="AD372" s="64"/>
      <c r="AE372" s="64"/>
      <c r="AF372" s="64"/>
      <c r="AG372" s="64"/>
      <c r="AH372" s="64" t="s">
        <v>58</v>
      </c>
      <c r="AI372" s="64"/>
      <c r="AJ372" s="64"/>
      <c r="AK372" s="64"/>
      <c r="AL372" s="64"/>
      <c r="AM372" s="64" t="s">
        <v>58</v>
      </c>
      <c r="AN372" s="64"/>
      <c r="AO372" s="64"/>
      <c r="AP372" s="64"/>
      <c r="AQ372" s="64" t="s">
        <v>58</v>
      </c>
      <c r="AR372" s="64"/>
      <c r="AS372" s="64"/>
      <c r="AT372" s="64"/>
      <c r="AU372" s="64"/>
      <c r="AV372" s="64" t="s">
        <v>58</v>
      </c>
      <c r="AW372" s="64"/>
      <c r="AX372" s="64"/>
      <c r="AY372" s="64"/>
      <c r="AZ372" s="64"/>
      <c r="BA372" s="64" t="s">
        <v>58</v>
      </c>
      <c r="BB372" s="64"/>
      <c r="BC372" s="64"/>
      <c r="BD372" s="64"/>
      <c r="BE372" s="64" t="s">
        <v>58</v>
      </c>
      <c r="BF372" s="64"/>
      <c r="BG372" s="64"/>
      <c r="BH372" s="64"/>
      <c r="BI372" s="64"/>
      <c r="BJ372" s="64" t="s">
        <v>58</v>
      </c>
      <c r="BK372" s="64"/>
      <c r="BL372" s="64"/>
      <c r="BM372" s="64"/>
      <c r="BN372" s="64"/>
      <c r="BO372" s="64" t="s">
        <v>58</v>
      </c>
      <c r="BP372" s="64"/>
      <c r="BQ372" s="64" t="s">
        <v>58</v>
      </c>
      <c r="BR372" s="64"/>
      <c r="BS372" s="64"/>
      <c r="BT372" s="64"/>
      <c r="BU372" s="31">
        <f>COUNTIF(O372:AC372,"P")</f>
        <v>2</v>
      </c>
      <c r="BV372" s="31">
        <f>COUNTIF(AD372:AQ372,"P")</f>
        <v>3</v>
      </c>
      <c r="BW372" s="31">
        <f>COUNTIF(AR372:BE372,"P")</f>
        <v>3</v>
      </c>
      <c r="BX372" s="31">
        <f>COUNTIF(BF372:BT372,"P")</f>
        <v>3</v>
      </c>
      <c r="BY372" s="31">
        <f t="shared" si="100"/>
        <v>11</v>
      </c>
      <c r="BZ372" s="43"/>
      <c r="CA372" s="43"/>
      <c r="CB372" s="43"/>
      <c r="CC372" s="43"/>
      <c r="CD372" s="235"/>
      <c r="CE372" s="6"/>
      <c r="CF372" s="6"/>
      <c r="CG372" s="6"/>
      <c r="CH372" s="6"/>
      <c r="CI372" s="6"/>
      <c r="CJ372" s="6"/>
      <c r="CK372" s="6"/>
      <c r="CL372" s="6"/>
    </row>
    <row r="373" spans="1:90" s="7" customFormat="1" ht="18.75" customHeight="1" hidden="1" outlineLevel="1">
      <c r="A373" s="236"/>
      <c r="B373" s="237"/>
      <c r="C373" s="241"/>
      <c r="D373" s="249"/>
      <c r="E373" s="245"/>
      <c r="F373" s="184"/>
      <c r="G373" s="20" t="s">
        <v>59</v>
      </c>
      <c r="H373" s="170"/>
      <c r="I373" s="170"/>
      <c r="J373" s="170"/>
      <c r="K373" s="170"/>
      <c r="L373" s="170"/>
      <c r="M373" s="230"/>
      <c r="N373" s="231"/>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c r="AN373" s="67"/>
      <c r="AO373" s="67"/>
      <c r="AP373" s="67"/>
      <c r="AQ373" s="67"/>
      <c r="AR373" s="67"/>
      <c r="AS373" s="67"/>
      <c r="AT373" s="67"/>
      <c r="AU373" s="67"/>
      <c r="AV373" s="67"/>
      <c r="AW373" s="67"/>
      <c r="AX373" s="67"/>
      <c r="AY373" s="67"/>
      <c r="AZ373" s="67"/>
      <c r="BA373" s="67"/>
      <c r="BB373" s="67"/>
      <c r="BC373" s="67"/>
      <c r="BD373" s="67"/>
      <c r="BE373" s="67"/>
      <c r="BF373" s="67"/>
      <c r="BG373" s="67"/>
      <c r="BH373" s="67"/>
      <c r="BI373" s="67"/>
      <c r="BJ373" s="67"/>
      <c r="BK373" s="67"/>
      <c r="BL373" s="67"/>
      <c r="BM373" s="67"/>
      <c r="BN373" s="67"/>
      <c r="BO373" s="67"/>
      <c r="BP373" s="67"/>
      <c r="BQ373" s="67"/>
      <c r="BR373" s="67"/>
      <c r="BS373" s="67"/>
      <c r="BT373" s="67"/>
      <c r="BU373" s="51">
        <f>COUNTIF(O373:AC373,"E")</f>
        <v>0</v>
      </c>
      <c r="BV373" s="51">
        <f>COUNTIF(AD373:AQ373,"E")</f>
        <v>0</v>
      </c>
      <c r="BW373" s="51">
        <f>COUNTIF(AR373:BE373,"E")</f>
        <v>0</v>
      </c>
      <c r="BX373" s="51">
        <f>COUNTIF(BF373:BT373,"E")</f>
        <v>0</v>
      </c>
      <c r="BY373" s="52">
        <f t="shared" si="100"/>
        <v>0</v>
      </c>
      <c r="BZ373" s="43">
        <f>IF(ISERROR(BT445/BT444),"",BT445/BT444)</f>
      </c>
      <c r="CA373" s="43">
        <f>IF(ISERROR(BV377/BV376),"",BV377/BV376)</f>
      </c>
      <c r="CB373" s="43">
        <v>0</v>
      </c>
      <c r="CC373" s="43">
        <v>0</v>
      </c>
      <c r="CD373" s="235" t="e">
        <f>BZ373/100</f>
        <v>#VALUE!</v>
      </c>
      <c r="CE373" s="6"/>
      <c r="CF373" s="6"/>
      <c r="CG373" s="6"/>
      <c r="CH373" s="6"/>
      <c r="CI373" s="6"/>
      <c r="CJ373" s="6"/>
      <c r="CK373" s="6"/>
      <c r="CL373" s="6"/>
    </row>
    <row r="374" spans="1:90" s="7" customFormat="1" ht="18.75" customHeight="1" hidden="1" outlineLevel="1">
      <c r="A374" s="236">
        <v>76</v>
      </c>
      <c r="B374" s="237"/>
      <c r="C374" s="241"/>
      <c r="D374" s="249"/>
      <c r="E374" s="245" t="s">
        <v>422</v>
      </c>
      <c r="F374" s="246" t="s">
        <v>428</v>
      </c>
      <c r="G374" s="20" t="s">
        <v>58</v>
      </c>
      <c r="H374" s="170" t="s">
        <v>272</v>
      </c>
      <c r="I374" s="170"/>
      <c r="J374" s="170"/>
      <c r="K374" s="170"/>
      <c r="L374" s="170" t="s">
        <v>272</v>
      </c>
      <c r="M374" s="230" t="s">
        <v>424</v>
      </c>
      <c r="N374" s="231" t="s">
        <v>381</v>
      </c>
      <c r="O374" s="64"/>
      <c r="P374" s="20"/>
      <c r="Q374" s="20"/>
      <c r="R374" s="20"/>
      <c r="S374" s="20"/>
      <c r="T374" s="56"/>
      <c r="U374" s="56"/>
      <c r="V374" s="56"/>
      <c r="W374" s="56"/>
      <c r="X374" s="56"/>
      <c r="Y374" s="29"/>
      <c r="Z374" s="29"/>
      <c r="AA374" s="29"/>
      <c r="AB374" s="29"/>
      <c r="AC374" s="29"/>
      <c r="AD374" s="29"/>
      <c r="AE374" s="29"/>
      <c r="AF374" s="29"/>
      <c r="AG374" s="29"/>
      <c r="AH374" s="29"/>
      <c r="AI374" s="29" t="s">
        <v>58</v>
      </c>
      <c r="AJ374" s="29" t="s">
        <v>58</v>
      </c>
      <c r="AK374" s="29"/>
      <c r="AL374" s="29"/>
      <c r="AM374" s="29"/>
      <c r="AN374" s="29"/>
      <c r="AO374" s="29"/>
      <c r="AP374" s="29"/>
      <c r="AQ374" s="29"/>
      <c r="AR374" s="56"/>
      <c r="AS374" s="56"/>
      <c r="AT374" s="56"/>
      <c r="AU374" s="56"/>
      <c r="AV374" s="56"/>
      <c r="AW374" s="64"/>
      <c r="AX374" s="56"/>
      <c r="AY374" s="65"/>
      <c r="AZ374" s="29"/>
      <c r="BA374" s="56"/>
      <c r="BB374" s="56"/>
      <c r="BC374" s="56"/>
      <c r="BD374" s="56"/>
      <c r="BE374" s="56"/>
      <c r="BF374" s="56"/>
      <c r="BG374" s="56"/>
      <c r="BH374" s="56" t="s">
        <v>58</v>
      </c>
      <c r="BI374" s="56"/>
      <c r="BJ374" s="56"/>
      <c r="BK374" s="56"/>
      <c r="BL374" s="56"/>
      <c r="BM374" s="56"/>
      <c r="BN374" s="56"/>
      <c r="BO374" s="56"/>
      <c r="BP374" s="56"/>
      <c r="BQ374" s="56"/>
      <c r="BR374" s="56"/>
      <c r="BS374" s="56"/>
      <c r="BT374" s="56"/>
      <c r="BU374" s="31">
        <f>COUNTIF(O374:AC374,"P")</f>
        <v>0</v>
      </c>
      <c r="BV374" s="31">
        <f>COUNTIF(AD374:AQ374,"P")</f>
        <v>2</v>
      </c>
      <c r="BW374" s="31">
        <f>COUNTIF(AR374:BE374,"P")</f>
        <v>0</v>
      </c>
      <c r="BX374" s="31">
        <f>COUNTIF(BF374:BT374,"P")</f>
        <v>1</v>
      </c>
      <c r="BY374" s="31">
        <f t="shared" si="100"/>
        <v>3</v>
      </c>
      <c r="BZ374" s="43"/>
      <c r="CA374" s="43"/>
      <c r="CB374" s="43"/>
      <c r="CC374" s="43"/>
      <c r="CD374" s="235"/>
      <c r="CE374" s="6"/>
      <c r="CF374" s="6"/>
      <c r="CG374" s="6"/>
      <c r="CH374" s="6"/>
      <c r="CI374" s="6"/>
      <c r="CJ374" s="6"/>
      <c r="CK374" s="6"/>
      <c r="CL374" s="6"/>
    </row>
    <row r="375" spans="1:90" s="7" customFormat="1" ht="18.75" customHeight="1" hidden="1" outlineLevel="1">
      <c r="A375" s="236"/>
      <c r="B375" s="237"/>
      <c r="C375" s="241"/>
      <c r="D375" s="249"/>
      <c r="E375" s="245"/>
      <c r="F375" s="246"/>
      <c r="G375" s="20" t="s">
        <v>59</v>
      </c>
      <c r="H375" s="170"/>
      <c r="I375" s="170"/>
      <c r="J375" s="170"/>
      <c r="K375" s="170"/>
      <c r="L375" s="170"/>
      <c r="M375" s="230"/>
      <c r="N375" s="231"/>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c r="AN375" s="67"/>
      <c r="AO375" s="67"/>
      <c r="AP375" s="67"/>
      <c r="AQ375" s="67"/>
      <c r="AR375" s="67"/>
      <c r="AS375" s="67"/>
      <c r="AT375" s="67"/>
      <c r="AU375" s="67"/>
      <c r="AV375" s="66"/>
      <c r="AW375" s="66"/>
      <c r="AX375" s="66"/>
      <c r="AY375" s="66"/>
      <c r="AZ375" s="66"/>
      <c r="BA375" s="66"/>
      <c r="BB375" s="66"/>
      <c r="BC375" s="66"/>
      <c r="BD375" s="66"/>
      <c r="BE375" s="66"/>
      <c r="BF375" s="66"/>
      <c r="BG375" s="66"/>
      <c r="BH375" s="66"/>
      <c r="BI375" s="66"/>
      <c r="BJ375" s="66"/>
      <c r="BK375" s="66"/>
      <c r="BL375" s="66"/>
      <c r="BM375" s="66"/>
      <c r="BN375" s="66"/>
      <c r="BO375" s="66"/>
      <c r="BP375" s="66"/>
      <c r="BQ375" s="66"/>
      <c r="BR375" s="66"/>
      <c r="BS375" s="66"/>
      <c r="BT375" s="66"/>
      <c r="BU375" s="51">
        <f>COUNTIF(O375:AC375,"E")</f>
        <v>0</v>
      </c>
      <c r="BV375" s="51">
        <f>COUNTIF(AD375:AQ375,"E")</f>
        <v>0</v>
      </c>
      <c r="BW375" s="51">
        <f>COUNTIF(AR375:BE375,"E")</f>
        <v>0</v>
      </c>
      <c r="BX375" s="51">
        <f>COUNTIF(BF375:BT375,"E")</f>
        <v>0</v>
      </c>
      <c r="BY375" s="52">
        <f t="shared" si="100"/>
        <v>0</v>
      </c>
      <c r="BZ375" s="43">
        <v>1</v>
      </c>
      <c r="CA375" s="43">
        <f>IF(ISERROR(BV377/BV376),"",BV377/BV376)</f>
      </c>
      <c r="CB375" s="43">
        <v>0</v>
      </c>
      <c r="CC375" s="43">
        <v>0</v>
      </c>
      <c r="CD375" s="235"/>
      <c r="CE375" s="6"/>
      <c r="CF375" s="6"/>
      <c r="CG375" s="6"/>
      <c r="CH375" s="6"/>
      <c r="CI375" s="6"/>
      <c r="CJ375" s="6"/>
      <c r="CK375" s="6"/>
      <c r="CL375" s="6"/>
    </row>
    <row r="376" spans="1:90" s="7" customFormat="1" ht="18.75" customHeight="1" hidden="1" outlineLevel="1">
      <c r="A376" s="236">
        <v>76</v>
      </c>
      <c r="B376" s="237"/>
      <c r="C376" s="241"/>
      <c r="D376" s="249"/>
      <c r="E376" s="245"/>
      <c r="F376" s="184"/>
      <c r="G376" s="20" t="s">
        <v>58</v>
      </c>
      <c r="H376" s="170" t="s">
        <v>272</v>
      </c>
      <c r="I376" s="170"/>
      <c r="J376" s="170"/>
      <c r="K376" s="170"/>
      <c r="L376" s="170" t="s">
        <v>272</v>
      </c>
      <c r="M376" s="230" t="s">
        <v>424</v>
      </c>
      <c r="N376" s="231" t="s">
        <v>381</v>
      </c>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c r="AP376" s="64"/>
      <c r="AQ376" s="64"/>
      <c r="AR376" s="64"/>
      <c r="AS376" s="64"/>
      <c r="AT376" s="64"/>
      <c r="AU376" s="64"/>
      <c r="AV376" s="64"/>
      <c r="AW376" s="64"/>
      <c r="AX376" s="64"/>
      <c r="AY376" s="64"/>
      <c r="AZ376" s="64"/>
      <c r="BA376" s="64"/>
      <c r="BB376" s="64"/>
      <c r="BC376" s="64"/>
      <c r="BD376" s="64"/>
      <c r="BE376" s="64"/>
      <c r="BF376" s="64"/>
      <c r="BG376" s="64"/>
      <c r="BH376" s="64"/>
      <c r="BI376" s="64"/>
      <c r="BJ376" s="64"/>
      <c r="BK376" s="64"/>
      <c r="BL376" s="64"/>
      <c r="BM376" s="64"/>
      <c r="BN376" s="64"/>
      <c r="BO376" s="64"/>
      <c r="BP376" s="64"/>
      <c r="BQ376" s="64"/>
      <c r="BR376" s="64"/>
      <c r="BS376" s="64"/>
      <c r="BT376" s="64"/>
      <c r="BU376" s="31">
        <f>COUNTIF(O376:AC376,"P")</f>
        <v>0</v>
      </c>
      <c r="BV376" s="31">
        <f>COUNTIF(AD376:AQ376,"P")</f>
        <v>0</v>
      </c>
      <c r="BW376" s="31">
        <f>COUNTIF(AR376:BE376,"P")</f>
        <v>0</v>
      </c>
      <c r="BX376" s="31">
        <f>COUNTIF(BF376:BT376,"P")</f>
        <v>0</v>
      </c>
      <c r="BY376" s="31">
        <f t="shared" si="100"/>
        <v>0</v>
      </c>
      <c r="BZ376" s="43"/>
      <c r="CA376" s="43"/>
      <c r="CB376" s="43"/>
      <c r="CC376" s="43"/>
      <c r="CD376" s="235"/>
      <c r="CE376" s="6"/>
      <c r="CF376" s="6"/>
      <c r="CG376" s="6"/>
      <c r="CH376" s="6"/>
      <c r="CI376" s="6"/>
      <c r="CJ376" s="6"/>
      <c r="CK376" s="6"/>
      <c r="CL376" s="6"/>
    </row>
    <row r="377" spans="1:90" s="7" customFormat="1" ht="18.75" customHeight="1" hidden="1" outlineLevel="1">
      <c r="A377" s="236"/>
      <c r="B377" s="237"/>
      <c r="C377" s="241"/>
      <c r="D377" s="249"/>
      <c r="E377" s="245"/>
      <c r="F377" s="184"/>
      <c r="G377" s="20" t="s">
        <v>59</v>
      </c>
      <c r="H377" s="170"/>
      <c r="I377" s="170"/>
      <c r="J377" s="170"/>
      <c r="K377" s="170"/>
      <c r="L377" s="170"/>
      <c r="M377" s="230"/>
      <c r="N377" s="231"/>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c r="AP377" s="67"/>
      <c r="AQ377" s="67"/>
      <c r="AR377" s="67"/>
      <c r="AS377" s="67"/>
      <c r="AT377" s="67"/>
      <c r="AU377" s="67"/>
      <c r="AV377" s="67"/>
      <c r="AW377" s="67"/>
      <c r="AX377" s="67"/>
      <c r="AY377" s="67"/>
      <c r="AZ377" s="67"/>
      <c r="BA377" s="67"/>
      <c r="BB377" s="67"/>
      <c r="BC377" s="67"/>
      <c r="BD377" s="67"/>
      <c r="BE377" s="67"/>
      <c r="BF377" s="67"/>
      <c r="BG377" s="67"/>
      <c r="BH377" s="67"/>
      <c r="BI377" s="67"/>
      <c r="BJ377" s="67"/>
      <c r="BK377" s="67"/>
      <c r="BL377" s="67"/>
      <c r="BM377" s="67"/>
      <c r="BN377" s="67"/>
      <c r="BO377" s="67"/>
      <c r="BP377" s="67"/>
      <c r="BQ377" s="67"/>
      <c r="BR377" s="67"/>
      <c r="BS377" s="67"/>
      <c r="BT377" s="67"/>
      <c r="BU377" s="51">
        <f>COUNTIF(O377:AC377,"E")</f>
        <v>0</v>
      </c>
      <c r="BV377" s="51">
        <f>COUNTIF(AD377:AQ377,"E")</f>
        <v>0</v>
      </c>
      <c r="BW377" s="51">
        <f>COUNTIF(AR377:BE377,"E")</f>
        <v>0</v>
      </c>
      <c r="BX377" s="51">
        <f>COUNTIF(BF377:BT377,"E")</f>
        <v>0</v>
      </c>
      <c r="BY377" s="52">
        <f t="shared" si="100"/>
        <v>0</v>
      </c>
      <c r="BZ377" s="43">
        <v>1</v>
      </c>
      <c r="CA377" s="43">
        <f>IF(ISERROR(BV379/BV378),"",BV379/BV378)</f>
      </c>
      <c r="CB377" s="43">
        <v>0</v>
      </c>
      <c r="CC377" s="43">
        <v>0</v>
      </c>
      <c r="CD377" s="235">
        <f>BZ377/100</f>
        <v>0.01</v>
      </c>
      <c r="CE377" s="6"/>
      <c r="CF377" s="6"/>
      <c r="CG377" s="6"/>
      <c r="CH377" s="6"/>
      <c r="CI377" s="6"/>
      <c r="CJ377" s="6"/>
      <c r="CK377" s="6"/>
      <c r="CL377" s="6"/>
    </row>
    <row r="378" spans="1:90" s="7" customFormat="1" ht="18.75" customHeight="1" hidden="1" outlineLevel="1">
      <c r="A378" s="236">
        <v>77</v>
      </c>
      <c r="B378" s="237"/>
      <c r="C378" s="241"/>
      <c r="D378" s="249"/>
      <c r="E378" s="245"/>
      <c r="F378" s="184"/>
      <c r="G378" s="20" t="s">
        <v>58</v>
      </c>
      <c r="H378" s="170" t="s">
        <v>272</v>
      </c>
      <c r="I378" s="170"/>
      <c r="J378" s="170"/>
      <c r="K378" s="170"/>
      <c r="L378" s="170" t="s">
        <v>272</v>
      </c>
      <c r="M378" s="230" t="s">
        <v>424</v>
      </c>
      <c r="N378" s="231" t="s">
        <v>381</v>
      </c>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c r="AQ378" s="64"/>
      <c r="AR378" s="64"/>
      <c r="AS378" s="64"/>
      <c r="AT378" s="64"/>
      <c r="AU378" s="64"/>
      <c r="AV378" s="64"/>
      <c r="AW378" s="64"/>
      <c r="AX378" s="64"/>
      <c r="AY378" s="64"/>
      <c r="AZ378" s="64"/>
      <c r="BA378" s="64"/>
      <c r="BB378" s="64"/>
      <c r="BC378" s="64"/>
      <c r="BD378" s="64"/>
      <c r="BE378" s="64"/>
      <c r="BF378" s="64"/>
      <c r="BG378" s="64"/>
      <c r="BH378" s="64"/>
      <c r="BI378" s="64"/>
      <c r="BJ378" s="64"/>
      <c r="BK378" s="64"/>
      <c r="BL378" s="64"/>
      <c r="BM378" s="64"/>
      <c r="BN378" s="64"/>
      <c r="BO378" s="64"/>
      <c r="BP378" s="64"/>
      <c r="BQ378" s="64"/>
      <c r="BR378" s="64"/>
      <c r="BS378" s="64"/>
      <c r="BT378" s="64"/>
      <c r="BU378" s="31">
        <f>COUNTIF(O378:AC378,"P")</f>
        <v>0</v>
      </c>
      <c r="BV378" s="31">
        <f>COUNTIF(AD378:AQ378,"P")</f>
        <v>0</v>
      </c>
      <c r="BW378" s="31">
        <f>COUNTIF(AR378:BE378,"P")</f>
        <v>0</v>
      </c>
      <c r="BX378" s="31">
        <f>COUNTIF(BF378:BT378,"P")</f>
        <v>0</v>
      </c>
      <c r="BY378" s="31">
        <f t="shared" si="100"/>
        <v>0</v>
      </c>
      <c r="BZ378" s="43"/>
      <c r="CA378" s="43"/>
      <c r="CB378" s="43"/>
      <c r="CC378" s="43"/>
      <c r="CD378" s="235"/>
      <c r="CE378" s="6"/>
      <c r="CF378" s="6"/>
      <c r="CG378" s="6"/>
      <c r="CH378" s="6"/>
      <c r="CI378" s="6"/>
      <c r="CJ378" s="6"/>
      <c r="CK378" s="6"/>
      <c r="CL378" s="6"/>
    </row>
    <row r="379" spans="1:90" s="7" customFormat="1" ht="18.75" customHeight="1" hidden="1" outlineLevel="1">
      <c r="A379" s="236"/>
      <c r="B379" s="237"/>
      <c r="C379" s="241"/>
      <c r="D379" s="249"/>
      <c r="E379" s="245"/>
      <c r="F379" s="184"/>
      <c r="G379" s="20" t="s">
        <v>59</v>
      </c>
      <c r="H379" s="170"/>
      <c r="I379" s="170"/>
      <c r="J379" s="170"/>
      <c r="K379" s="170"/>
      <c r="L379" s="170"/>
      <c r="M379" s="230"/>
      <c r="N379" s="231"/>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7"/>
      <c r="AR379" s="67"/>
      <c r="AS379" s="67"/>
      <c r="AT379" s="67"/>
      <c r="AU379" s="67"/>
      <c r="AV379" s="67"/>
      <c r="AW379" s="67"/>
      <c r="AX379" s="67"/>
      <c r="AY379" s="67"/>
      <c r="AZ379" s="67"/>
      <c r="BA379" s="67"/>
      <c r="BB379" s="67"/>
      <c r="BC379" s="67"/>
      <c r="BD379" s="67"/>
      <c r="BE379" s="67"/>
      <c r="BF379" s="67"/>
      <c r="BG379" s="67"/>
      <c r="BH379" s="67"/>
      <c r="BI379" s="67"/>
      <c r="BJ379" s="67"/>
      <c r="BK379" s="67"/>
      <c r="BL379" s="67"/>
      <c r="BM379" s="67"/>
      <c r="BN379" s="67"/>
      <c r="BO379" s="67"/>
      <c r="BP379" s="67"/>
      <c r="BQ379" s="67"/>
      <c r="BR379" s="67"/>
      <c r="BS379" s="67"/>
      <c r="BT379" s="67"/>
      <c r="BU379" s="51">
        <f>COUNTIF(O379:AC379,"E")</f>
        <v>0</v>
      </c>
      <c r="BV379" s="51">
        <f>COUNTIF(AD379:AQ379,"E")</f>
        <v>0</v>
      </c>
      <c r="BW379" s="51">
        <f>COUNTIF(AR379:BE379,"E")</f>
        <v>0</v>
      </c>
      <c r="BX379" s="51">
        <f>COUNTIF(BF379:BT379,"E")</f>
        <v>0</v>
      </c>
      <c r="BY379" s="52">
        <f t="shared" si="100"/>
        <v>0</v>
      </c>
      <c r="BZ379" s="43">
        <v>0</v>
      </c>
      <c r="CA379" s="43">
        <f>IF(ISERROR(BV383/BV380),"",BV383/BV380)</f>
      </c>
      <c r="CB379" s="43">
        <v>0</v>
      </c>
      <c r="CC379" s="43">
        <v>0</v>
      </c>
      <c r="CD379" s="235">
        <f>BZ379/100</f>
        <v>0</v>
      </c>
      <c r="CE379" s="6"/>
      <c r="CF379" s="6"/>
      <c r="CG379" s="6"/>
      <c r="CH379" s="6"/>
      <c r="CI379" s="6"/>
      <c r="CJ379" s="6"/>
      <c r="CK379" s="6"/>
      <c r="CL379" s="6"/>
    </row>
    <row r="380" spans="1:90" s="7" customFormat="1" ht="18.75" customHeight="1" collapsed="1">
      <c r="A380" s="19"/>
      <c r="B380" s="61"/>
      <c r="C380" s="241" t="s">
        <v>155</v>
      </c>
      <c r="D380" s="242" t="s">
        <v>156</v>
      </c>
      <c r="E380" s="242"/>
      <c r="F380" s="284"/>
      <c r="G380" s="20" t="s">
        <v>58</v>
      </c>
      <c r="H380" s="172"/>
      <c r="I380" s="172"/>
      <c r="J380" s="172"/>
      <c r="K380" s="172"/>
      <c r="L380" s="172"/>
      <c r="M380" s="172"/>
      <c r="N380" s="172"/>
      <c r="O380" s="21">
        <f>COUNTIF(O382:O387,"P")</f>
        <v>0</v>
      </c>
      <c r="P380" s="21">
        <f aca="true" t="shared" si="105" ref="P380:AM380">COUNTIF(P382:P387,"P")</f>
        <v>0</v>
      </c>
      <c r="Q380" s="21">
        <f t="shared" si="105"/>
        <v>0</v>
      </c>
      <c r="R380" s="21">
        <f t="shared" si="105"/>
        <v>0</v>
      </c>
      <c r="S380" s="21">
        <f t="shared" si="105"/>
        <v>0</v>
      </c>
      <c r="T380" s="21">
        <f t="shared" si="105"/>
        <v>0</v>
      </c>
      <c r="U380" s="21">
        <f t="shared" si="105"/>
        <v>0</v>
      </c>
      <c r="V380" s="21">
        <f t="shared" si="105"/>
        <v>0</v>
      </c>
      <c r="W380" s="21">
        <f t="shared" si="105"/>
        <v>0</v>
      </c>
      <c r="X380" s="21">
        <f t="shared" si="105"/>
        <v>0</v>
      </c>
      <c r="Y380" s="21">
        <f t="shared" si="105"/>
        <v>0</v>
      </c>
      <c r="Z380" s="21">
        <f t="shared" si="105"/>
        <v>0</v>
      </c>
      <c r="AA380" s="21">
        <f t="shared" si="105"/>
        <v>0</v>
      </c>
      <c r="AB380" s="21">
        <f t="shared" si="105"/>
        <v>0</v>
      </c>
      <c r="AC380" s="21">
        <f t="shared" si="105"/>
        <v>0</v>
      </c>
      <c r="AD380" s="21">
        <f t="shared" si="105"/>
        <v>0</v>
      </c>
      <c r="AE380" s="21">
        <f t="shared" si="105"/>
        <v>0</v>
      </c>
      <c r="AF380" s="21">
        <f t="shared" si="105"/>
        <v>0</v>
      </c>
      <c r="AG380" s="21"/>
      <c r="AH380" s="21">
        <f t="shared" si="105"/>
        <v>0</v>
      </c>
      <c r="AI380" s="21">
        <f t="shared" si="105"/>
        <v>0</v>
      </c>
      <c r="AJ380" s="21">
        <f t="shared" si="105"/>
        <v>0</v>
      </c>
      <c r="AK380" s="21">
        <f t="shared" si="105"/>
        <v>0</v>
      </c>
      <c r="AL380" s="21">
        <f t="shared" si="105"/>
        <v>0</v>
      </c>
      <c r="AM380" s="21">
        <f t="shared" si="105"/>
        <v>0</v>
      </c>
      <c r="AN380" s="21">
        <f aca="true" t="shared" si="106" ref="AN380:BL380">COUNTIF(AN382:AN387,"P")</f>
        <v>0</v>
      </c>
      <c r="AO380" s="21">
        <f t="shared" si="106"/>
        <v>0</v>
      </c>
      <c r="AP380" s="21">
        <f t="shared" si="106"/>
        <v>0</v>
      </c>
      <c r="AQ380" s="21">
        <f t="shared" si="106"/>
        <v>0</v>
      </c>
      <c r="AR380" s="21">
        <f t="shared" si="106"/>
        <v>0</v>
      </c>
      <c r="AS380" s="21">
        <f t="shared" si="106"/>
        <v>0</v>
      </c>
      <c r="AT380" s="21">
        <f t="shared" si="106"/>
        <v>0</v>
      </c>
      <c r="AU380" s="21">
        <f t="shared" si="106"/>
        <v>0</v>
      </c>
      <c r="AV380" s="21">
        <f t="shared" si="106"/>
        <v>0</v>
      </c>
      <c r="AW380" s="21">
        <f t="shared" si="106"/>
        <v>0</v>
      </c>
      <c r="AX380" s="21">
        <f t="shared" si="106"/>
        <v>0</v>
      </c>
      <c r="AY380" s="21">
        <f t="shared" si="106"/>
        <v>0</v>
      </c>
      <c r="AZ380" s="21">
        <f t="shared" si="106"/>
        <v>0</v>
      </c>
      <c r="BA380" s="21">
        <f t="shared" si="106"/>
        <v>0</v>
      </c>
      <c r="BB380" s="21">
        <f t="shared" si="106"/>
        <v>0</v>
      </c>
      <c r="BC380" s="21">
        <f t="shared" si="106"/>
        <v>0</v>
      </c>
      <c r="BD380" s="21">
        <f t="shared" si="106"/>
        <v>0</v>
      </c>
      <c r="BE380" s="21">
        <f t="shared" si="106"/>
        <v>0</v>
      </c>
      <c r="BF380" s="21">
        <f t="shared" si="106"/>
        <v>0</v>
      </c>
      <c r="BG380" s="21">
        <f t="shared" si="106"/>
        <v>0</v>
      </c>
      <c r="BH380" s="21">
        <f t="shared" si="106"/>
        <v>0</v>
      </c>
      <c r="BI380" s="21">
        <f t="shared" si="106"/>
        <v>0</v>
      </c>
      <c r="BJ380" s="21">
        <f t="shared" si="106"/>
        <v>0</v>
      </c>
      <c r="BK380" s="21">
        <f t="shared" si="106"/>
        <v>0</v>
      </c>
      <c r="BL380" s="21">
        <f t="shared" si="106"/>
        <v>0</v>
      </c>
      <c r="BM380" s="21">
        <f aca="true" t="shared" si="107" ref="BM380:BT380">COUNTIF(BM382:BM387,"P")</f>
        <v>0</v>
      </c>
      <c r="BN380" s="21">
        <f t="shared" si="107"/>
        <v>0</v>
      </c>
      <c r="BO380" s="21">
        <f t="shared" si="107"/>
        <v>0</v>
      </c>
      <c r="BP380" s="21">
        <f t="shared" si="107"/>
        <v>0</v>
      </c>
      <c r="BQ380" s="21">
        <f t="shared" si="107"/>
        <v>0</v>
      </c>
      <c r="BR380" s="21"/>
      <c r="BS380" s="21">
        <f t="shared" si="107"/>
        <v>0</v>
      </c>
      <c r="BT380" s="21">
        <f t="shared" si="107"/>
        <v>0</v>
      </c>
      <c r="BU380" s="31"/>
      <c r="BV380" s="31"/>
      <c r="BW380" s="31"/>
      <c r="BX380" s="31"/>
      <c r="BY380" s="53"/>
      <c r="BZ380" s="43"/>
      <c r="CA380" s="43"/>
      <c r="CB380" s="43"/>
      <c r="CC380" s="43"/>
      <c r="CD380" s="235"/>
      <c r="CE380" s="6"/>
      <c r="CF380" s="6"/>
      <c r="CG380" s="6"/>
      <c r="CH380" s="6"/>
      <c r="CI380" s="6"/>
      <c r="CJ380" s="6"/>
      <c r="CK380" s="6"/>
      <c r="CL380" s="6"/>
    </row>
    <row r="381" spans="1:90" s="7" customFormat="1" ht="18.75" customHeight="1">
      <c r="A381" s="19"/>
      <c r="B381" s="61"/>
      <c r="C381" s="241" t="s">
        <v>155</v>
      </c>
      <c r="D381" s="242"/>
      <c r="E381" s="242"/>
      <c r="F381" s="285"/>
      <c r="G381" s="20" t="s">
        <v>59</v>
      </c>
      <c r="H381" s="172"/>
      <c r="I381" s="172"/>
      <c r="J381" s="172"/>
      <c r="K381" s="172"/>
      <c r="L381" s="172"/>
      <c r="M381" s="172"/>
      <c r="N381" s="172"/>
      <c r="O381" s="93">
        <f>COUNTIF(O382:O387,"E")</f>
        <v>0</v>
      </c>
      <c r="P381" s="93">
        <f aca="true" t="shared" si="108" ref="P381:AM381">COUNTIF(P382:P387,"E")</f>
        <v>0</v>
      </c>
      <c r="Q381" s="93">
        <f t="shared" si="108"/>
        <v>0</v>
      </c>
      <c r="R381" s="93">
        <f t="shared" si="108"/>
        <v>0</v>
      </c>
      <c r="S381" s="93">
        <f t="shared" si="108"/>
        <v>0</v>
      </c>
      <c r="T381" s="93">
        <f t="shared" si="108"/>
        <v>0</v>
      </c>
      <c r="U381" s="93">
        <f t="shared" si="108"/>
        <v>0</v>
      </c>
      <c r="V381" s="93">
        <f t="shared" si="108"/>
        <v>0</v>
      </c>
      <c r="W381" s="93">
        <f t="shared" si="108"/>
        <v>0</v>
      </c>
      <c r="X381" s="93">
        <f t="shared" si="108"/>
        <v>0</v>
      </c>
      <c r="Y381" s="93">
        <f t="shared" si="108"/>
        <v>0</v>
      </c>
      <c r="Z381" s="93">
        <f t="shared" si="108"/>
        <v>0</v>
      </c>
      <c r="AA381" s="93">
        <f t="shared" si="108"/>
        <v>0</v>
      </c>
      <c r="AB381" s="93">
        <f t="shared" si="108"/>
        <v>0</v>
      </c>
      <c r="AC381" s="93">
        <f t="shared" si="108"/>
        <v>0</v>
      </c>
      <c r="AD381" s="93">
        <f t="shared" si="108"/>
        <v>0</v>
      </c>
      <c r="AE381" s="93">
        <f t="shared" si="108"/>
        <v>0</v>
      </c>
      <c r="AF381" s="93">
        <f t="shared" si="108"/>
        <v>0</v>
      </c>
      <c r="AG381" s="93"/>
      <c r="AH381" s="93">
        <f t="shared" si="108"/>
        <v>0</v>
      </c>
      <c r="AI381" s="93">
        <f t="shared" si="108"/>
        <v>0</v>
      </c>
      <c r="AJ381" s="93">
        <f t="shared" si="108"/>
        <v>0</v>
      </c>
      <c r="AK381" s="93">
        <f t="shared" si="108"/>
        <v>0</v>
      </c>
      <c r="AL381" s="93">
        <f t="shared" si="108"/>
        <v>0</v>
      </c>
      <c r="AM381" s="93">
        <f t="shared" si="108"/>
        <v>0</v>
      </c>
      <c r="AN381" s="93">
        <f aca="true" t="shared" si="109" ref="AN381:BT381">COUNTIF(AN382:AN387,"E")</f>
        <v>0</v>
      </c>
      <c r="AO381" s="93">
        <f t="shared" si="109"/>
        <v>0</v>
      </c>
      <c r="AP381" s="93">
        <f t="shared" si="109"/>
        <v>0</v>
      </c>
      <c r="AQ381" s="93">
        <f t="shared" si="109"/>
        <v>0</v>
      </c>
      <c r="AR381" s="93">
        <f t="shared" si="109"/>
        <v>0</v>
      </c>
      <c r="AS381" s="93">
        <f t="shared" si="109"/>
        <v>0</v>
      </c>
      <c r="AT381" s="93">
        <f t="shared" si="109"/>
        <v>0</v>
      </c>
      <c r="AU381" s="93">
        <f t="shared" si="109"/>
        <v>0</v>
      </c>
      <c r="AV381" s="93">
        <f t="shared" si="109"/>
        <v>0</v>
      </c>
      <c r="AW381" s="93">
        <f t="shared" si="109"/>
        <v>0</v>
      </c>
      <c r="AX381" s="93">
        <f t="shared" si="109"/>
        <v>0</v>
      </c>
      <c r="AY381" s="93">
        <f t="shared" si="109"/>
        <v>0</v>
      </c>
      <c r="AZ381" s="93">
        <f t="shared" si="109"/>
        <v>0</v>
      </c>
      <c r="BA381" s="93">
        <f t="shared" si="109"/>
        <v>0</v>
      </c>
      <c r="BB381" s="93">
        <f t="shared" si="109"/>
        <v>0</v>
      </c>
      <c r="BC381" s="93">
        <f t="shared" si="109"/>
        <v>0</v>
      </c>
      <c r="BD381" s="93">
        <f t="shared" si="109"/>
        <v>0</v>
      </c>
      <c r="BE381" s="93">
        <f t="shared" si="109"/>
        <v>0</v>
      </c>
      <c r="BF381" s="93">
        <f t="shared" si="109"/>
        <v>0</v>
      </c>
      <c r="BG381" s="93">
        <f t="shared" si="109"/>
        <v>0</v>
      </c>
      <c r="BH381" s="93">
        <f t="shared" si="109"/>
        <v>0</v>
      </c>
      <c r="BI381" s="93">
        <f t="shared" si="109"/>
        <v>0</v>
      </c>
      <c r="BJ381" s="93">
        <f t="shared" si="109"/>
        <v>0</v>
      </c>
      <c r="BK381" s="93">
        <f t="shared" si="109"/>
        <v>0</v>
      </c>
      <c r="BL381" s="93">
        <f t="shared" si="109"/>
        <v>0</v>
      </c>
      <c r="BM381" s="93">
        <f t="shared" si="109"/>
        <v>0</v>
      </c>
      <c r="BN381" s="93">
        <f t="shared" si="109"/>
        <v>0</v>
      </c>
      <c r="BO381" s="93">
        <f t="shared" si="109"/>
        <v>0</v>
      </c>
      <c r="BP381" s="93">
        <f t="shared" si="109"/>
        <v>0</v>
      </c>
      <c r="BQ381" s="93">
        <f t="shared" si="109"/>
        <v>0</v>
      </c>
      <c r="BR381" s="93"/>
      <c r="BS381" s="93">
        <f t="shared" si="109"/>
        <v>0</v>
      </c>
      <c r="BT381" s="93">
        <f t="shared" si="109"/>
        <v>0</v>
      </c>
      <c r="BU381" s="31"/>
      <c r="BV381" s="31"/>
      <c r="BW381" s="31"/>
      <c r="BX381" s="31"/>
      <c r="BY381" s="53"/>
      <c r="BZ381" s="43"/>
      <c r="CA381" s="43"/>
      <c r="CB381" s="43"/>
      <c r="CC381" s="43"/>
      <c r="CD381" s="235"/>
      <c r="CE381" s="6"/>
      <c r="CF381" s="6"/>
      <c r="CG381" s="6"/>
      <c r="CH381" s="6"/>
      <c r="CI381" s="6"/>
      <c r="CJ381" s="6"/>
      <c r="CK381" s="6"/>
      <c r="CL381" s="6"/>
    </row>
    <row r="382" spans="1:90" s="7" customFormat="1" ht="18.75" customHeight="1" hidden="1" outlineLevel="1" thickBot="1">
      <c r="A382" s="236">
        <v>78</v>
      </c>
      <c r="B382" s="237"/>
      <c r="C382" s="216" t="s">
        <v>155</v>
      </c>
      <c r="D382" s="244" t="s">
        <v>157</v>
      </c>
      <c r="E382" s="238" t="s">
        <v>158</v>
      </c>
      <c r="F382" s="184"/>
      <c r="G382" s="20" t="s">
        <v>58</v>
      </c>
      <c r="H382" s="170"/>
      <c r="I382" s="170"/>
      <c r="J382" s="170"/>
      <c r="K382" s="170"/>
      <c r="L382" s="170"/>
      <c r="M382" s="230"/>
      <c r="N382" s="231"/>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c r="AQ382" s="64"/>
      <c r="AR382" s="64"/>
      <c r="AS382" s="64"/>
      <c r="AT382" s="64"/>
      <c r="AU382" s="64"/>
      <c r="AV382" s="64"/>
      <c r="AW382" s="64"/>
      <c r="AX382" s="64"/>
      <c r="AY382" s="64"/>
      <c r="AZ382" s="64"/>
      <c r="BA382" s="64"/>
      <c r="BB382" s="64"/>
      <c r="BC382" s="64"/>
      <c r="BD382" s="64"/>
      <c r="BE382" s="64"/>
      <c r="BF382" s="64"/>
      <c r="BG382" s="64"/>
      <c r="BH382" s="64"/>
      <c r="BI382" s="64"/>
      <c r="BJ382" s="64"/>
      <c r="BK382" s="64"/>
      <c r="BL382" s="64"/>
      <c r="BM382" s="64"/>
      <c r="BN382" s="64"/>
      <c r="BO382" s="64"/>
      <c r="BP382" s="64"/>
      <c r="BQ382" s="64"/>
      <c r="BR382" s="64"/>
      <c r="BS382" s="64"/>
      <c r="BT382" s="64"/>
      <c r="BU382" s="31">
        <f>COUNTIF(O382:AC382,"P")</f>
        <v>0</v>
      </c>
      <c r="BV382" s="31">
        <f>COUNTIF(AD382:AQ382,"P")</f>
        <v>0</v>
      </c>
      <c r="BW382" s="31">
        <f>COUNTIF(AR382:BE382,"P")</f>
        <v>0</v>
      </c>
      <c r="BX382" s="31">
        <f>COUNTIF(BF382:BT382,"P")</f>
        <v>0</v>
      </c>
      <c r="BY382" s="31">
        <f aca="true" t="shared" si="110" ref="BY382:BY387">SUM(BU382:BX382)</f>
        <v>0</v>
      </c>
      <c r="BZ382" s="43"/>
      <c r="CA382" s="43"/>
      <c r="CB382" s="43"/>
      <c r="CC382" s="43"/>
      <c r="CD382" s="235"/>
      <c r="CE382" s="6"/>
      <c r="CF382" s="6"/>
      <c r="CG382" s="6"/>
      <c r="CH382" s="6"/>
      <c r="CI382" s="6"/>
      <c r="CJ382" s="6"/>
      <c r="CK382" s="6"/>
      <c r="CL382" s="6"/>
    </row>
    <row r="383" spans="1:90" s="7" customFormat="1" ht="18.75" customHeight="1" hidden="1" outlineLevel="1">
      <c r="A383" s="236"/>
      <c r="B383" s="237"/>
      <c r="C383" s="216"/>
      <c r="D383" s="216"/>
      <c r="E383" s="238"/>
      <c r="F383" s="184"/>
      <c r="G383" s="20" t="s">
        <v>59</v>
      </c>
      <c r="H383" s="170"/>
      <c r="I383" s="170"/>
      <c r="J383" s="170"/>
      <c r="K383" s="170"/>
      <c r="L383" s="170"/>
      <c r="M383" s="230"/>
      <c r="N383" s="231"/>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c r="AP383" s="67"/>
      <c r="AQ383" s="67"/>
      <c r="AR383" s="67"/>
      <c r="AS383" s="67"/>
      <c r="AT383" s="67"/>
      <c r="AU383" s="67"/>
      <c r="AV383" s="67"/>
      <c r="AW383" s="67"/>
      <c r="AX383" s="67"/>
      <c r="AY383" s="67"/>
      <c r="AZ383" s="67"/>
      <c r="BA383" s="67"/>
      <c r="BB383" s="67"/>
      <c r="BC383" s="67"/>
      <c r="BD383" s="67"/>
      <c r="BE383" s="67"/>
      <c r="BF383" s="67"/>
      <c r="BG383" s="67"/>
      <c r="BH383" s="67"/>
      <c r="BI383" s="67"/>
      <c r="BJ383" s="67"/>
      <c r="BK383" s="67"/>
      <c r="BL383" s="67"/>
      <c r="BM383" s="67"/>
      <c r="BN383" s="67"/>
      <c r="BO383" s="67"/>
      <c r="BP383" s="67"/>
      <c r="BQ383" s="67"/>
      <c r="BR383" s="67"/>
      <c r="BS383" s="67"/>
      <c r="BT383" s="67"/>
      <c r="BU383" s="51">
        <f>COUNTIF(O383:AC383,"E")</f>
        <v>0</v>
      </c>
      <c r="BV383" s="51">
        <f>COUNTIF(AD383:AQ383,"E")</f>
        <v>0</v>
      </c>
      <c r="BW383" s="51">
        <f>COUNTIF(AR383:BE383,"E")</f>
        <v>0</v>
      </c>
      <c r="BX383" s="51">
        <f>COUNTIF(BF383:BT383,"E")</f>
        <v>0</v>
      </c>
      <c r="BY383" s="52">
        <f t="shared" si="110"/>
        <v>0</v>
      </c>
      <c r="BZ383" s="32"/>
      <c r="CA383" s="32"/>
      <c r="CB383" s="32"/>
      <c r="CC383" s="32"/>
      <c r="CD383" s="70"/>
      <c r="CE383" s="6"/>
      <c r="CF383" s="6"/>
      <c r="CG383" s="6"/>
      <c r="CH383" s="6"/>
      <c r="CI383" s="6"/>
      <c r="CJ383" s="6"/>
      <c r="CK383" s="6"/>
      <c r="CL383" s="6"/>
    </row>
    <row r="384" spans="1:90" s="7" customFormat="1" ht="18.75" customHeight="1" hidden="1" outlineLevel="1">
      <c r="A384" s="236"/>
      <c r="B384" s="237"/>
      <c r="C384" s="216"/>
      <c r="D384" s="216"/>
      <c r="E384" s="238" t="s">
        <v>159</v>
      </c>
      <c r="F384" s="184"/>
      <c r="G384" s="20" t="s">
        <v>58</v>
      </c>
      <c r="H384" s="170"/>
      <c r="I384" s="170"/>
      <c r="J384" s="170"/>
      <c r="K384" s="170"/>
      <c r="L384" s="170"/>
      <c r="M384" s="230"/>
      <c r="N384" s="231"/>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c r="AQ384" s="64"/>
      <c r="AR384" s="64"/>
      <c r="AS384" s="64"/>
      <c r="AT384" s="64"/>
      <c r="AU384" s="64"/>
      <c r="AV384" s="64"/>
      <c r="AW384" s="64"/>
      <c r="AX384" s="64"/>
      <c r="AY384" s="64"/>
      <c r="AZ384" s="64"/>
      <c r="BA384" s="64"/>
      <c r="BB384" s="64"/>
      <c r="BC384" s="64"/>
      <c r="BD384" s="64"/>
      <c r="BE384" s="64"/>
      <c r="BF384" s="64"/>
      <c r="BG384" s="64"/>
      <c r="BH384" s="64"/>
      <c r="BI384" s="64"/>
      <c r="BJ384" s="64"/>
      <c r="BK384" s="64"/>
      <c r="BL384" s="64"/>
      <c r="BM384" s="64"/>
      <c r="BN384" s="64"/>
      <c r="BO384" s="64"/>
      <c r="BP384" s="64"/>
      <c r="BQ384" s="64"/>
      <c r="BR384" s="64"/>
      <c r="BS384" s="64"/>
      <c r="BT384" s="64"/>
      <c r="BU384" s="31">
        <f>COUNTIF(O384:AC384,"P")</f>
        <v>0</v>
      </c>
      <c r="BV384" s="31">
        <f>COUNTIF(AD384:AQ384,"P")</f>
        <v>0</v>
      </c>
      <c r="BW384" s="31">
        <f>COUNTIF(AR384:BE384,"P")</f>
        <v>0</v>
      </c>
      <c r="BX384" s="31">
        <f>COUNTIF(BF384:BT384,"P")</f>
        <v>0</v>
      </c>
      <c r="BY384" s="31">
        <f t="shared" si="110"/>
        <v>0</v>
      </c>
      <c r="BZ384" s="32"/>
      <c r="CA384" s="32"/>
      <c r="CB384" s="32"/>
      <c r="CC384" s="32"/>
      <c r="CD384" s="70"/>
      <c r="CE384" s="6"/>
      <c r="CF384" s="6"/>
      <c r="CG384" s="6"/>
      <c r="CH384" s="6"/>
      <c r="CI384" s="6"/>
      <c r="CJ384" s="6"/>
      <c r="CK384" s="6"/>
      <c r="CL384" s="6"/>
    </row>
    <row r="385" spans="1:90" s="7" customFormat="1" ht="18.75" customHeight="1" hidden="1" outlineLevel="1">
      <c r="A385" s="236"/>
      <c r="B385" s="237"/>
      <c r="C385" s="216"/>
      <c r="D385" s="216"/>
      <c r="E385" s="238"/>
      <c r="F385" s="184"/>
      <c r="G385" s="20" t="s">
        <v>59</v>
      </c>
      <c r="H385" s="170"/>
      <c r="I385" s="170"/>
      <c r="J385" s="170"/>
      <c r="K385" s="170"/>
      <c r="L385" s="170"/>
      <c r="M385" s="230"/>
      <c r="N385" s="231"/>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7"/>
      <c r="AR385" s="67"/>
      <c r="AS385" s="67"/>
      <c r="AT385" s="67"/>
      <c r="AU385" s="67"/>
      <c r="AV385" s="67"/>
      <c r="AW385" s="67"/>
      <c r="AX385" s="67"/>
      <c r="AY385" s="67"/>
      <c r="AZ385" s="67"/>
      <c r="BA385" s="67"/>
      <c r="BB385" s="67"/>
      <c r="BC385" s="67"/>
      <c r="BD385" s="67"/>
      <c r="BE385" s="67"/>
      <c r="BF385" s="67"/>
      <c r="BG385" s="67"/>
      <c r="BH385" s="67"/>
      <c r="BI385" s="67"/>
      <c r="BJ385" s="67"/>
      <c r="BK385" s="67"/>
      <c r="BL385" s="67"/>
      <c r="BM385" s="67"/>
      <c r="BN385" s="67"/>
      <c r="BO385" s="67"/>
      <c r="BP385" s="67"/>
      <c r="BQ385" s="67"/>
      <c r="BR385" s="67"/>
      <c r="BS385" s="67"/>
      <c r="BT385" s="67"/>
      <c r="BU385" s="51">
        <f>COUNTIF(O385:AC385,"E")</f>
        <v>0</v>
      </c>
      <c r="BV385" s="51">
        <f>COUNTIF(AD385:AQ385,"E")</f>
        <v>0</v>
      </c>
      <c r="BW385" s="51">
        <f>COUNTIF(AR385:BE385,"E")</f>
        <v>0</v>
      </c>
      <c r="BX385" s="51">
        <f>COUNTIF(BF385:BT385,"E")</f>
        <v>0</v>
      </c>
      <c r="BY385" s="52">
        <f t="shared" si="110"/>
        <v>0</v>
      </c>
      <c r="BZ385" s="32"/>
      <c r="CA385" s="32"/>
      <c r="CB385" s="32"/>
      <c r="CC385" s="32"/>
      <c r="CD385" s="70"/>
      <c r="CE385" s="6"/>
      <c r="CF385" s="6"/>
      <c r="CG385" s="6"/>
      <c r="CH385" s="6"/>
      <c r="CI385" s="6"/>
      <c r="CJ385" s="6"/>
      <c r="CK385" s="6"/>
      <c r="CL385" s="6"/>
    </row>
    <row r="386" spans="1:90" s="7" customFormat="1" ht="18.75" customHeight="1" hidden="1" outlineLevel="1" thickBot="1">
      <c r="A386" s="236"/>
      <c r="B386" s="237"/>
      <c r="C386" s="216"/>
      <c r="D386" s="216"/>
      <c r="E386" s="243" t="s">
        <v>160</v>
      </c>
      <c r="F386" s="184"/>
      <c r="G386" s="20" t="s">
        <v>58</v>
      </c>
      <c r="H386" s="170"/>
      <c r="I386" s="170"/>
      <c r="J386" s="170"/>
      <c r="K386" s="170"/>
      <c r="L386" s="170"/>
      <c r="M386" s="230"/>
      <c r="N386" s="231"/>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c r="AQ386" s="64"/>
      <c r="AR386" s="64"/>
      <c r="AS386" s="64"/>
      <c r="AT386" s="64"/>
      <c r="AU386" s="64"/>
      <c r="AV386" s="64"/>
      <c r="AW386" s="64"/>
      <c r="AX386" s="64"/>
      <c r="AY386" s="64"/>
      <c r="AZ386" s="64"/>
      <c r="BA386" s="64"/>
      <c r="BB386" s="64"/>
      <c r="BC386" s="64"/>
      <c r="BD386" s="64"/>
      <c r="BE386" s="64"/>
      <c r="BF386" s="64"/>
      <c r="BG386" s="64"/>
      <c r="BH386" s="64"/>
      <c r="BI386" s="64"/>
      <c r="BJ386" s="64"/>
      <c r="BK386" s="64"/>
      <c r="BL386" s="64"/>
      <c r="BM386" s="64"/>
      <c r="BN386" s="64"/>
      <c r="BO386" s="64"/>
      <c r="BP386" s="64"/>
      <c r="BQ386" s="64"/>
      <c r="BR386" s="64"/>
      <c r="BS386" s="64"/>
      <c r="BT386" s="64"/>
      <c r="BU386" s="31">
        <f>COUNTIF(O386:AC386,"P")</f>
        <v>0</v>
      </c>
      <c r="BV386" s="31">
        <f>COUNTIF(AD386:AQ386,"P")</f>
        <v>0</v>
      </c>
      <c r="BW386" s="31">
        <f>COUNTIF(AR386:BE386,"P")</f>
        <v>0</v>
      </c>
      <c r="BX386" s="31">
        <f>COUNTIF(BF386:BT386,"P")</f>
        <v>0</v>
      </c>
      <c r="BY386" s="31">
        <f t="shared" si="110"/>
        <v>0</v>
      </c>
      <c r="BZ386" s="32"/>
      <c r="CA386" s="32"/>
      <c r="CB386" s="32"/>
      <c r="CC386" s="32"/>
      <c r="CD386" s="70"/>
      <c r="CE386" s="6"/>
      <c r="CF386" s="6"/>
      <c r="CG386" s="6"/>
      <c r="CH386" s="6"/>
      <c r="CI386" s="6"/>
      <c r="CJ386" s="6"/>
      <c r="CK386" s="6"/>
      <c r="CL386" s="6"/>
    </row>
    <row r="387" spans="1:90" s="7" customFormat="1" ht="18.75" customHeight="1" hidden="1" outlineLevel="1" thickBot="1">
      <c r="A387" s="236"/>
      <c r="B387" s="237"/>
      <c r="C387" s="216"/>
      <c r="D387" s="244"/>
      <c r="E387" s="243"/>
      <c r="F387" s="184"/>
      <c r="G387" s="20" t="s">
        <v>59</v>
      </c>
      <c r="H387" s="170"/>
      <c r="I387" s="170"/>
      <c r="J387" s="170"/>
      <c r="K387" s="170"/>
      <c r="L387" s="170"/>
      <c r="M387" s="230"/>
      <c r="N387" s="231"/>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7"/>
      <c r="AR387" s="67"/>
      <c r="AS387" s="67"/>
      <c r="AT387" s="67"/>
      <c r="AU387" s="67"/>
      <c r="AV387" s="67"/>
      <c r="AW387" s="67"/>
      <c r="AX387" s="67"/>
      <c r="AY387" s="67"/>
      <c r="AZ387" s="67"/>
      <c r="BA387" s="67"/>
      <c r="BB387" s="67"/>
      <c r="BC387" s="67"/>
      <c r="BD387" s="67"/>
      <c r="BE387" s="67"/>
      <c r="BF387" s="67"/>
      <c r="BG387" s="67"/>
      <c r="BH387" s="67"/>
      <c r="BI387" s="67"/>
      <c r="BJ387" s="67"/>
      <c r="BK387" s="67"/>
      <c r="BL387" s="67"/>
      <c r="BM387" s="67"/>
      <c r="BN387" s="67"/>
      <c r="BO387" s="67"/>
      <c r="BP387" s="67"/>
      <c r="BQ387" s="67"/>
      <c r="BR387" s="67"/>
      <c r="BS387" s="67"/>
      <c r="BT387" s="67"/>
      <c r="BU387" s="51">
        <f>COUNTIF(O387:AC387,"E")</f>
        <v>0</v>
      </c>
      <c r="BV387" s="51">
        <f>COUNTIF(AD387:AQ387,"E")</f>
        <v>0</v>
      </c>
      <c r="BW387" s="51">
        <f>COUNTIF(AR387:BE387,"E")</f>
        <v>0</v>
      </c>
      <c r="BX387" s="51">
        <f>COUNTIF(BF387:BT387,"E")</f>
        <v>0</v>
      </c>
      <c r="BY387" s="52">
        <f t="shared" si="110"/>
        <v>0</v>
      </c>
      <c r="BZ387" s="32"/>
      <c r="CA387" s="32"/>
      <c r="CB387" s="32"/>
      <c r="CC387" s="32"/>
      <c r="CD387" s="70"/>
      <c r="CE387" s="6"/>
      <c r="CF387" s="6"/>
      <c r="CG387" s="6"/>
      <c r="CH387" s="6"/>
      <c r="CI387" s="6"/>
      <c r="CJ387" s="6"/>
      <c r="CK387" s="6"/>
      <c r="CL387" s="6"/>
    </row>
    <row r="388" spans="1:90" s="7" customFormat="1" ht="30.75" customHeight="1" collapsed="1">
      <c r="A388" s="236"/>
      <c r="B388" s="71"/>
      <c r="C388" s="241" t="s">
        <v>161</v>
      </c>
      <c r="D388" s="242" t="s">
        <v>162</v>
      </c>
      <c r="E388" s="242"/>
      <c r="F388" s="284"/>
      <c r="G388" s="20" t="s">
        <v>58</v>
      </c>
      <c r="H388" s="172"/>
      <c r="I388" s="172"/>
      <c r="J388" s="172"/>
      <c r="K388" s="172"/>
      <c r="L388" s="172"/>
      <c r="M388" s="172"/>
      <c r="N388" s="172"/>
      <c r="O388" s="21">
        <f>COUNTIF(O390:O399,"P")</f>
        <v>0</v>
      </c>
      <c r="P388" s="21">
        <f aca="true" t="shared" si="111" ref="P388:AN388">COUNTIF(P390:P399,"P")</f>
        <v>0</v>
      </c>
      <c r="Q388" s="21">
        <f t="shared" si="111"/>
        <v>0</v>
      </c>
      <c r="R388" s="21">
        <f t="shared" si="111"/>
        <v>0</v>
      </c>
      <c r="S388" s="21">
        <f t="shared" si="111"/>
        <v>0</v>
      </c>
      <c r="T388" s="21">
        <f t="shared" si="111"/>
        <v>0</v>
      </c>
      <c r="U388" s="21">
        <f t="shared" si="111"/>
        <v>0</v>
      </c>
      <c r="V388" s="21">
        <f t="shared" si="111"/>
        <v>0</v>
      </c>
      <c r="W388" s="21">
        <f t="shared" si="111"/>
        <v>0</v>
      </c>
      <c r="X388" s="21">
        <f t="shared" si="111"/>
        <v>0</v>
      </c>
      <c r="Y388" s="21">
        <f t="shared" si="111"/>
        <v>0</v>
      </c>
      <c r="Z388" s="21">
        <f t="shared" si="111"/>
        <v>0</v>
      </c>
      <c r="AA388" s="21">
        <f t="shared" si="111"/>
        <v>0</v>
      </c>
      <c r="AB388" s="21">
        <f t="shared" si="111"/>
        <v>0</v>
      </c>
      <c r="AC388" s="21">
        <f t="shared" si="111"/>
        <v>0</v>
      </c>
      <c r="AD388" s="21">
        <f t="shared" si="111"/>
        <v>0</v>
      </c>
      <c r="AE388" s="21">
        <f t="shared" si="111"/>
        <v>0</v>
      </c>
      <c r="AF388" s="21">
        <f t="shared" si="111"/>
        <v>0</v>
      </c>
      <c r="AG388" s="21"/>
      <c r="AH388" s="21">
        <f t="shared" si="111"/>
        <v>0</v>
      </c>
      <c r="AI388" s="21">
        <f t="shared" si="111"/>
        <v>0</v>
      </c>
      <c r="AJ388" s="21">
        <f t="shared" si="111"/>
        <v>0</v>
      </c>
      <c r="AK388" s="21">
        <f t="shared" si="111"/>
        <v>0</v>
      </c>
      <c r="AL388" s="21">
        <f t="shared" si="111"/>
        <v>0</v>
      </c>
      <c r="AM388" s="21">
        <f t="shared" si="111"/>
        <v>0</v>
      </c>
      <c r="AN388" s="21">
        <f t="shared" si="111"/>
        <v>0</v>
      </c>
      <c r="AO388" s="21">
        <f aca="true" t="shared" si="112" ref="AO388:BN388">COUNTIF(AO390:AO399,"P")</f>
        <v>0</v>
      </c>
      <c r="AP388" s="21">
        <f t="shared" si="112"/>
        <v>0</v>
      </c>
      <c r="AQ388" s="21">
        <f t="shared" si="112"/>
        <v>0</v>
      </c>
      <c r="AR388" s="21">
        <f t="shared" si="112"/>
        <v>0</v>
      </c>
      <c r="AS388" s="21">
        <f t="shared" si="112"/>
        <v>0</v>
      </c>
      <c r="AT388" s="21">
        <f t="shared" si="112"/>
        <v>0</v>
      </c>
      <c r="AU388" s="21">
        <f t="shared" si="112"/>
        <v>0</v>
      </c>
      <c r="AV388" s="21">
        <f t="shared" si="112"/>
        <v>0</v>
      </c>
      <c r="AW388" s="21">
        <f t="shared" si="112"/>
        <v>0</v>
      </c>
      <c r="AX388" s="21">
        <f t="shared" si="112"/>
        <v>0</v>
      </c>
      <c r="AY388" s="21">
        <f t="shared" si="112"/>
        <v>0</v>
      </c>
      <c r="AZ388" s="21">
        <f t="shared" si="112"/>
        <v>0</v>
      </c>
      <c r="BA388" s="21">
        <f t="shared" si="112"/>
        <v>0</v>
      </c>
      <c r="BB388" s="21">
        <f t="shared" si="112"/>
        <v>0</v>
      </c>
      <c r="BC388" s="21">
        <f t="shared" si="112"/>
        <v>0</v>
      </c>
      <c r="BD388" s="21">
        <f t="shared" si="112"/>
        <v>0</v>
      </c>
      <c r="BE388" s="21">
        <f t="shared" si="112"/>
        <v>0</v>
      </c>
      <c r="BF388" s="21">
        <f t="shared" si="112"/>
        <v>0</v>
      </c>
      <c r="BG388" s="21">
        <f t="shared" si="112"/>
        <v>0</v>
      </c>
      <c r="BH388" s="21">
        <f t="shared" si="112"/>
        <v>0</v>
      </c>
      <c r="BI388" s="21">
        <f t="shared" si="112"/>
        <v>0</v>
      </c>
      <c r="BJ388" s="21">
        <f t="shared" si="112"/>
        <v>0</v>
      </c>
      <c r="BK388" s="21">
        <f t="shared" si="112"/>
        <v>0</v>
      </c>
      <c r="BL388" s="21">
        <f t="shared" si="112"/>
        <v>0</v>
      </c>
      <c r="BM388" s="21">
        <f t="shared" si="112"/>
        <v>0</v>
      </c>
      <c r="BN388" s="21">
        <f t="shared" si="112"/>
        <v>0</v>
      </c>
      <c r="BO388" s="21">
        <f>COUNTIF(BO390:BO399,"P")</f>
        <v>0</v>
      </c>
      <c r="BP388" s="21">
        <f>COUNTIF(BP390:BP399,"P")</f>
        <v>0</v>
      </c>
      <c r="BQ388" s="21">
        <f>COUNTIF(BQ390:BQ399,"P")</f>
        <v>0</v>
      </c>
      <c r="BR388" s="21"/>
      <c r="BS388" s="21">
        <f>COUNTIF(BS390:BS399,"P")</f>
        <v>0</v>
      </c>
      <c r="BT388" s="21">
        <f>COUNTIF(BT390:BT399,"P")</f>
        <v>0</v>
      </c>
      <c r="BU388" s="37"/>
      <c r="BV388" s="37"/>
      <c r="BW388" s="37"/>
      <c r="BX388" s="37"/>
      <c r="BY388" s="51"/>
      <c r="BZ388" s="32"/>
      <c r="CA388" s="32"/>
      <c r="CB388" s="32"/>
      <c r="CC388" s="32"/>
      <c r="CD388" s="70"/>
      <c r="CE388" s="6"/>
      <c r="CF388" s="6"/>
      <c r="CG388" s="6"/>
      <c r="CH388" s="6"/>
      <c r="CI388" s="6"/>
      <c r="CJ388" s="6"/>
      <c r="CK388" s="6"/>
      <c r="CL388" s="6"/>
    </row>
    <row r="389" spans="1:90" s="7" customFormat="1" ht="34.5" customHeight="1">
      <c r="A389" s="236"/>
      <c r="B389" s="71"/>
      <c r="C389" s="241" t="s">
        <v>161</v>
      </c>
      <c r="D389" s="242"/>
      <c r="E389" s="242"/>
      <c r="F389" s="285"/>
      <c r="G389" s="20" t="s">
        <v>59</v>
      </c>
      <c r="H389" s="172"/>
      <c r="I389" s="172"/>
      <c r="J389" s="172"/>
      <c r="K389" s="172"/>
      <c r="L389" s="172"/>
      <c r="M389" s="172"/>
      <c r="N389" s="172"/>
      <c r="O389" s="93">
        <f>COUNTIF(O390:O399,"E")</f>
        <v>0</v>
      </c>
      <c r="P389" s="93">
        <f aca="true" t="shared" si="113" ref="P389:AN389">COUNTIF(P390:P399,"E")</f>
        <v>0</v>
      </c>
      <c r="Q389" s="93">
        <f t="shared" si="113"/>
        <v>0</v>
      </c>
      <c r="R389" s="93">
        <f t="shared" si="113"/>
        <v>0</v>
      </c>
      <c r="S389" s="93">
        <f t="shared" si="113"/>
        <v>0</v>
      </c>
      <c r="T389" s="93">
        <f t="shared" si="113"/>
        <v>0</v>
      </c>
      <c r="U389" s="93">
        <f t="shared" si="113"/>
        <v>0</v>
      </c>
      <c r="V389" s="93">
        <f t="shared" si="113"/>
        <v>0</v>
      </c>
      <c r="W389" s="93">
        <f t="shared" si="113"/>
        <v>0</v>
      </c>
      <c r="X389" s="93">
        <f t="shared" si="113"/>
        <v>0</v>
      </c>
      <c r="Y389" s="93">
        <f t="shared" si="113"/>
        <v>0</v>
      </c>
      <c r="Z389" s="93">
        <f t="shared" si="113"/>
        <v>0</v>
      </c>
      <c r="AA389" s="93">
        <f t="shared" si="113"/>
        <v>0</v>
      </c>
      <c r="AB389" s="93">
        <f t="shared" si="113"/>
        <v>0</v>
      </c>
      <c r="AC389" s="93">
        <f t="shared" si="113"/>
        <v>0</v>
      </c>
      <c r="AD389" s="93">
        <f t="shared" si="113"/>
        <v>0</v>
      </c>
      <c r="AE389" s="93">
        <f t="shared" si="113"/>
        <v>0</v>
      </c>
      <c r="AF389" s="93">
        <f t="shared" si="113"/>
        <v>0</v>
      </c>
      <c r="AG389" s="93"/>
      <c r="AH389" s="93">
        <f t="shared" si="113"/>
        <v>0</v>
      </c>
      <c r="AI389" s="93">
        <f t="shared" si="113"/>
        <v>0</v>
      </c>
      <c r="AJ389" s="93">
        <f t="shared" si="113"/>
        <v>0</v>
      </c>
      <c r="AK389" s="93">
        <f t="shared" si="113"/>
        <v>0</v>
      </c>
      <c r="AL389" s="93">
        <f t="shared" si="113"/>
        <v>0</v>
      </c>
      <c r="AM389" s="93">
        <f t="shared" si="113"/>
        <v>0</v>
      </c>
      <c r="AN389" s="93">
        <f t="shared" si="113"/>
        <v>0</v>
      </c>
      <c r="AO389" s="93">
        <f aca="true" t="shared" si="114" ref="AO389:BT389">COUNTIF(AO390:AO399,"E")</f>
        <v>0</v>
      </c>
      <c r="AP389" s="93">
        <f t="shared" si="114"/>
        <v>0</v>
      </c>
      <c r="AQ389" s="93">
        <f t="shared" si="114"/>
        <v>0</v>
      </c>
      <c r="AR389" s="93">
        <f t="shared" si="114"/>
        <v>0</v>
      </c>
      <c r="AS389" s="93">
        <f t="shared" si="114"/>
        <v>0</v>
      </c>
      <c r="AT389" s="93">
        <f t="shared" si="114"/>
        <v>0</v>
      </c>
      <c r="AU389" s="93">
        <f t="shared" si="114"/>
        <v>0</v>
      </c>
      <c r="AV389" s="93">
        <f t="shared" si="114"/>
        <v>0</v>
      </c>
      <c r="AW389" s="93">
        <f t="shared" si="114"/>
        <v>0</v>
      </c>
      <c r="AX389" s="93">
        <f t="shared" si="114"/>
        <v>0</v>
      </c>
      <c r="AY389" s="93">
        <f t="shared" si="114"/>
        <v>0</v>
      </c>
      <c r="AZ389" s="93">
        <f t="shared" si="114"/>
        <v>0</v>
      </c>
      <c r="BA389" s="93">
        <f t="shared" si="114"/>
        <v>0</v>
      </c>
      <c r="BB389" s="93">
        <f t="shared" si="114"/>
        <v>0</v>
      </c>
      <c r="BC389" s="93">
        <f t="shared" si="114"/>
        <v>0</v>
      </c>
      <c r="BD389" s="93">
        <f t="shared" si="114"/>
        <v>0</v>
      </c>
      <c r="BE389" s="93">
        <f t="shared" si="114"/>
        <v>0</v>
      </c>
      <c r="BF389" s="93">
        <f t="shared" si="114"/>
        <v>0</v>
      </c>
      <c r="BG389" s="93">
        <f t="shared" si="114"/>
        <v>0</v>
      </c>
      <c r="BH389" s="93">
        <f t="shared" si="114"/>
        <v>0</v>
      </c>
      <c r="BI389" s="93">
        <f t="shared" si="114"/>
        <v>0</v>
      </c>
      <c r="BJ389" s="93">
        <f t="shared" si="114"/>
        <v>0</v>
      </c>
      <c r="BK389" s="93">
        <f t="shared" si="114"/>
        <v>0</v>
      </c>
      <c r="BL389" s="93">
        <f t="shared" si="114"/>
        <v>0</v>
      </c>
      <c r="BM389" s="93">
        <f t="shared" si="114"/>
        <v>0</v>
      </c>
      <c r="BN389" s="93">
        <f t="shared" si="114"/>
        <v>0</v>
      </c>
      <c r="BO389" s="93">
        <f t="shared" si="114"/>
        <v>0</v>
      </c>
      <c r="BP389" s="93">
        <f t="shared" si="114"/>
        <v>0</v>
      </c>
      <c r="BQ389" s="93">
        <f t="shared" si="114"/>
        <v>0</v>
      </c>
      <c r="BR389" s="93"/>
      <c r="BS389" s="93">
        <f t="shared" si="114"/>
        <v>0</v>
      </c>
      <c r="BT389" s="93">
        <f t="shared" si="114"/>
        <v>0</v>
      </c>
      <c r="BU389" s="37"/>
      <c r="BV389" s="37"/>
      <c r="BW389" s="37"/>
      <c r="BX389" s="37"/>
      <c r="BY389" s="51"/>
      <c r="BZ389" s="32"/>
      <c r="CA389" s="32"/>
      <c r="CB389" s="32"/>
      <c r="CC389" s="32"/>
      <c r="CD389" s="70"/>
      <c r="CE389" s="6"/>
      <c r="CF389" s="6"/>
      <c r="CG389" s="6"/>
      <c r="CH389" s="6"/>
      <c r="CI389" s="6"/>
      <c r="CJ389" s="6"/>
      <c r="CK389" s="6"/>
      <c r="CL389" s="6"/>
    </row>
    <row r="390" spans="1:90" s="7" customFormat="1" ht="18.75" customHeight="1" hidden="1" outlineLevel="1">
      <c r="A390" s="236"/>
      <c r="B390" s="240"/>
      <c r="C390" s="216" t="s">
        <v>161</v>
      </c>
      <c r="D390" s="216" t="s">
        <v>163</v>
      </c>
      <c r="E390" s="238" t="s">
        <v>164</v>
      </c>
      <c r="F390" s="184"/>
      <c r="G390" s="20" t="s">
        <v>58</v>
      </c>
      <c r="H390" s="170"/>
      <c r="I390" s="170"/>
      <c r="J390" s="170"/>
      <c r="K390" s="170"/>
      <c r="L390" s="170"/>
      <c r="M390" s="230"/>
      <c r="N390" s="231"/>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c r="AQ390" s="64"/>
      <c r="AR390" s="64"/>
      <c r="AS390" s="64"/>
      <c r="AT390" s="64"/>
      <c r="AU390" s="64"/>
      <c r="AV390" s="64"/>
      <c r="AW390" s="64"/>
      <c r="AX390" s="64"/>
      <c r="AY390" s="64"/>
      <c r="AZ390" s="64"/>
      <c r="BA390" s="64"/>
      <c r="BB390" s="64"/>
      <c r="BC390" s="64"/>
      <c r="BD390" s="64"/>
      <c r="BE390" s="64"/>
      <c r="BF390" s="64"/>
      <c r="BG390" s="64"/>
      <c r="BH390" s="64"/>
      <c r="BI390" s="64"/>
      <c r="BJ390" s="64"/>
      <c r="BK390" s="64"/>
      <c r="BL390" s="64"/>
      <c r="BM390" s="64"/>
      <c r="BN390" s="64"/>
      <c r="BO390" s="64"/>
      <c r="BP390" s="64"/>
      <c r="BQ390" s="64"/>
      <c r="BR390" s="64"/>
      <c r="BS390" s="64"/>
      <c r="BT390" s="64"/>
      <c r="BU390" s="31">
        <f>COUNTIF(O390:AC390,"P")</f>
        <v>0</v>
      </c>
      <c r="BV390" s="31">
        <f>COUNTIF(AD390:AQ390,"P")</f>
        <v>0</v>
      </c>
      <c r="BW390" s="31">
        <f>COUNTIF(AR390:BE390,"P")</f>
        <v>0</v>
      </c>
      <c r="BX390" s="31">
        <f>COUNTIF(BF390:BT390,"P")</f>
        <v>0</v>
      </c>
      <c r="BY390" s="31">
        <f>SUM(BU390:BX390)</f>
        <v>0</v>
      </c>
      <c r="BZ390" s="32"/>
      <c r="CA390" s="32"/>
      <c r="CB390" s="32"/>
      <c r="CC390" s="32"/>
      <c r="CD390" s="70"/>
      <c r="CE390" s="6"/>
      <c r="CF390" s="6"/>
      <c r="CG390" s="6"/>
      <c r="CH390" s="6"/>
      <c r="CI390" s="6"/>
      <c r="CJ390" s="6"/>
      <c r="CK390" s="6"/>
      <c r="CL390" s="6"/>
    </row>
    <row r="391" spans="1:90" s="7" customFormat="1" ht="18.75" customHeight="1" hidden="1" outlineLevel="1">
      <c r="A391" s="236"/>
      <c r="B391" s="240"/>
      <c r="C391" s="216"/>
      <c r="D391" s="216"/>
      <c r="E391" s="238"/>
      <c r="F391" s="184"/>
      <c r="G391" s="20" t="s">
        <v>59</v>
      </c>
      <c r="H391" s="170"/>
      <c r="I391" s="170"/>
      <c r="J391" s="170"/>
      <c r="K391" s="170"/>
      <c r="L391" s="170"/>
      <c r="M391" s="230"/>
      <c r="N391" s="231"/>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7"/>
      <c r="AR391" s="67"/>
      <c r="AS391" s="67"/>
      <c r="AT391" s="67"/>
      <c r="AU391" s="67"/>
      <c r="AV391" s="67"/>
      <c r="AW391" s="67"/>
      <c r="AX391" s="67"/>
      <c r="AY391" s="67"/>
      <c r="AZ391" s="67"/>
      <c r="BA391" s="67"/>
      <c r="BB391" s="67"/>
      <c r="BC391" s="67"/>
      <c r="BD391" s="67"/>
      <c r="BE391" s="67"/>
      <c r="BF391" s="67"/>
      <c r="BG391" s="67"/>
      <c r="BH391" s="67"/>
      <c r="BI391" s="67"/>
      <c r="BJ391" s="67"/>
      <c r="BK391" s="67"/>
      <c r="BL391" s="67"/>
      <c r="BM391" s="67"/>
      <c r="BN391" s="67"/>
      <c r="BO391" s="67"/>
      <c r="BP391" s="67"/>
      <c r="BQ391" s="67"/>
      <c r="BR391" s="67"/>
      <c r="BS391" s="67"/>
      <c r="BT391" s="67"/>
      <c r="BU391" s="51">
        <f>COUNTIF(O391:AC391,"E")</f>
        <v>0</v>
      </c>
      <c r="BV391" s="51">
        <f>COUNTIF(AD391:AQ391,"E")</f>
        <v>0</v>
      </c>
      <c r="BW391" s="51">
        <f>COUNTIF(AR391:BE391,"E")</f>
        <v>0</v>
      </c>
      <c r="BX391" s="51">
        <f>COUNTIF(BF391:BT391,"E")</f>
        <v>0</v>
      </c>
      <c r="BY391" s="52">
        <f>SUM(BU391:BX391)</f>
        <v>0</v>
      </c>
      <c r="BZ391" s="32"/>
      <c r="CA391" s="32"/>
      <c r="CB391" s="32"/>
      <c r="CC391" s="32"/>
      <c r="CD391" s="70"/>
      <c r="CE391" s="6"/>
      <c r="CF391" s="6"/>
      <c r="CG391" s="6"/>
      <c r="CH391" s="6"/>
      <c r="CI391" s="6"/>
      <c r="CJ391" s="6"/>
      <c r="CK391" s="6"/>
      <c r="CL391" s="6"/>
    </row>
    <row r="392" spans="1:90" s="7" customFormat="1" ht="18.75" customHeight="1" hidden="1" outlineLevel="1">
      <c r="A392" s="236"/>
      <c r="B392" s="239"/>
      <c r="C392" s="216"/>
      <c r="D392" s="216"/>
      <c r="E392" s="238" t="s">
        <v>165</v>
      </c>
      <c r="F392" s="184"/>
      <c r="G392" s="20" t="s">
        <v>58</v>
      </c>
      <c r="H392" s="170"/>
      <c r="I392" s="170"/>
      <c r="J392" s="170"/>
      <c r="K392" s="170"/>
      <c r="L392" s="170"/>
      <c r="M392" s="230"/>
      <c r="N392" s="231"/>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c r="AQ392" s="64"/>
      <c r="AR392" s="64"/>
      <c r="AS392" s="64"/>
      <c r="AT392" s="64"/>
      <c r="AU392" s="64"/>
      <c r="AV392" s="64"/>
      <c r="AW392" s="64"/>
      <c r="AX392" s="64"/>
      <c r="AY392" s="64"/>
      <c r="AZ392" s="64"/>
      <c r="BA392" s="64"/>
      <c r="BB392" s="64"/>
      <c r="BC392" s="64"/>
      <c r="BD392" s="64"/>
      <c r="BE392" s="64"/>
      <c r="BF392" s="64"/>
      <c r="BG392" s="64"/>
      <c r="BH392" s="64"/>
      <c r="BI392" s="64"/>
      <c r="BJ392" s="64"/>
      <c r="BK392" s="64"/>
      <c r="BL392" s="64"/>
      <c r="BM392" s="64"/>
      <c r="BN392" s="64"/>
      <c r="BO392" s="64"/>
      <c r="BP392" s="64"/>
      <c r="BQ392" s="64"/>
      <c r="BR392" s="64"/>
      <c r="BS392" s="64"/>
      <c r="BT392" s="64"/>
      <c r="BU392" s="31">
        <f>COUNTIF(O392:AC392,"P")</f>
        <v>0</v>
      </c>
      <c r="BV392" s="31">
        <f>COUNTIF(AD392:AQ392,"P")</f>
        <v>0</v>
      </c>
      <c r="BW392" s="31">
        <f>COUNTIF(AR392:BE392,"P")</f>
        <v>0</v>
      </c>
      <c r="BX392" s="31">
        <f>COUNTIF(BF392:BT392,"P")</f>
        <v>0</v>
      </c>
      <c r="BY392" s="31">
        <f aca="true" t="shared" si="115" ref="BY392:BY399">SUM(BU392:BX392)</f>
        <v>0</v>
      </c>
      <c r="BZ392" s="32"/>
      <c r="CA392" s="32"/>
      <c r="CB392" s="32"/>
      <c r="CC392" s="32"/>
      <c r="CD392" s="70"/>
      <c r="CE392" s="6"/>
      <c r="CF392" s="6"/>
      <c r="CG392" s="6"/>
      <c r="CH392" s="6"/>
      <c r="CI392" s="6"/>
      <c r="CJ392" s="6"/>
      <c r="CK392" s="6"/>
      <c r="CL392" s="6"/>
    </row>
    <row r="393" spans="1:90" s="7" customFormat="1" ht="18.75" customHeight="1" hidden="1" outlineLevel="1">
      <c r="A393" s="236"/>
      <c r="B393" s="239"/>
      <c r="C393" s="216"/>
      <c r="D393" s="216"/>
      <c r="E393" s="238"/>
      <c r="F393" s="184"/>
      <c r="G393" s="20" t="s">
        <v>59</v>
      </c>
      <c r="H393" s="170"/>
      <c r="I393" s="170"/>
      <c r="J393" s="170"/>
      <c r="K393" s="170"/>
      <c r="L393" s="170"/>
      <c r="M393" s="230"/>
      <c r="N393" s="231"/>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c r="AN393" s="67"/>
      <c r="AO393" s="67"/>
      <c r="AP393" s="67"/>
      <c r="AQ393" s="67"/>
      <c r="AR393" s="67"/>
      <c r="AS393" s="67"/>
      <c r="AT393" s="67"/>
      <c r="AU393" s="67"/>
      <c r="AV393" s="67"/>
      <c r="AW393" s="67"/>
      <c r="AX393" s="67"/>
      <c r="AY393" s="67"/>
      <c r="AZ393" s="67"/>
      <c r="BA393" s="67"/>
      <c r="BB393" s="67"/>
      <c r="BC393" s="67"/>
      <c r="BD393" s="67"/>
      <c r="BE393" s="67"/>
      <c r="BF393" s="67"/>
      <c r="BG393" s="67"/>
      <c r="BH393" s="67"/>
      <c r="BI393" s="67"/>
      <c r="BJ393" s="67"/>
      <c r="BK393" s="67"/>
      <c r="BL393" s="67"/>
      <c r="BM393" s="67"/>
      <c r="BN393" s="67"/>
      <c r="BO393" s="67"/>
      <c r="BP393" s="67"/>
      <c r="BQ393" s="67"/>
      <c r="BR393" s="67"/>
      <c r="BS393" s="67"/>
      <c r="BT393" s="67"/>
      <c r="BU393" s="51">
        <f>COUNTIF(O393:AC393,"E")</f>
        <v>0</v>
      </c>
      <c r="BV393" s="51">
        <f>COUNTIF(AD393:AQ393,"E")</f>
        <v>0</v>
      </c>
      <c r="BW393" s="51">
        <f>COUNTIF(AR393:BE393,"E")</f>
        <v>0</v>
      </c>
      <c r="BX393" s="51">
        <f>COUNTIF(BF393:BT393,"E")</f>
        <v>0</v>
      </c>
      <c r="BY393" s="52">
        <f t="shared" si="115"/>
        <v>0</v>
      </c>
      <c r="BZ393" s="43">
        <v>1</v>
      </c>
      <c r="CA393" s="43">
        <f>IF(ISERROR(BV395/BV394),"",BV395/BV394)</f>
      </c>
      <c r="CB393" s="43">
        <v>0</v>
      </c>
      <c r="CC393" s="43">
        <v>0</v>
      </c>
      <c r="CD393" s="235">
        <f>BZ393/100</f>
        <v>0.01</v>
      </c>
      <c r="CE393" s="6"/>
      <c r="CF393" s="6"/>
      <c r="CG393" s="6"/>
      <c r="CH393" s="6"/>
      <c r="CI393" s="6"/>
      <c r="CJ393" s="6"/>
      <c r="CK393" s="6"/>
      <c r="CL393" s="6"/>
    </row>
    <row r="394" spans="1:90" s="7" customFormat="1" ht="18.75" customHeight="1" hidden="1" outlineLevel="1">
      <c r="A394" s="236">
        <v>79</v>
      </c>
      <c r="B394" s="237"/>
      <c r="C394" s="216"/>
      <c r="D394" s="216"/>
      <c r="E394" s="238" t="s">
        <v>166</v>
      </c>
      <c r="F394" s="184"/>
      <c r="G394" s="20" t="s">
        <v>58</v>
      </c>
      <c r="H394" s="170"/>
      <c r="I394" s="170"/>
      <c r="J394" s="170"/>
      <c r="K394" s="170"/>
      <c r="L394" s="170"/>
      <c r="M394" s="230"/>
      <c r="N394" s="231"/>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c r="AQ394" s="64"/>
      <c r="AR394" s="64"/>
      <c r="AS394" s="64"/>
      <c r="AT394" s="64"/>
      <c r="AU394" s="64"/>
      <c r="AV394" s="64"/>
      <c r="AW394" s="64"/>
      <c r="AX394" s="64"/>
      <c r="AY394" s="64"/>
      <c r="AZ394" s="64"/>
      <c r="BA394" s="64"/>
      <c r="BB394" s="64"/>
      <c r="BC394" s="64"/>
      <c r="BD394" s="64"/>
      <c r="BE394" s="64"/>
      <c r="BF394" s="64"/>
      <c r="BG394" s="64"/>
      <c r="BH394" s="64"/>
      <c r="BI394" s="64"/>
      <c r="BJ394" s="64"/>
      <c r="BK394" s="64"/>
      <c r="BL394" s="64"/>
      <c r="BM394" s="64"/>
      <c r="BN394" s="64"/>
      <c r="BO394" s="64"/>
      <c r="BP394" s="64"/>
      <c r="BQ394" s="64"/>
      <c r="BR394" s="64"/>
      <c r="BS394" s="64"/>
      <c r="BT394" s="64"/>
      <c r="BU394" s="31">
        <f>COUNTIF(O394:AC394,"P")</f>
        <v>0</v>
      </c>
      <c r="BV394" s="31">
        <f>COUNTIF(AD394:AQ394,"P")</f>
        <v>0</v>
      </c>
      <c r="BW394" s="31">
        <f>COUNTIF(AR394:BE394,"P")</f>
        <v>0</v>
      </c>
      <c r="BX394" s="31">
        <f>COUNTIF(BF394:BT394,"P")</f>
        <v>0</v>
      </c>
      <c r="BY394" s="31">
        <f t="shared" si="115"/>
        <v>0</v>
      </c>
      <c r="BZ394" s="43"/>
      <c r="CA394" s="43"/>
      <c r="CB394" s="43"/>
      <c r="CC394" s="43"/>
      <c r="CD394" s="235"/>
      <c r="CE394" s="6"/>
      <c r="CF394" s="6"/>
      <c r="CG394" s="6"/>
      <c r="CH394" s="6"/>
      <c r="CI394" s="6"/>
      <c r="CJ394" s="6"/>
      <c r="CK394" s="6"/>
      <c r="CL394" s="6"/>
    </row>
    <row r="395" spans="1:90" s="7" customFormat="1" ht="18.75" customHeight="1" hidden="1" outlineLevel="1">
      <c r="A395" s="236"/>
      <c r="B395" s="237"/>
      <c r="C395" s="216"/>
      <c r="D395" s="216"/>
      <c r="E395" s="238"/>
      <c r="F395" s="184"/>
      <c r="G395" s="20" t="s">
        <v>59</v>
      </c>
      <c r="H395" s="170"/>
      <c r="I395" s="170"/>
      <c r="J395" s="170"/>
      <c r="K395" s="170"/>
      <c r="L395" s="170"/>
      <c r="M395" s="230"/>
      <c r="N395" s="231"/>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7"/>
      <c r="AR395" s="67"/>
      <c r="AS395" s="67"/>
      <c r="AT395" s="67"/>
      <c r="AU395" s="67"/>
      <c r="AV395" s="67"/>
      <c r="AW395" s="67"/>
      <c r="AX395" s="67"/>
      <c r="AY395" s="67"/>
      <c r="AZ395" s="67"/>
      <c r="BA395" s="67"/>
      <c r="BB395" s="67"/>
      <c r="BC395" s="67"/>
      <c r="BD395" s="67"/>
      <c r="BE395" s="67"/>
      <c r="BF395" s="67"/>
      <c r="BG395" s="67"/>
      <c r="BH395" s="67"/>
      <c r="BI395" s="67"/>
      <c r="BJ395" s="67"/>
      <c r="BK395" s="67"/>
      <c r="BL395" s="67"/>
      <c r="BM395" s="67"/>
      <c r="BN395" s="67"/>
      <c r="BO395" s="67"/>
      <c r="BP395" s="67"/>
      <c r="BQ395" s="67"/>
      <c r="BR395" s="67"/>
      <c r="BS395" s="67"/>
      <c r="BT395" s="67"/>
      <c r="BU395" s="51">
        <f>COUNTIF(O395:AC395,"E")</f>
        <v>0</v>
      </c>
      <c r="BV395" s="51">
        <f>COUNTIF(AD395:AQ395,"E")</f>
        <v>0</v>
      </c>
      <c r="BW395" s="51">
        <f>COUNTIF(AR395:BE395,"E")</f>
        <v>0</v>
      </c>
      <c r="BX395" s="51">
        <f>COUNTIF(BF395:BT395,"E")</f>
        <v>0</v>
      </c>
      <c r="BY395" s="52">
        <f t="shared" si="115"/>
        <v>0</v>
      </c>
      <c r="BZ395" s="43">
        <f>IF(ISERROR(BT453/BT452),"",BT453/BT452)</f>
      </c>
      <c r="CA395" s="43">
        <f>IF(ISERROR(BV397/BV396),"",BV397/BV396)</f>
      </c>
      <c r="CB395" s="43">
        <v>0</v>
      </c>
      <c r="CC395" s="43">
        <v>0</v>
      </c>
      <c r="CD395" s="235" t="e">
        <f>BZ395/100</f>
        <v>#VALUE!</v>
      </c>
      <c r="CE395" s="6"/>
      <c r="CF395" s="6"/>
      <c r="CG395" s="6"/>
      <c r="CH395" s="6"/>
      <c r="CI395" s="6"/>
      <c r="CJ395" s="6"/>
      <c r="CK395" s="6"/>
      <c r="CL395" s="6"/>
    </row>
    <row r="396" spans="1:90" s="7" customFormat="1" ht="18.75" customHeight="1" hidden="1" outlineLevel="1">
      <c r="A396" s="236">
        <v>80</v>
      </c>
      <c r="B396" s="237"/>
      <c r="C396" s="216"/>
      <c r="D396" s="216"/>
      <c r="E396" s="238" t="s">
        <v>167</v>
      </c>
      <c r="F396" s="184"/>
      <c r="G396" s="20" t="s">
        <v>58</v>
      </c>
      <c r="H396" s="170"/>
      <c r="I396" s="170"/>
      <c r="J396" s="170"/>
      <c r="K396" s="170"/>
      <c r="L396" s="170"/>
      <c r="M396" s="230"/>
      <c r="N396" s="231"/>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c r="AQ396" s="64"/>
      <c r="AR396" s="64"/>
      <c r="AS396" s="64"/>
      <c r="AT396" s="64"/>
      <c r="AU396" s="64"/>
      <c r="AV396" s="64"/>
      <c r="AW396" s="64"/>
      <c r="AX396" s="64"/>
      <c r="AY396" s="64"/>
      <c r="AZ396" s="64"/>
      <c r="BA396" s="64"/>
      <c r="BB396" s="64"/>
      <c r="BC396" s="64"/>
      <c r="BD396" s="64"/>
      <c r="BE396" s="64"/>
      <c r="BF396" s="64"/>
      <c r="BG396" s="64"/>
      <c r="BH396" s="64"/>
      <c r="BI396" s="64"/>
      <c r="BJ396" s="64"/>
      <c r="BK396" s="64"/>
      <c r="BL396" s="64"/>
      <c r="BM396" s="64"/>
      <c r="BN396" s="64"/>
      <c r="BO396" s="64"/>
      <c r="BP396" s="64"/>
      <c r="BQ396" s="64"/>
      <c r="BR396" s="64"/>
      <c r="BS396" s="64"/>
      <c r="BT396" s="64"/>
      <c r="BU396" s="31">
        <f>COUNTIF(O396:AC396,"P")</f>
        <v>0</v>
      </c>
      <c r="BV396" s="31">
        <f>COUNTIF(AD396:AQ396,"P")</f>
        <v>0</v>
      </c>
      <c r="BW396" s="31">
        <f>COUNTIF(AR396:BE396,"P")</f>
        <v>0</v>
      </c>
      <c r="BX396" s="31">
        <f>COUNTIF(BF396:BT396,"P")</f>
        <v>0</v>
      </c>
      <c r="BY396" s="31">
        <f t="shared" si="115"/>
        <v>0</v>
      </c>
      <c r="BZ396" s="43"/>
      <c r="CA396" s="43"/>
      <c r="CB396" s="43"/>
      <c r="CC396" s="43"/>
      <c r="CD396" s="235"/>
      <c r="CE396" s="6"/>
      <c r="CF396" s="6"/>
      <c r="CG396" s="6"/>
      <c r="CH396" s="6"/>
      <c r="CI396" s="6"/>
      <c r="CJ396" s="6"/>
      <c r="CK396" s="6"/>
      <c r="CL396" s="6"/>
    </row>
    <row r="397" spans="1:90" s="7" customFormat="1" ht="18.75" customHeight="1" hidden="1" outlineLevel="1">
      <c r="A397" s="236"/>
      <c r="B397" s="237"/>
      <c r="C397" s="216"/>
      <c r="D397" s="216"/>
      <c r="E397" s="238"/>
      <c r="F397" s="184"/>
      <c r="G397" s="20" t="s">
        <v>59</v>
      </c>
      <c r="H397" s="170"/>
      <c r="I397" s="170"/>
      <c r="J397" s="170"/>
      <c r="K397" s="170"/>
      <c r="L397" s="170"/>
      <c r="M397" s="230"/>
      <c r="N397" s="231"/>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7"/>
      <c r="AR397" s="67"/>
      <c r="AS397" s="67"/>
      <c r="AT397" s="67"/>
      <c r="AU397" s="67"/>
      <c r="AV397" s="67"/>
      <c r="AW397" s="67"/>
      <c r="AX397" s="67"/>
      <c r="AY397" s="67"/>
      <c r="AZ397" s="67"/>
      <c r="BA397" s="67"/>
      <c r="BB397" s="67"/>
      <c r="BC397" s="67"/>
      <c r="BD397" s="67"/>
      <c r="BE397" s="67"/>
      <c r="BF397" s="67"/>
      <c r="BG397" s="67"/>
      <c r="BH397" s="67"/>
      <c r="BI397" s="67"/>
      <c r="BJ397" s="67"/>
      <c r="BK397" s="67"/>
      <c r="BL397" s="67"/>
      <c r="BM397" s="67"/>
      <c r="BN397" s="67"/>
      <c r="BO397" s="67"/>
      <c r="BP397" s="67"/>
      <c r="BQ397" s="67"/>
      <c r="BR397" s="67"/>
      <c r="BS397" s="67"/>
      <c r="BT397" s="67"/>
      <c r="BU397" s="51">
        <f>COUNTIF(O397:AC397,"E")</f>
        <v>0</v>
      </c>
      <c r="BV397" s="51">
        <f>COUNTIF(AD397:AQ397,"E")</f>
        <v>0</v>
      </c>
      <c r="BW397" s="51">
        <f>COUNTIF(AR397:BE397,"E")</f>
        <v>0</v>
      </c>
      <c r="BX397" s="51">
        <f>COUNTIF(BF397:BT397,"E")</f>
        <v>0</v>
      </c>
      <c r="BY397" s="52">
        <f t="shared" si="115"/>
        <v>0</v>
      </c>
      <c r="BZ397" s="32">
        <v>0</v>
      </c>
      <c r="CA397" s="32">
        <f>IF(ISERROR(#REF!/BV398),"",#REF!/BV398)</f>
      </c>
      <c r="CB397" s="32">
        <v>0</v>
      </c>
      <c r="CC397" s="32">
        <v>0</v>
      </c>
      <c r="CD397" s="60">
        <f>BZ397/100</f>
        <v>0</v>
      </c>
      <c r="CE397" s="6"/>
      <c r="CF397" s="6"/>
      <c r="CG397" s="6"/>
      <c r="CH397" s="6"/>
      <c r="CI397" s="6"/>
      <c r="CJ397" s="6"/>
      <c r="CK397" s="6"/>
      <c r="CL397" s="6"/>
    </row>
    <row r="398" spans="1:82" s="50" customFormat="1" ht="21" customHeight="1" hidden="1" outlineLevel="1">
      <c r="A398" s="232">
        <v>121</v>
      </c>
      <c r="B398" s="233"/>
      <c r="C398" s="72"/>
      <c r="D398" s="233"/>
      <c r="E398" s="233"/>
      <c r="F398" s="27"/>
      <c r="G398" s="20"/>
      <c r="H398" s="73"/>
      <c r="I398" s="73"/>
      <c r="J398" s="73"/>
      <c r="K398" s="73"/>
      <c r="L398" s="73"/>
      <c r="M398" s="74"/>
      <c r="N398" s="7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c r="AQ398" s="64"/>
      <c r="AR398" s="64"/>
      <c r="AS398" s="64"/>
      <c r="AT398" s="64"/>
      <c r="AU398" s="64"/>
      <c r="AV398" s="64"/>
      <c r="AW398" s="64"/>
      <c r="AX398" s="64"/>
      <c r="AY398" s="64"/>
      <c r="AZ398" s="64"/>
      <c r="BA398" s="64"/>
      <c r="BB398" s="64"/>
      <c r="BC398" s="64"/>
      <c r="BD398" s="64"/>
      <c r="BE398" s="64"/>
      <c r="BF398" s="64"/>
      <c r="BG398" s="64"/>
      <c r="BH398" s="64"/>
      <c r="BI398" s="64"/>
      <c r="BJ398" s="64"/>
      <c r="BK398" s="64"/>
      <c r="BL398" s="64"/>
      <c r="BM398" s="64"/>
      <c r="BN398" s="64"/>
      <c r="BO398" s="64"/>
      <c r="BP398" s="64"/>
      <c r="BQ398" s="64"/>
      <c r="BR398" s="64"/>
      <c r="BS398" s="64"/>
      <c r="BT398" s="64"/>
      <c r="BU398" s="31">
        <f>COUNTIF(O398:AC398,"P")</f>
        <v>0</v>
      </c>
      <c r="BV398" s="31">
        <f>COUNTIF(AD398:AQ398,"P")</f>
        <v>0</v>
      </c>
      <c r="BW398" s="31">
        <f>COUNTIF(AR398:BE398,"P")</f>
        <v>0</v>
      </c>
      <c r="BX398" s="31">
        <f>COUNTIF(BF398:BT398,"P")</f>
        <v>0</v>
      </c>
      <c r="BY398" s="31">
        <f t="shared" si="115"/>
        <v>0</v>
      </c>
      <c r="BZ398" s="32"/>
      <c r="CA398" s="32"/>
      <c r="CB398" s="32"/>
      <c r="CC398" s="32"/>
      <c r="CD398" s="75"/>
    </row>
    <row r="399" spans="1:82" s="10" customFormat="1" ht="22.5" customHeight="1" hidden="1" outlineLevel="1">
      <c r="A399" s="232"/>
      <c r="B399" s="234"/>
      <c r="C399" s="147"/>
      <c r="D399" s="234"/>
      <c r="E399" s="234"/>
      <c r="F399" s="55"/>
      <c r="G399" s="119"/>
      <c r="H399" s="141"/>
      <c r="I399" s="141"/>
      <c r="J399" s="141"/>
      <c r="K399" s="141"/>
      <c r="L399" s="141"/>
      <c r="M399" s="140"/>
      <c r="N399" s="140"/>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51">
        <f>COUNTIF(O399:AC399,"E")</f>
        <v>0</v>
      </c>
      <c r="BV399" s="51">
        <f>COUNTIF(AD399:AQ399,"E")</f>
        <v>0</v>
      </c>
      <c r="BW399" s="51">
        <f>COUNTIF(AR399:BE399,"E")</f>
        <v>0</v>
      </c>
      <c r="BX399" s="51">
        <f>COUNTIF(BF399:BT399,"E")</f>
        <v>0</v>
      </c>
      <c r="BY399" s="68">
        <f t="shared" si="115"/>
        <v>0</v>
      </c>
      <c r="BZ399" s="43">
        <f>IF(ISERROR(BT568/BT567),"",BT568/BT567)</f>
      </c>
      <c r="CA399" s="43">
        <f>IF(ISERROR(BV401/BV400),"",BV401/BV400)</f>
      </c>
      <c r="CB399" s="43">
        <f>IF(ISERROR(BW401/BW400),"",BW401/BW400)</f>
      </c>
      <c r="CC399" s="43">
        <f>IF(ISERROR(BX401/BX400),"",BX401/BX400)</f>
      </c>
      <c r="CD399" s="226" t="e">
        <f>BZ399/100</f>
        <v>#VALUE!</v>
      </c>
    </row>
    <row r="400" spans="1:82" s="50" customFormat="1" ht="19.5" customHeight="1" collapsed="1">
      <c r="A400" s="227">
        <v>122</v>
      </c>
      <c r="B400" s="228"/>
      <c r="C400" s="142"/>
      <c r="D400" s="228"/>
      <c r="E400" s="228"/>
      <c r="F400" s="149"/>
      <c r="G400" s="150"/>
      <c r="H400" s="151"/>
      <c r="I400" s="151"/>
      <c r="J400" s="151"/>
      <c r="K400" s="151"/>
      <c r="L400" s="151"/>
      <c r="M400" s="152"/>
      <c r="N400" s="152"/>
      <c r="O400" s="148">
        <f>COUNTIF(O10:O399,"p")</f>
        <v>5</v>
      </c>
      <c r="P400" s="76">
        <f aca="true" t="shared" si="116" ref="P400:BT400">COUNTIF(P10:P399,"p")</f>
        <v>6</v>
      </c>
      <c r="Q400" s="76">
        <f t="shared" si="116"/>
        <v>12</v>
      </c>
      <c r="R400" s="76">
        <f t="shared" si="116"/>
        <v>11</v>
      </c>
      <c r="S400" s="76">
        <f t="shared" si="116"/>
        <v>24</v>
      </c>
      <c r="T400" s="76">
        <f t="shared" si="116"/>
        <v>26</v>
      </c>
      <c r="U400" s="76">
        <f t="shared" si="116"/>
        <v>15</v>
      </c>
      <c r="V400" s="76">
        <f t="shared" si="116"/>
        <v>21</v>
      </c>
      <c r="W400" s="76">
        <f t="shared" si="116"/>
        <v>30</v>
      </c>
      <c r="X400" s="76">
        <f t="shared" si="116"/>
        <v>32</v>
      </c>
      <c r="Y400" s="76">
        <f t="shared" si="116"/>
        <v>29</v>
      </c>
      <c r="Z400" s="76">
        <f t="shared" si="116"/>
        <v>22</v>
      </c>
      <c r="AA400" s="76">
        <f t="shared" si="116"/>
        <v>24</v>
      </c>
      <c r="AB400" s="76">
        <f t="shared" si="116"/>
        <v>29</v>
      </c>
      <c r="AC400" s="76">
        <f t="shared" si="116"/>
        <v>27</v>
      </c>
      <c r="AD400" s="76">
        <f t="shared" si="116"/>
        <v>30</v>
      </c>
      <c r="AE400" s="76">
        <f t="shared" si="116"/>
        <v>22</v>
      </c>
      <c r="AF400" s="76">
        <f t="shared" si="116"/>
        <v>23</v>
      </c>
      <c r="AG400" s="76"/>
      <c r="AH400" s="76">
        <f t="shared" si="116"/>
        <v>27</v>
      </c>
      <c r="AI400" s="76">
        <f t="shared" si="116"/>
        <v>31</v>
      </c>
      <c r="AJ400" s="76">
        <f t="shared" si="116"/>
        <v>18</v>
      </c>
      <c r="AK400" s="76">
        <f t="shared" si="116"/>
        <v>18</v>
      </c>
      <c r="AL400" s="76">
        <f t="shared" si="116"/>
        <v>24</v>
      </c>
      <c r="AM400" s="76">
        <f t="shared" si="116"/>
        <v>21</v>
      </c>
      <c r="AN400" s="76">
        <f t="shared" si="116"/>
        <v>26</v>
      </c>
      <c r="AO400" s="76">
        <f t="shared" si="116"/>
        <v>20</v>
      </c>
      <c r="AP400" s="76">
        <f t="shared" si="116"/>
        <v>29</v>
      </c>
      <c r="AQ400" s="76">
        <f t="shared" si="116"/>
        <v>35</v>
      </c>
      <c r="AR400" s="76">
        <f t="shared" si="116"/>
        <v>30</v>
      </c>
      <c r="AS400" s="76">
        <f t="shared" si="116"/>
        <v>18</v>
      </c>
      <c r="AT400" s="76">
        <f t="shared" si="116"/>
        <v>22</v>
      </c>
      <c r="AU400" s="76">
        <f t="shared" si="116"/>
        <v>27</v>
      </c>
      <c r="AV400" s="76">
        <f t="shared" si="116"/>
        <v>23</v>
      </c>
      <c r="AW400" s="76">
        <f t="shared" si="116"/>
        <v>26</v>
      </c>
      <c r="AX400" s="76">
        <f t="shared" si="116"/>
        <v>16</v>
      </c>
      <c r="AY400" s="76">
        <f t="shared" si="116"/>
        <v>16</v>
      </c>
      <c r="AZ400" s="76">
        <f t="shared" si="116"/>
        <v>28</v>
      </c>
      <c r="BA400" s="76">
        <f t="shared" si="116"/>
        <v>25</v>
      </c>
      <c r="BB400" s="76">
        <f t="shared" si="116"/>
        <v>33</v>
      </c>
      <c r="BC400" s="76">
        <f t="shared" si="116"/>
        <v>23</v>
      </c>
      <c r="BD400" s="76">
        <f t="shared" si="116"/>
        <v>28</v>
      </c>
      <c r="BE400" s="76">
        <f t="shared" si="116"/>
        <v>26</v>
      </c>
      <c r="BF400" s="76">
        <f t="shared" si="116"/>
        <v>31</v>
      </c>
      <c r="BG400" s="76">
        <f t="shared" si="116"/>
        <v>15</v>
      </c>
      <c r="BH400" s="76">
        <f t="shared" si="116"/>
        <v>22</v>
      </c>
      <c r="BI400" s="76">
        <f t="shared" si="116"/>
        <v>23</v>
      </c>
      <c r="BJ400" s="76">
        <f t="shared" si="116"/>
        <v>20</v>
      </c>
      <c r="BK400" s="76">
        <f t="shared" si="116"/>
        <v>22</v>
      </c>
      <c r="BL400" s="76">
        <f t="shared" si="116"/>
        <v>14</v>
      </c>
      <c r="BM400" s="76">
        <f t="shared" si="116"/>
        <v>19</v>
      </c>
      <c r="BN400" s="76">
        <f t="shared" si="116"/>
        <v>26</v>
      </c>
      <c r="BO400" s="76">
        <f t="shared" si="116"/>
        <v>17</v>
      </c>
      <c r="BP400" s="76">
        <f t="shared" si="116"/>
        <v>24</v>
      </c>
      <c r="BQ400" s="76">
        <f t="shared" si="116"/>
        <v>21</v>
      </c>
      <c r="BR400" s="76"/>
      <c r="BS400" s="76">
        <f t="shared" si="116"/>
        <v>19</v>
      </c>
      <c r="BT400" s="76">
        <f t="shared" si="116"/>
        <v>6</v>
      </c>
      <c r="BU400" s="31"/>
      <c r="BV400" s="31"/>
      <c r="BW400" s="31"/>
      <c r="BX400" s="31"/>
      <c r="BY400" s="77"/>
      <c r="BZ400" s="43"/>
      <c r="CA400" s="43"/>
      <c r="CB400" s="43"/>
      <c r="CC400" s="43"/>
      <c r="CD400" s="226"/>
    </row>
    <row r="401" spans="1:82" s="10" customFormat="1" ht="21" customHeight="1">
      <c r="A401" s="227"/>
      <c r="B401" s="228"/>
      <c r="C401" s="142"/>
      <c r="D401" s="228"/>
      <c r="E401" s="228"/>
      <c r="F401" s="149"/>
      <c r="G401" s="150"/>
      <c r="H401" s="151"/>
      <c r="I401" s="151"/>
      <c r="J401" s="151"/>
      <c r="K401" s="151"/>
      <c r="L401" s="151"/>
      <c r="M401" s="152"/>
      <c r="N401" s="152"/>
      <c r="O401" s="148">
        <f>COUNTIF(O10:O399,"e")</f>
        <v>0</v>
      </c>
      <c r="P401" s="76">
        <f aca="true" t="shared" si="117" ref="P401:BT401">COUNTIF(P10:P399,"e")</f>
        <v>0</v>
      </c>
      <c r="Q401" s="76">
        <f t="shared" si="117"/>
        <v>0</v>
      </c>
      <c r="R401" s="76">
        <f t="shared" si="117"/>
        <v>0</v>
      </c>
      <c r="S401" s="76">
        <f t="shared" si="117"/>
        <v>0</v>
      </c>
      <c r="T401" s="76">
        <f t="shared" si="117"/>
        <v>0</v>
      </c>
      <c r="U401" s="76">
        <f t="shared" si="117"/>
        <v>0</v>
      </c>
      <c r="V401" s="76">
        <f t="shared" si="117"/>
        <v>0</v>
      </c>
      <c r="W401" s="76">
        <f t="shared" si="117"/>
        <v>0</v>
      </c>
      <c r="X401" s="76">
        <f t="shared" si="117"/>
        <v>0</v>
      </c>
      <c r="Y401" s="76">
        <f t="shared" si="117"/>
        <v>0</v>
      </c>
      <c r="Z401" s="76">
        <f t="shared" si="117"/>
        <v>0</v>
      </c>
      <c r="AA401" s="76">
        <f t="shared" si="117"/>
        <v>0</v>
      </c>
      <c r="AB401" s="76">
        <f t="shared" si="117"/>
        <v>0</v>
      </c>
      <c r="AC401" s="76">
        <f t="shared" si="117"/>
        <v>0</v>
      </c>
      <c r="AD401" s="76">
        <f t="shared" si="117"/>
        <v>0</v>
      </c>
      <c r="AE401" s="76">
        <f t="shared" si="117"/>
        <v>0</v>
      </c>
      <c r="AF401" s="76">
        <f t="shared" si="117"/>
        <v>0</v>
      </c>
      <c r="AG401" s="76"/>
      <c r="AH401" s="76">
        <f t="shared" si="117"/>
        <v>0</v>
      </c>
      <c r="AI401" s="76">
        <f t="shared" si="117"/>
        <v>0</v>
      </c>
      <c r="AJ401" s="76">
        <f t="shared" si="117"/>
        <v>0</v>
      </c>
      <c r="AK401" s="76">
        <f t="shared" si="117"/>
        <v>0</v>
      </c>
      <c r="AL401" s="76">
        <f t="shared" si="117"/>
        <v>0</v>
      </c>
      <c r="AM401" s="76">
        <f t="shared" si="117"/>
        <v>0</v>
      </c>
      <c r="AN401" s="76">
        <f t="shared" si="117"/>
        <v>0</v>
      </c>
      <c r="AO401" s="76">
        <f t="shared" si="117"/>
        <v>0</v>
      </c>
      <c r="AP401" s="76">
        <f t="shared" si="117"/>
        <v>0</v>
      </c>
      <c r="AQ401" s="76">
        <f t="shared" si="117"/>
        <v>0</v>
      </c>
      <c r="AR401" s="76">
        <f t="shared" si="117"/>
        <v>0</v>
      </c>
      <c r="AS401" s="76">
        <f t="shared" si="117"/>
        <v>0</v>
      </c>
      <c r="AT401" s="76">
        <f t="shared" si="117"/>
        <v>0</v>
      </c>
      <c r="AU401" s="76">
        <f t="shared" si="117"/>
        <v>0</v>
      </c>
      <c r="AV401" s="76">
        <f t="shared" si="117"/>
        <v>0</v>
      </c>
      <c r="AW401" s="76">
        <f t="shared" si="117"/>
        <v>0</v>
      </c>
      <c r="AX401" s="76">
        <f t="shared" si="117"/>
        <v>0</v>
      </c>
      <c r="AY401" s="76">
        <f t="shared" si="117"/>
        <v>0</v>
      </c>
      <c r="AZ401" s="76">
        <f t="shared" si="117"/>
        <v>0</v>
      </c>
      <c r="BA401" s="76">
        <f t="shared" si="117"/>
        <v>0</v>
      </c>
      <c r="BB401" s="76">
        <f t="shared" si="117"/>
        <v>0</v>
      </c>
      <c r="BC401" s="76">
        <f t="shared" si="117"/>
        <v>0</v>
      </c>
      <c r="BD401" s="76">
        <f t="shared" si="117"/>
        <v>0</v>
      </c>
      <c r="BE401" s="76">
        <f t="shared" si="117"/>
        <v>0</v>
      </c>
      <c r="BF401" s="76">
        <f t="shared" si="117"/>
        <v>0</v>
      </c>
      <c r="BG401" s="76">
        <f t="shared" si="117"/>
        <v>0</v>
      </c>
      <c r="BH401" s="76">
        <f t="shared" si="117"/>
        <v>0</v>
      </c>
      <c r="BI401" s="76">
        <f t="shared" si="117"/>
        <v>0</v>
      </c>
      <c r="BJ401" s="76">
        <f t="shared" si="117"/>
        <v>0</v>
      </c>
      <c r="BK401" s="76">
        <f t="shared" si="117"/>
        <v>0</v>
      </c>
      <c r="BL401" s="76">
        <f t="shared" si="117"/>
        <v>0</v>
      </c>
      <c r="BM401" s="76">
        <f t="shared" si="117"/>
        <v>0</v>
      </c>
      <c r="BN401" s="76">
        <f t="shared" si="117"/>
        <v>0</v>
      </c>
      <c r="BO401" s="76">
        <f t="shared" si="117"/>
        <v>0</v>
      </c>
      <c r="BP401" s="76">
        <f t="shared" si="117"/>
        <v>0</v>
      </c>
      <c r="BQ401" s="76">
        <f t="shared" si="117"/>
        <v>0</v>
      </c>
      <c r="BR401" s="76"/>
      <c r="BS401" s="76">
        <f t="shared" si="117"/>
        <v>0</v>
      </c>
      <c r="BT401" s="76">
        <f t="shared" si="117"/>
        <v>0</v>
      </c>
      <c r="BU401" s="37"/>
      <c r="BV401" s="37"/>
      <c r="BW401" s="37"/>
      <c r="BX401" s="37"/>
      <c r="BY401" s="78"/>
      <c r="BZ401" s="32">
        <f>IF(ISERROR(BT570/BT569),"",BT570/BT569)</f>
      </c>
      <c r="CA401" s="32">
        <f>IF(ISERROR(#REF!/BV402),"",#REF!/BV402)</f>
      </c>
      <c r="CB401" s="32">
        <f>IF(ISERROR(#REF!/BW402),"",#REF!/BW402)</f>
      </c>
      <c r="CC401" s="32">
        <f>IF(ISERROR(#REF!/BX402),"",#REF!/BX402)</f>
      </c>
      <c r="CD401" s="79" t="e">
        <f>BZ401/100</f>
        <v>#VALUE!</v>
      </c>
    </row>
    <row r="402" spans="1:81" s="84" customFormat="1" ht="21" customHeight="1">
      <c r="A402" s="80" t="s">
        <v>58</v>
      </c>
      <c r="B402" s="2"/>
      <c r="C402" s="2"/>
      <c r="D402" s="142"/>
      <c r="E402" s="144"/>
      <c r="F402" s="145"/>
      <c r="G402" s="146"/>
      <c r="H402" s="92"/>
      <c r="I402" s="92"/>
      <c r="J402" s="92"/>
      <c r="K402" s="92"/>
      <c r="L402" s="92"/>
      <c r="M402" s="229" t="s">
        <v>168</v>
      </c>
      <c r="N402" s="229"/>
      <c r="O402" s="225">
        <f>SUM(O400:S400)</f>
        <v>58</v>
      </c>
      <c r="P402" s="222"/>
      <c r="Q402" s="222"/>
      <c r="R402" s="222"/>
      <c r="S402" s="222"/>
      <c r="T402" s="222">
        <f>SUM(T400:X400)</f>
        <v>124</v>
      </c>
      <c r="U402" s="222"/>
      <c r="V402" s="222"/>
      <c r="W402" s="222"/>
      <c r="X402" s="222"/>
      <c r="Y402" s="222">
        <f>SUM(Y400:AC400)</f>
        <v>131</v>
      </c>
      <c r="Z402" s="222"/>
      <c r="AA402" s="222"/>
      <c r="AB402" s="222"/>
      <c r="AC402" s="222"/>
      <c r="AD402" s="222">
        <f>SUM(AD400:AH400)</f>
        <v>102</v>
      </c>
      <c r="AE402" s="222"/>
      <c r="AF402" s="222"/>
      <c r="AG402" s="222"/>
      <c r="AH402" s="222"/>
      <c r="AI402" s="222">
        <f>SUM(AI400:AM400)</f>
        <v>112</v>
      </c>
      <c r="AJ402" s="222"/>
      <c r="AK402" s="222"/>
      <c r="AL402" s="222"/>
      <c r="AM402" s="222"/>
      <c r="AN402" s="222">
        <f>SUM(AN400:AQ400)</f>
        <v>110</v>
      </c>
      <c r="AO402" s="222"/>
      <c r="AP402" s="222"/>
      <c r="AQ402" s="222"/>
      <c r="AR402" s="222">
        <f>SUM(AR400:AV400)</f>
        <v>120</v>
      </c>
      <c r="AS402" s="222"/>
      <c r="AT402" s="222"/>
      <c r="AU402" s="222"/>
      <c r="AV402" s="222"/>
      <c r="AW402" s="222">
        <f>SUM(AW400:BA400)</f>
        <v>111</v>
      </c>
      <c r="AX402" s="222"/>
      <c r="AY402" s="222"/>
      <c r="AZ402" s="222"/>
      <c r="BA402" s="222"/>
      <c r="BB402" s="222">
        <f>SUM(BB400:BE400)</f>
        <v>110</v>
      </c>
      <c r="BC402" s="222"/>
      <c r="BD402" s="222"/>
      <c r="BE402" s="222"/>
      <c r="BF402" s="222">
        <f>SUM(BF400:BJ400)</f>
        <v>111</v>
      </c>
      <c r="BG402" s="222"/>
      <c r="BH402" s="222"/>
      <c r="BI402" s="222"/>
      <c r="BJ402" s="222"/>
      <c r="BK402" s="222">
        <f>SUM(BK400:BO400)</f>
        <v>98</v>
      </c>
      <c r="BL402" s="222"/>
      <c r="BM402" s="222"/>
      <c r="BN402" s="222"/>
      <c r="BO402" s="222"/>
      <c r="BP402" s="172">
        <f>SUM(BP400:BT400)</f>
        <v>70</v>
      </c>
      <c r="BQ402" s="172"/>
      <c r="BR402" s="172"/>
      <c r="BS402" s="172"/>
      <c r="BT402" s="172"/>
      <c r="BU402" s="31"/>
      <c r="BV402" s="31"/>
      <c r="BW402" s="31"/>
      <c r="BX402" s="31"/>
      <c r="BY402" s="77"/>
      <c r="BZ402" s="82"/>
      <c r="CA402" s="83"/>
      <c r="CB402" s="83"/>
      <c r="CC402" s="83"/>
    </row>
    <row r="403" spans="1:90" ht="21" customHeight="1">
      <c r="A403" s="66" t="s">
        <v>59</v>
      </c>
      <c r="D403" s="142"/>
      <c r="E403" s="144"/>
      <c r="F403" s="145"/>
      <c r="G403" s="144"/>
      <c r="H403" s="92"/>
      <c r="I403" s="92"/>
      <c r="J403" s="92"/>
      <c r="K403" s="92"/>
      <c r="L403" s="92"/>
      <c r="M403" s="229" t="s">
        <v>169</v>
      </c>
      <c r="N403" s="229"/>
      <c r="O403" s="225">
        <f>SUM(O401:S401)</f>
        <v>0</v>
      </c>
      <c r="P403" s="222"/>
      <c r="Q403" s="222"/>
      <c r="R403" s="222"/>
      <c r="S403" s="222"/>
      <c r="T403" s="222">
        <f>SUM(T401:X401)</f>
        <v>0</v>
      </c>
      <c r="U403" s="222"/>
      <c r="V403" s="222"/>
      <c r="W403" s="222"/>
      <c r="X403" s="222"/>
      <c r="Y403" s="222">
        <f>SUM(Y401:AC401)</f>
        <v>0</v>
      </c>
      <c r="Z403" s="222"/>
      <c r="AA403" s="222"/>
      <c r="AB403" s="222"/>
      <c r="AC403" s="222"/>
      <c r="AD403" s="222">
        <f>SUM(AD401:AH401)</f>
        <v>0</v>
      </c>
      <c r="AE403" s="222"/>
      <c r="AF403" s="222"/>
      <c r="AG403" s="222"/>
      <c r="AH403" s="222"/>
      <c r="AI403" s="222">
        <f>SUM(AI401:AM401)</f>
        <v>0</v>
      </c>
      <c r="AJ403" s="222"/>
      <c r="AK403" s="222"/>
      <c r="AL403" s="222"/>
      <c r="AM403" s="222"/>
      <c r="AN403" s="222">
        <f>SUM(AN401:AQ401)</f>
        <v>0</v>
      </c>
      <c r="AO403" s="222"/>
      <c r="AP403" s="222"/>
      <c r="AQ403" s="222"/>
      <c r="AR403" s="222">
        <f>SUM(AR401:AV401)</f>
        <v>0</v>
      </c>
      <c r="AS403" s="222"/>
      <c r="AT403" s="222"/>
      <c r="AU403" s="222"/>
      <c r="AV403" s="222"/>
      <c r="AW403" s="222">
        <f>SUM(AW401:BA401)</f>
        <v>0</v>
      </c>
      <c r="AX403" s="222"/>
      <c r="AY403" s="222"/>
      <c r="AZ403" s="222"/>
      <c r="BA403" s="222"/>
      <c r="BB403" s="222">
        <f>SUM(BB401:BE401)</f>
        <v>0</v>
      </c>
      <c r="BC403" s="222"/>
      <c r="BD403" s="222"/>
      <c r="BE403" s="222"/>
      <c r="BF403" s="222">
        <f>SUM(BF401:BJ401)</f>
        <v>0</v>
      </c>
      <c r="BG403" s="222"/>
      <c r="BH403" s="222"/>
      <c r="BI403" s="222"/>
      <c r="BJ403" s="222"/>
      <c r="BK403" s="222">
        <f>SUM(BK401:BO401)</f>
        <v>0</v>
      </c>
      <c r="BL403" s="222"/>
      <c r="BM403" s="222"/>
      <c r="BN403" s="222"/>
      <c r="BO403" s="222"/>
      <c r="BP403" s="172">
        <f>SUM(BP401:BT401)</f>
        <v>0</v>
      </c>
      <c r="BQ403" s="172"/>
      <c r="BR403" s="172"/>
      <c r="BS403" s="172"/>
      <c r="BT403" s="172"/>
      <c r="BU403" s="32"/>
      <c r="BV403" s="32"/>
      <c r="BW403" s="83"/>
      <c r="BX403" s="83"/>
      <c r="BY403" s="83"/>
      <c r="BZ403" s="85"/>
      <c r="CA403" s="4"/>
      <c r="CB403" s="4"/>
      <c r="CC403" s="4"/>
      <c r="CD403" s="4"/>
      <c r="CI403" s="1"/>
      <c r="CJ403" s="1"/>
      <c r="CK403" s="1"/>
      <c r="CL403" s="1"/>
    </row>
    <row r="404" spans="4:90" ht="21" customHeight="1">
      <c r="D404" s="142"/>
      <c r="E404" s="144"/>
      <c r="F404" s="144"/>
      <c r="G404" s="144"/>
      <c r="H404" s="92"/>
      <c r="I404" s="92"/>
      <c r="J404" s="92"/>
      <c r="K404" s="92"/>
      <c r="L404" s="92"/>
      <c r="M404" s="229" t="s">
        <v>12</v>
      </c>
      <c r="N404" s="229"/>
      <c r="O404" s="223">
        <f>O403/O402</f>
        <v>0</v>
      </c>
      <c r="P404" s="224"/>
      <c r="Q404" s="224"/>
      <c r="R404" s="224"/>
      <c r="S404" s="224"/>
      <c r="T404" s="224">
        <f>T403/T402</f>
        <v>0</v>
      </c>
      <c r="U404" s="224"/>
      <c r="V404" s="224"/>
      <c r="W404" s="224"/>
      <c r="X404" s="224"/>
      <c r="Y404" s="220">
        <f>Y403/Y402</f>
        <v>0</v>
      </c>
      <c r="Z404" s="218"/>
      <c r="AA404" s="218"/>
      <c r="AB404" s="218"/>
      <c r="AC404" s="219"/>
      <c r="AD404" s="217">
        <f>AD403/AD402</f>
        <v>0</v>
      </c>
      <c r="AE404" s="218"/>
      <c r="AF404" s="218"/>
      <c r="AG404" s="218"/>
      <c r="AH404" s="219"/>
      <c r="AI404" s="217">
        <f>AI403/AI402</f>
        <v>0</v>
      </c>
      <c r="AJ404" s="218"/>
      <c r="AK404" s="218"/>
      <c r="AL404" s="218"/>
      <c r="AM404" s="219"/>
      <c r="AN404" s="217">
        <f>AN403/AN402</f>
        <v>0</v>
      </c>
      <c r="AO404" s="218"/>
      <c r="AP404" s="218"/>
      <c r="AQ404" s="219"/>
      <c r="AR404" s="217">
        <f>AR403/AR402</f>
        <v>0</v>
      </c>
      <c r="AS404" s="218"/>
      <c r="AT404" s="218"/>
      <c r="AU404" s="218"/>
      <c r="AV404" s="219"/>
      <c r="AW404" s="217">
        <f>AW403/AW402</f>
        <v>0</v>
      </c>
      <c r="AX404" s="218"/>
      <c r="AY404" s="218"/>
      <c r="AZ404" s="218"/>
      <c r="BA404" s="219"/>
      <c r="BB404" s="217">
        <f>BB403/BB402</f>
        <v>0</v>
      </c>
      <c r="BC404" s="218"/>
      <c r="BD404" s="218"/>
      <c r="BE404" s="219"/>
      <c r="BF404" s="220">
        <f>BF403/BF402</f>
        <v>0</v>
      </c>
      <c r="BG404" s="220"/>
      <c r="BH404" s="220"/>
      <c r="BI404" s="220"/>
      <c r="BJ404" s="220"/>
      <c r="BK404" s="220">
        <f>BK403/BK402</f>
        <v>0</v>
      </c>
      <c r="BL404" s="220"/>
      <c r="BM404" s="220"/>
      <c r="BN404" s="220"/>
      <c r="BO404" s="220"/>
      <c r="BP404" s="221">
        <f>BP403/BP402</f>
        <v>0</v>
      </c>
      <c r="BQ404" s="221"/>
      <c r="BR404" s="221"/>
      <c r="BS404" s="221"/>
      <c r="BT404" s="221"/>
      <c r="BU404" s="86"/>
      <c r="BV404" s="86"/>
      <c r="CA404" s="4"/>
      <c r="CB404" s="4"/>
      <c r="CC404" s="4"/>
      <c r="CD404" s="4"/>
      <c r="CI404" s="1"/>
      <c r="CJ404" s="1"/>
      <c r="CK404" s="1"/>
      <c r="CL404" s="1"/>
    </row>
    <row r="405" spans="5:90" ht="17.25" hidden="1">
      <c r="E405" s="143" t="s">
        <v>170</v>
      </c>
      <c r="F405" s="143"/>
      <c r="G405" s="143"/>
      <c r="M405" s="3"/>
      <c r="N405" s="3"/>
      <c r="AW405" s="217" t="e">
        <f>AW404/AW403</f>
        <v>#DIV/0!</v>
      </c>
      <c r="AX405" s="218"/>
      <c r="AY405" s="218"/>
      <c r="AZ405" s="218"/>
      <c r="BA405" s="219"/>
      <c r="BP405" s="87" t="e">
        <f>AVERAGE(AD645:AQ645)</f>
        <v>#DIV/0!</v>
      </c>
      <c r="BQ405" s="87" t="e">
        <f>AVERAGE(AR645:BE645)</f>
        <v>#DIV/0!</v>
      </c>
      <c r="BR405" s="87"/>
      <c r="BS405" s="87" t="e">
        <f>AVERAGE(AR645:BE645)</f>
        <v>#DIV/0!</v>
      </c>
      <c r="BT405" s="1"/>
      <c r="BZ405" s="4"/>
      <c r="CA405" s="4"/>
      <c r="CB405" s="4"/>
      <c r="CC405" s="4"/>
      <c r="CD405" s="4"/>
      <c r="CI405" s="1"/>
      <c r="CJ405" s="1"/>
      <c r="CK405" s="1"/>
      <c r="CL405" s="1"/>
    </row>
    <row r="406" spans="5:90" ht="17.25" hidden="1">
      <c r="E406" s="81" t="s">
        <v>171</v>
      </c>
      <c r="F406" s="81"/>
      <c r="G406" s="81"/>
      <c r="M406" s="3"/>
      <c r="N406" s="3"/>
      <c r="AW406" s="217" t="e">
        <f>AW405/AW404</f>
        <v>#DIV/0!</v>
      </c>
      <c r="AX406" s="218"/>
      <c r="AY406" s="218"/>
      <c r="AZ406" s="218"/>
      <c r="BA406" s="219"/>
      <c r="BP406" s="5"/>
      <c r="BQ406" s="88"/>
      <c r="BR406" s="100"/>
      <c r="BS406" s="1"/>
      <c r="BT406" s="1"/>
      <c r="BZ406" s="4"/>
      <c r="CA406" s="4"/>
      <c r="CB406" s="4"/>
      <c r="CC406" s="4"/>
      <c r="CD406" s="4"/>
      <c r="CI406" s="1"/>
      <c r="CJ406" s="1"/>
      <c r="CK406" s="1"/>
      <c r="CL406" s="1"/>
    </row>
    <row r="407" spans="5:90" ht="17.25" hidden="1">
      <c r="E407" s="3"/>
      <c r="F407" s="3"/>
      <c r="G407" s="3"/>
      <c r="J407" s="81"/>
      <c r="K407" s="81"/>
      <c r="M407" s="3"/>
      <c r="N407" s="3"/>
      <c r="AW407" s="217" t="e">
        <f>AW406/AW405</f>
        <v>#DIV/0!</v>
      </c>
      <c r="AX407" s="218"/>
      <c r="AY407" s="218"/>
      <c r="AZ407" s="218"/>
      <c r="BA407" s="219"/>
      <c r="BM407" s="5"/>
      <c r="BN407" s="1"/>
      <c r="BO407" s="1"/>
      <c r="BP407" s="1"/>
      <c r="BQ407" s="1"/>
      <c r="BR407" s="1"/>
      <c r="BS407" s="1"/>
      <c r="BT407" s="1"/>
      <c r="BZ407" s="4"/>
      <c r="CA407" s="4"/>
      <c r="CB407" s="4"/>
      <c r="CC407" s="4"/>
      <c r="CD407" s="4"/>
      <c r="CF407" s="1"/>
      <c r="CG407" s="1"/>
      <c r="CH407" s="1"/>
      <c r="CI407" s="1"/>
      <c r="CJ407" s="1"/>
      <c r="CK407" s="1"/>
      <c r="CL407" s="1"/>
    </row>
    <row r="408" spans="5:90" ht="17.25">
      <c r="E408" s="3"/>
      <c r="F408" s="3"/>
      <c r="G408" s="3"/>
      <c r="J408" s="89"/>
      <c r="K408" s="89"/>
      <c r="M408" s="3"/>
      <c r="N408" s="3"/>
      <c r="BM408" s="1"/>
      <c r="BN408" s="1"/>
      <c r="BO408" s="1"/>
      <c r="BP408" s="1"/>
      <c r="BQ408" s="1"/>
      <c r="BR408" s="1"/>
      <c r="BS408" s="1"/>
      <c r="BT408" s="1"/>
      <c r="BW408" s="4"/>
      <c r="BX408" s="4"/>
      <c r="BY408" s="4"/>
      <c r="BZ408" s="4"/>
      <c r="CA408" s="4"/>
      <c r="CB408" s="4"/>
      <c r="CC408" s="4"/>
      <c r="CD408" s="4"/>
      <c r="CF408" s="1"/>
      <c r="CG408" s="1"/>
      <c r="CH408" s="1"/>
      <c r="CI408" s="1"/>
      <c r="CJ408" s="1"/>
      <c r="CK408" s="1"/>
      <c r="CL408" s="1"/>
    </row>
    <row r="409" spans="5:90" ht="17.25">
      <c r="E409" s="3"/>
      <c r="F409" s="3"/>
      <c r="G409" s="3"/>
      <c r="J409" s="89"/>
      <c r="K409" s="89"/>
      <c r="L409" s="90"/>
      <c r="M409" s="3"/>
      <c r="N409" s="3"/>
      <c r="BQ409" s="1"/>
      <c r="BR409" s="1"/>
      <c r="BS409" s="1"/>
      <c r="BT409" s="1"/>
      <c r="BW409" s="4"/>
      <c r="BX409" s="4"/>
      <c r="BY409" s="4"/>
      <c r="CB409" s="4"/>
      <c r="CC409" s="4"/>
      <c r="CD409" s="4"/>
      <c r="CJ409" s="1"/>
      <c r="CK409" s="1"/>
      <c r="CL409" s="1"/>
    </row>
    <row r="410" spans="5:90" ht="17.25">
      <c r="E410" s="3"/>
      <c r="F410" s="3"/>
      <c r="G410" s="3"/>
      <c r="J410" s="89"/>
      <c r="K410" s="89"/>
      <c r="L410" s="90"/>
      <c r="M410" s="3"/>
      <c r="N410" s="3"/>
      <c r="BQ410" s="1"/>
      <c r="BR410" s="1"/>
      <c r="BS410" s="1"/>
      <c r="BT410" s="1"/>
      <c r="CB410" s="4"/>
      <c r="CC410" s="4"/>
      <c r="CD410" s="4"/>
      <c r="CJ410" s="1"/>
      <c r="CK410" s="1"/>
      <c r="CL410" s="1"/>
    </row>
    <row r="411" spans="5:90" ht="17.25">
      <c r="E411" s="3"/>
      <c r="F411" s="3"/>
      <c r="G411" s="3"/>
      <c r="J411" s="89"/>
      <c r="K411" s="89"/>
      <c r="L411" s="90"/>
      <c r="M411" s="3"/>
      <c r="N411" s="3"/>
      <c r="BQ411" s="1"/>
      <c r="BR411" s="1"/>
      <c r="BS411" s="1"/>
      <c r="BT411" s="1"/>
      <c r="CB411" s="4"/>
      <c r="CC411" s="4"/>
      <c r="CD411" s="4"/>
      <c r="CJ411" s="1"/>
      <c r="CK411" s="1"/>
      <c r="CL411" s="1"/>
    </row>
    <row r="412" spans="5:90" ht="17.25">
      <c r="E412" s="3"/>
      <c r="F412" s="3"/>
      <c r="G412" s="3"/>
      <c r="J412" s="89"/>
      <c r="K412" s="89"/>
      <c r="L412" s="90"/>
      <c r="M412" s="3"/>
      <c r="N412" s="3"/>
      <c r="BQ412" s="1"/>
      <c r="BR412" s="1"/>
      <c r="BS412" s="1"/>
      <c r="BT412" s="1"/>
      <c r="CB412" s="4"/>
      <c r="CC412" s="4"/>
      <c r="CD412" s="4"/>
      <c r="CJ412" s="1"/>
      <c r="CK412" s="1"/>
      <c r="CL412" s="1"/>
    </row>
    <row r="413" spans="5:90" ht="17.25">
      <c r="E413" s="3"/>
      <c r="F413" s="3"/>
      <c r="G413" s="3"/>
      <c r="J413" s="89"/>
      <c r="K413" s="89"/>
      <c r="L413" s="90"/>
      <c r="M413" s="3"/>
      <c r="N413" s="3"/>
      <c r="BQ413" s="1"/>
      <c r="BR413" s="1"/>
      <c r="BS413" s="1"/>
      <c r="BT413" s="1"/>
      <c r="CB413" s="4"/>
      <c r="CC413" s="4"/>
      <c r="CD413" s="4"/>
      <c r="CJ413" s="1"/>
      <c r="CK413" s="1"/>
      <c r="CL413" s="1"/>
    </row>
    <row r="414" spans="5:90" ht="17.25">
      <c r="E414" s="3"/>
      <c r="F414" s="3"/>
      <c r="G414" s="3"/>
      <c r="J414" s="89"/>
      <c r="K414" s="89"/>
      <c r="L414" s="90"/>
      <c r="M414" s="3"/>
      <c r="N414" s="3"/>
      <c r="BQ414" s="1"/>
      <c r="BR414" s="1"/>
      <c r="BS414" s="1"/>
      <c r="BT414" s="1"/>
      <c r="CB414" s="4"/>
      <c r="CC414" s="4"/>
      <c r="CD414" s="4"/>
      <c r="CJ414" s="1"/>
      <c r="CK414" s="1"/>
      <c r="CL414" s="1"/>
    </row>
    <row r="415" spans="5:14" ht="17.25">
      <c r="E415" s="91"/>
      <c r="F415" s="91"/>
      <c r="G415" s="89"/>
      <c r="M415" s="89"/>
      <c r="N415" s="90"/>
    </row>
    <row r="416" spans="5:14" ht="17.25">
      <c r="E416" s="91"/>
      <c r="F416" s="91"/>
      <c r="G416" s="89"/>
      <c r="M416" s="89"/>
      <c r="N416" s="90"/>
    </row>
    <row r="417" spans="5:14" ht="17.25">
      <c r="E417" s="91"/>
      <c r="F417" s="91"/>
      <c r="G417" s="89"/>
      <c r="M417" s="89"/>
      <c r="N417" s="90"/>
    </row>
    <row r="418" spans="5:14" ht="17.25">
      <c r="E418" s="91"/>
      <c r="F418" s="91"/>
      <c r="G418" s="89"/>
      <c r="M418" s="89"/>
      <c r="N418" s="90"/>
    </row>
    <row r="419" spans="5:14" ht="17.25">
      <c r="E419" s="91"/>
      <c r="F419" s="91"/>
      <c r="G419" s="89"/>
      <c r="M419" s="89"/>
      <c r="N419" s="90"/>
    </row>
    <row r="420" spans="5:14" ht="17.25">
      <c r="E420" s="91"/>
      <c r="F420" s="91"/>
      <c r="G420" s="89"/>
      <c r="M420" s="89"/>
      <c r="N420" s="90"/>
    </row>
    <row r="421" spans="5:14" ht="17.25">
      <c r="E421" s="91"/>
      <c r="F421" s="91"/>
      <c r="G421" s="89"/>
      <c r="M421" s="89"/>
      <c r="N421" s="90"/>
    </row>
    <row r="422" spans="5:14" ht="17.25">
      <c r="E422" s="91"/>
      <c r="F422" s="91"/>
      <c r="G422" s="89"/>
      <c r="M422" s="89"/>
      <c r="N422" s="90"/>
    </row>
    <row r="423" spans="5:14" ht="17.25">
      <c r="E423" s="91"/>
      <c r="F423" s="91"/>
      <c r="G423" s="89"/>
      <c r="M423" s="89"/>
      <c r="N423" s="90"/>
    </row>
    <row r="424" spans="5:14" ht="17.25">
      <c r="E424" s="91"/>
      <c r="F424" s="91"/>
      <c r="G424" s="89"/>
      <c r="M424" s="89"/>
      <c r="N424" s="90"/>
    </row>
    <row r="425" spans="5:14" ht="17.25">
      <c r="E425" s="91"/>
      <c r="F425" s="91"/>
      <c r="G425" s="89"/>
      <c r="M425" s="89"/>
      <c r="N425" s="90"/>
    </row>
    <row r="426" spans="5:14" ht="17.25">
      <c r="E426" s="91"/>
      <c r="F426" s="91"/>
      <c r="G426" s="89"/>
      <c r="M426" s="89"/>
      <c r="N426" s="90"/>
    </row>
    <row r="427" spans="5:14" ht="17.25">
      <c r="E427" s="91"/>
      <c r="F427" s="91"/>
      <c r="G427" s="89"/>
      <c r="M427" s="89"/>
      <c r="N427" s="90"/>
    </row>
    <row r="428" spans="5:14" ht="17.25">
      <c r="E428" s="91"/>
      <c r="F428" s="91"/>
      <c r="G428" s="89"/>
      <c r="M428" s="89"/>
      <c r="N428" s="90"/>
    </row>
    <row r="429" spans="5:14" ht="17.25">
      <c r="E429" s="91"/>
      <c r="F429" s="91"/>
      <c r="G429" s="89"/>
      <c r="M429" s="89"/>
      <c r="N429" s="90"/>
    </row>
    <row r="430" spans="5:14" ht="17.25">
      <c r="E430" s="91"/>
      <c r="F430" s="91"/>
      <c r="G430" s="89"/>
      <c r="M430" s="89"/>
      <c r="N430" s="90"/>
    </row>
    <row r="431" spans="5:14" ht="17.25">
      <c r="E431" s="91"/>
      <c r="F431" s="91"/>
      <c r="G431" s="89"/>
      <c r="M431" s="89"/>
      <c r="N431" s="90"/>
    </row>
    <row r="432" spans="5:14" ht="17.25">
      <c r="E432" s="91"/>
      <c r="F432" s="91"/>
      <c r="G432" s="89"/>
      <c r="M432" s="89"/>
      <c r="N432" s="90"/>
    </row>
    <row r="433" spans="5:14" ht="17.25">
      <c r="E433" s="91"/>
      <c r="F433" s="91"/>
      <c r="G433" s="89"/>
      <c r="M433" s="89"/>
      <c r="N433" s="90"/>
    </row>
    <row r="434" spans="5:14" ht="17.25">
      <c r="E434" s="91"/>
      <c r="F434" s="91"/>
      <c r="G434" s="89"/>
      <c r="M434" s="89"/>
      <c r="N434" s="90"/>
    </row>
    <row r="435" spans="5:14" ht="17.25">
      <c r="E435" s="91"/>
      <c r="F435" s="91"/>
      <c r="G435" s="89"/>
      <c r="M435" s="89"/>
      <c r="N435" s="90"/>
    </row>
    <row r="436" spans="5:14" ht="17.25">
      <c r="E436" s="91"/>
      <c r="F436" s="91"/>
      <c r="G436" s="89"/>
      <c r="M436" s="89"/>
      <c r="N436" s="90"/>
    </row>
    <row r="437" spans="5:14" ht="17.25">
      <c r="E437" s="91"/>
      <c r="F437" s="91"/>
      <c r="G437" s="89"/>
      <c r="M437" s="89"/>
      <c r="N437" s="90"/>
    </row>
    <row r="438" spans="5:14" ht="17.25">
      <c r="E438" s="91"/>
      <c r="F438" s="91"/>
      <c r="G438" s="89"/>
      <c r="M438" s="89"/>
      <c r="N438" s="90"/>
    </row>
    <row r="439" spans="5:14" ht="17.25">
      <c r="E439" s="91"/>
      <c r="F439" s="91"/>
      <c r="G439" s="89"/>
      <c r="M439" s="89"/>
      <c r="N439" s="90"/>
    </row>
    <row r="440" spans="5:14" ht="17.25">
      <c r="E440" s="91"/>
      <c r="F440" s="91"/>
      <c r="G440" s="89"/>
      <c r="M440" s="89"/>
      <c r="N440" s="90"/>
    </row>
    <row r="441" spans="5:14" ht="17.25">
      <c r="E441" s="91"/>
      <c r="F441" s="91"/>
      <c r="G441" s="89"/>
      <c r="M441" s="89"/>
      <c r="N441" s="90"/>
    </row>
    <row r="442" spans="5:14" ht="17.25">
      <c r="E442" s="91"/>
      <c r="F442" s="91"/>
      <c r="G442" s="89"/>
      <c r="M442" s="89"/>
      <c r="N442" s="90"/>
    </row>
    <row r="443" spans="5:14" ht="17.25">
      <c r="E443" s="91"/>
      <c r="F443" s="91"/>
      <c r="G443" s="89"/>
      <c r="M443" s="89"/>
      <c r="N443" s="90"/>
    </row>
    <row r="444" spans="5:14" ht="17.25">
      <c r="E444" s="91"/>
      <c r="F444" s="91"/>
      <c r="G444" s="89"/>
      <c r="M444" s="89"/>
      <c r="N444" s="90"/>
    </row>
    <row r="445" spans="5:14" ht="17.25">
      <c r="E445" s="91"/>
      <c r="F445" s="91"/>
      <c r="G445" s="89"/>
      <c r="M445" s="89"/>
      <c r="N445" s="90"/>
    </row>
    <row r="446" spans="5:14" ht="17.25">
      <c r="E446" s="91"/>
      <c r="F446" s="91"/>
      <c r="G446" s="89"/>
      <c r="M446" s="89"/>
      <c r="N446" s="90"/>
    </row>
    <row r="447" spans="5:14" ht="17.25">
      <c r="E447" s="91"/>
      <c r="F447" s="91"/>
      <c r="G447" s="89"/>
      <c r="M447" s="89"/>
      <c r="N447" s="90"/>
    </row>
    <row r="448" spans="5:14" ht="17.25">
      <c r="E448" s="91"/>
      <c r="F448" s="91"/>
      <c r="G448" s="89"/>
      <c r="M448" s="89"/>
      <c r="N448" s="90"/>
    </row>
    <row r="449" spans="5:14" ht="17.25">
      <c r="E449" s="91"/>
      <c r="F449" s="91"/>
      <c r="G449" s="89"/>
      <c r="M449" s="89"/>
      <c r="N449" s="90"/>
    </row>
    <row r="450" spans="5:14" ht="17.25">
      <c r="E450" s="91"/>
      <c r="F450" s="91"/>
      <c r="G450" s="89"/>
      <c r="M450" s="89"/>
      <c r="N450" s="90"/>
    </row>
    <row r="451" spans="5:14" ht="17.25">
      <c r="E451" s="91"/>
      <c r="F451" s="91"/>
      <c r="G451" s="89"/>
      <c r="M451" s="89"/>
      <c r="N451" s="90"/>
    </row>
    <row r="452" spans="5:14" ht="17.25">
      <c r="E452" s="91"/>
      <c r="F452" s="91"/>
      <c r="G452" s="89"/>
      <c r="M452" s="89"/>
      <c r="N452" s="90"/>
    </row>
    <row r="453" spans="5:14" ht="17.25">
      <c r="E453" s="91"/>
      <c r="F453" s="91"/>
      <c r="G453" s="89"/>
      <c r="M453" s="89"/>
      <c r="N453" s="90"/>
    </row>
    <row r="454" spans="5:14" ht="17.25">
      <c r="E454" s="91"/>
      <c r="F454" s="91"/>
      <c r="G454" s="89"/>
      <c r="M454" s="89"/>
      <c r="N454" s="90"/>
    </row>
    <row r="455" spans="5:14" ht="17.25">
      <c r="E455" s="91"/>
      <c r="F455" s="91"/>
      <c r="G455" s="89"/>
      <c r="M455" s="89"/>
      <c r="N455" s="90"/>
    </row>
    <row r="456" spans="5:14" ht="17.25">
      <c r="E456" s="91"/>
      <c r="F456" s="91"/>
      <c r="G456" s="89"/>
      <c r="M456" s="89"/>
      <c r="N456" s="90"/>
    </row>
    <row r="457" spans="5:14" ht="17.25">
      <c r="E457" s="91"/>
      <c r="F457" s="91"/>
      <c r="G457" s="89"/>
      <c r="M457" s="89"/>
      <c r="N457" s="90"/>
    </row>
    <row r="458" spans="5:14" ht="17.25">
      <c r="E458" s="91"/>
      <c r="F458" s="91"/>
      <c r="G458" s="89"/>
      <c r="M458" s="89"/>
      <c r="N458" s="90"/>
    </row>
    <row r="459" spans="5:14" ht="17.25">
      <c r="E459" s="91"/>
      <c r="F459" s="91"/>
      <c r="G459" s="89"/>
      <c r="M459" s="89"/>
      <c r="N459" s="90"/>
    </row>
    <row r="460" spans="5:14" ht="17.25">
      <c r="E460" s="91"/>
      <c r="F460" s="91"/>
      <c r="G460" s="89"/>
      <c r="M460" s="89"/>
      <c r="N460" s="90"/>
    </row>
    <row r="461" spans="5:14" ht="17.25">
      <c r="E461" s="91"/>
      <c r="F461" s="91"/>
      <c r="G461" s="89"/>
      <c r="M461" s="89"/>
      <c r="N461" s="90"/>
    </row>
    <row r="462" spans="5:14" ht="17.25">
      <c r="E462" s="91"/>
      <c r="F462" s="91"/>
      <c r="G462" s="89"/>
      <c r="M462" s="89"/>
      <c r="N462" s="90"/>
    </row>
    <row r="463" spans="5:14" ht="17.25">
      <c r="E463" s="91"/>
      <c r="F463" s="91"/>
      <c r="G463" s="89"/>
      <c r="M463" s="89"/>
      <c r="N463" s="90"/>
    </row>
    <row r="464" spans="5:14" ht="17.25">
      <c r="E464" s="91"/>
      <c r="F464" s="91"/>
      <c r="G464" s="89"/>
      <c r="M464" s="89"/>
      <c r="N464" s="90"/>
    </row>
    <row r="465" spans="5:14" ht="17.25">
      <c r="E465" s="91"/>
      <c r="F465" s="91"/>
      <c r="G465" s="89"/>
      <c r="M465" s="89"/>
      <c r="N465" s="90"/>
    </row>
    <row r="466" spans="5:14" ht="17.25">
      <c r="E466" s="91"/>
      <c r="F466" s="91"/>
      <c r="G466" s="89"/>
      <c r="M466" s="89"/>
      <c r="N466" s="90"/>
    </row>
    <row r="467" spans="5:14" ht="17.25">
      <c r="E467" s="91"/>
      <c r="F467" s="91"/>
      <c r="G467" s="89"/>
      <c r="M467" s="89"/>
      <c r="N467" s="90"/>
    </row>
    <row r="468" spans="5:14" ht="17.25">
      <c r="E468" s="91"/>
      <c r="F468" s="91"/>
      <c r="G468" s="89"/>
      <c r="M468" s="89"/>
      <c r="N468" s="90"/>
    </row>
    <row r="469" spans="5:14" ht="17.25">
      <c r="E469" s="91"/>
      <c r="F469" s="91"/>
      <c r="G469" s="89"/>
      <c r="M469" s="89"/>
      <c r="N469" s="90"/>
    </row>
    <row r="470" spans="5:14" ht="17.25">
      <c r="E470" s="91"/>
      <c r="F470" s="91"/>
      <c r="G470" s="89"/>
      <c r="M470" s="89"/>
      <c r="N470" s="90"/>
    </row>
    <row r="471" spans="5:14" ht="17.25">
      <c r="E471" s="91"/>
      <c r="F471" s="91"/>
      <c r="G471" s="89"/>
      <c r="M471" s="89"/>
      <c r="N471" s="90"/>
    </row>
    <row r="472" spans="5:14" ht="17.25">
      <c r="E472" s="91"/>
      <c r="F472" s="91"/>
      <c r="G472" s="89"/>
      <c r="M472" s="89"/>
      <c r="N472" s="90"/>
    </row>
    <row r="473" spans="5:14" ht="17.25">
      <c r="E473" s="91"/>
      <c r="F473" s="91"/>
      <c r="G473" s="89"/>
      <c r="M473" s="89"/>
      <c r="N473" s="90"/>
    </row>
    <row r="474" spans="5:14" ht="17.25">
      <c r="E474" s="91"/>
      <c r="F474" s="91"/>
      <c r="G474" s="89"/>
      <c r="M474" s="89"/>
      <c r="N474" s="90"/>
    </row>
    <row r="475" spans="5:14" ht="17.25">
      <c r="E475" s="91"/>
      <c r="F475" s="91"/>
      <c r="G475" s="89"/>
      <c r="M475" s="89"/>
      <c r="N475" s="90"/>
    </row>
    <row r="476" spans="5:14" ht="17.25">
      <c r="E476" s="91"/>
      <c r="F476" s="91"/>
      <c r="G476" s="89"/>
      <c r="M476" s="89"/>
      <c r="N476" s="90"/>
    </row>
    <row r="477" spans="5:14" ht="17.25">
      <c r="E477" s="91"/>
      <c r="F477" s="91"/>
      <c r="G477" s="89"/>
      <c r="M477" s="89"/>
      <c r="N477" s="90"/>
    </row>
    <row r="478" spans="5:14" ht="17.25">
      <c r="E478" s="91"/>
      <c r="F478" s="91"/>
      <c r="G478" s="89"/>
      <c r="M478" s="89"/>
      <c r="N478" s="90"/>
    </row>
    <row r="479" spans="5:14" ht="17.25">
      <c r="E479" s="91"/>
      <c r="F479" s="91"/>
      <c r="G479" s="89"/>
      <c r="M479" s="89"/>
      <c r="N479" s="90"/>
    </row>
    <row r="480" spans="5:14" ht="17.25">
      <c r="E480" s="91"/>
      <c r="F480" s="91"/>
      <c r="G480" s="89"/>
      <c r="M480" s="89"/>
      <c r="N480" s="90"/>
    </row>
    <row r="481" spans="5:14" ht="17.25">
      <c r="E481" s="91"/>
      <c r="F481" s="91"/>
      <c r="G481" s="89"/>
      <c r="M481" s="89"/>
      <c r="N481" s="90"/>
    </row>
    <row r="482" spans="5:14" ht="17.25">
      <c r="E482" s="91"/>
      <c r="F482" s="91"/>
      <c r="G482" s="89"/>
      <c r="M482" s="89"/>
      <c r="N482" s="90"/>
    </row>
    <row r="483" spans="5:14" ht="17.25">
      <c r="E483" s="91"/>
      <c r="F483" s="91"/>
      <c r="G483" s="89"/>
      <c r="M483" s="89"/>
      <c r="N483" s="90"/>
    </row>
    <row r="484" spans="5:14" ht="17.25">
      <c r="E484" s="91"/>
      <c r="F484" s="91"/>
      <c r="G484" s="89"/>
      <c r="M484" s="89"/>
      <c r="N484" s="90"/>
    </row>
    <row r="485" spans="5:14" ht="17.25">
      <c r="E485" s="91"/>
      <c r="F485" s="91"/>
      <c r="G485" s="89"/>
      <c r="M485" s="89"/>
      <c r="N485" s="90"/>
    </row>
    <row r="486" spans="5:14" ht="17.25">
      <c r="E486" s="91"/>
      <c r="F486" s="91"/>
      <c r="G486" s="89"/>
      <c r="M486" s="89"/>
      <c r="N486" s="90"/>
    </row>
    <row r="487" spans="5:14" ht="17.25">
      <c r="E487" s="91"/>
      <c r="F487" s="91"/>
      <c r="G487" s="89"/>
      <c r="M487" s="89"/>
      <c r="N487" s="90"/>
    </row>
    <row r="488" spans="5:14" ht="17.25">
      <c r="E488" s="91"/>
      <c r="F488" s="91"/>
      <c r="G488" s="89"/>
      <c r="M488" s="89"/>
      <c r="N488" s="90"/>
    </row>
    <row r="489" spans="5:14" ht="17.25">
      <c r="E489" s="91"/>
      <c r="F489" s="91"/>
      <c r="G489" s="89"/>
      <c r="M489" s="89"/>
      <c r="N489" s="90"/>
    </row>
    <row r="490" spans="5:14" ht="17.25">
      <c r="E490" s="91"/>
      <c r="F490" s="91"/>
      <c r="G490" s="89"/>
      <c r="M490" s="89"/>
      <c r="N490" s="90"/>
    </row>
    <row r="491" spans="5:14" ht="17.25">
      <c r="E491" s="91"/>
      <c r="F491" s="91"/>
      <c r="G491" s="89"/>
      <c r="M491" s="89"/>
      <c r="N491" s="90"/>
    </row>
    <row r="492" spans="5:14" ht="17.25">
      <c r="E492" s="91"/>
      <c r="F492" s="91"/>
      <c r="G492" s="89"/>
      <c r="M492" s="89"/>
      <c r="N492" s="90"/>
    </row>
    <row r="493" spans="5:14" ht="17.25">
      <c r="E493" s="91"/>
      <c r="F493" s="91"/>
      <c r="G493" s="89"/>
      <c r="M493" s="89"/>
      <c r="N493" s="90"/>
    </row>
    <row r="494" spans="5:14" ht="17.25">
      <c r="E494" s="91"/>
      <c r="F494" s="91"/>
      <c r="G494" s="89"/>
      <c r="M494" s="89"/>
      <c r="N494" s="90"/>
    </row>
    <row r="495" spans="5:14" ht="17.25">
      <c r="E495" s="91"/>
      <c r="F495" s="91"/>
      <c r="G495" s="89"/>
      <c r="M495" s="89"/>
      <c r="N495" s="90"/>
    </row>
    <row r="496" spans="5:14" ht="17.25">
      <c r="E496" s="91"/>
      <c r="F496" s="91"/>
      <c r="G496" s="89"/>
      <c r="M496" s="89"/>
      <c r="N496" s="90"/>
    </row>
    <row r="497" spans="5:14" ht="17.25">
      <c r="E497" s="91"/>
      <c r="F497" s="91"/>
      <c r="G497" s="89"/>
      <c r="M497" s="89"/>
      <c r="N497" s="90"/>
    </row>
    <row r="498" spans="5:14" ht="17.25">
      <c r="E498" s="91"/>
      <c r="F498" s="91"/>
      <c r="G498" s="89"/>
      <c r="M498" s="89"/>
      <c r="N498" s="90"/>
    </row>
    <row r="499" spans="5:14" ht="17.25">
      <c r="E499" s="89"/>
      <c r="F499" s="91"/>
      <c r="G499" s="89"/>
      <c r="M499" s="89"/>
      <c r="N499" s="90"/>
    </row>
    <row r="500" spans="5:14" ht="17.25">
      <c r="E500" s="89"/>
      <c r="F500" s="91"/>
      <c r="G500" s="89"/>
      <c r="M500" s="89"/>
      <c r="N500" s="90"/>
    </row>
    <row r="501" spans="5:14" ht="17.25">
      <c r="E501" s="89"/>
      <c r="F501" s="89"/>
      <c r="G501" s="89"/>
      <c r="M501" s="89"/>
      <c r="N501" s="90"/>
    </row>
    <row r="502" spans="5:14" ht="17.25">
      <c r="E502" s="89"/>
      <c r="F502" s="89"/>
      <c r="G502" s="89"/>
      <c r="M502" s="89"/>
      <c r="N502" s="90"/>
    </row>
    <row r="503" spans="5:14" ht="17.25">
      <c r="E503" s="89"/>
      <c r="F503" s="89"/>
      <c r="G503" s="89"/>
      <c r="M503" s="89"/>
      <c r="N503" s="90"/>
    </row>
    <row r="504" spans="5:14" ht="17.25">
      <c r="E504" s="89"/>
      <c r="F504" s="89"/>
      <c r="G504" s="89"/>
      <c r="M504" s="89"/>
      <c r="N504" s="90"/>
    </row>
    <row r="505" spans="5:14" ht="17.25">
      <c r="E505" s="89"/>
      <c r="F505" s="89"/>
      <c r="G505" s="89"/>
      <c r="M505" s="89"/>
      <c r="N505" s="90"/>
    </row>
    <row r="506" spans="5:14" ht="17.25">
      <c r="E506" s="89"/>
      <c r="F506" s="89"/>
      <c r="G506" s="89"/>
      <c r="M506" s="89"/>
      <c r="N506" s="90"/>
    </row>
    <row r="507" spans="5:14" ht="17.25">
      <c r="E507" s="89"/>
      <c r="F507" s="89"/>
      <c r="G507" s="89"/>
      <c r="M507" s="89"/>
      <c r="N507" s="90"/>
    </row>
    <row r="508" spans="5:14" ht="17.25">
      <c r="E508" s="89"/>
      <c r="F508" s="89"/>
      <c r="G508" s="89"/>
      <c r="M508" s="89"/>
      <c r="N508" s="90"/>
    </row>
    <row r="509" spans="6:14" ht="17.25">
      <c r="F509" s="89"/>
      <c r="G509" s="89"/>
      <c r="M509" s="89"/>
      <c r="N509" s="90"/>
    </row>
    <row r="510" ht="17.25">
      <c r="F510" s="89"/>
    </row>
    <row r="552" ht="17.25"/>
    <row r="553" ht="17.25"/>
    <row r="554" ht="17.25"/>
    <row r="555" ht="17.25"/>
    <row r="556" ht="17.25"/>
    <row r="557" ht="17.25"/>
    <row r="566" ht="17.25"/>
    <row r="567" ht="17.25"/>
    <row r="568" ht="17.25"/>
    <row r="569" ht="17.25"/>
    <row r="570" ht="17.25"/>
    <row r="571" ht="17.25"/>
    <row r="572" ht="17.25"/>
    <row r="573" ht="17.25"/>
    <row r="574" ht="17.25"/>
    <row r="575" ht="17.25"/>
    <row r="576" ht="17.25"/>
    <row r="577" ht="17.25"/>
    <row r="578" ht="17.25"/>
    <row r="579" ht="17.25"/>
    <row r="580" ht="17.25"/>
    <row r="581" ht="17.25"/>
    <row r="582" ht="17.25"/>
    <row r="583" ht="17.25"/>
    <row r="584" ht="17.25"/>
    <row r="585" ht="17.25"/>
    <row r="586" ht="17.25"/>
    <row r="587" ht="17.25"/>
    <row r="588" ht="17.25"/>
    <row r="589" ht="17.25"/>
    <row r="590" ht="17.25"/>
    <row r="591" ht="17.25"/>
    <row r="592" ht="17.25"/>
    <row r="593" ht="17.25"/>
    <row r="594" ht="17.25"/>
    <row r="595" ht="17.25"/>
    <row r="596" ht="17.25"/>
    <row r="597" ht="17.25"/>
    <row r="598" ht="17.25"/>
    <row r="599" ht="17.25"/>
    <row r="600" ht="17.25"/>
    <row r="601" ht="17.25"/>
    <row r="602" ht="17.25"/>
    <row r="603" ht="17.25"/>
    <row r="604" ht="17.25"/>
    <row r="605" ht="17.25"/>
    <row r="606" ht="17.25"/>
    <row r="607" ht="17.25"/>
    <row r="608" ht="17.25"/>
    <row r="609" ht="17.25"/>
    <row r="610" ht="17.25"/>
    <row r="611" ht="17.25"/>
    <row r="612" ht="17.25"/>
    <row r="613" ht="17.25"/>
    <row r="614" ht="17.25"/>
    <row r="615" ht="17.25"/>
  </sheetData>
  <sheetProtection selectLockedCells="1" selectUnlockedCells="1"/>
  <protectedRanges>
    <protectedRange sqref="AR234:AT234" name="Rango1_6"/>
    <protectedRange sqref="AT232:AV232" name="Rango1_7"/>
    <protectedRange sqref="AZ232:BA232" name="Rango1_17"/>
    <protectedRange sqref="AW234:AY234" name="Rango1_20"/>
    <protectedRange sqref="AZ370" name="Rango1_17_2"/>
    <protectedRange sqref="BD232:BE233" name="Rango1"/>
    <protectedRange sqref="BB234:BD235" name="Rango1_3"/>
    <protectedRange sqref="BI232:BJ233" name="Rango1_5"/>
    <protectedRange sqref="BF234:BI235" name="Rango1_33"/>
    <protectedRange sqref="D202:D231" name="Rango1_36"/>
    <protectedRange sqref="E266:E291" name="Rango1_4_1"/>
    <protectedRange sqref="M266:M267 M270:M271 M274:M275 M278:M279 M282:M283 M286:M287" name="Rango1_8_1"/>
    <protectedRange sqref="M268:M269 M272:M273 M276:M277 M280:M281 M284:M285 L292:L305 M288:M289" name="Rango1_8_1_1"/>
  </protectedRanges>
  <mergeCells count="2645">
    <mergeCell ref="K302:K303"/>
    <mergeCell ref="L302:L303"/>
    <mergeCell ref="M302:M303"/>
    <mergeCell ref="N302:N303"/>
    <mergeCell ref="CC304:CC305"/>
    <mergeCell ref="CD304:CD305"/>
    <mergeCell ref="H304:H305"/>
    <mergeCell ref="I304:I305"/>
    <mergeCell ref="J304:J305"/>
    <mergeCell ref="K304:K305"/>
    <mergeCell ref="L304:L305"/>
    <mergeCell ref="M304:M305"/>
    <mergeCell ref="N304:N305"/>
    <mergeCell ref="BZ304:BZ305"/>
    <mergeCell ref="CC302:CC303"/>
    <mergeCell ref="CD302:CD303"/>
    <mergeCell ref="A304:A305"/>
    <mergeCell ref="B304:B305"/>
    <mergeCell ref="C304:C305"/>
    <mergeCell ref="E304:E305"/>
    <mergeCell ref="F304:F305"/>
    <mergeCell ref="I302:I303"/>
    <mergeCell ref="J302:J303"/>
    <mergeCell ref="CB304:CB305"/>
    <mergeCell ref="H302:H303"/>
    <mergeCell ref="D176:D305"/>
    <mergeCell ref="E290:E291"/>
    <mergeCell ref="H300:H301"/>
    <mergeCell ref="H296:H297"/>
    <mergeCell ref="CB302:CB303"/>
    <mergeCell ref="F290:F291"/>
    <mergeCell ref="CA304:CA305"/>
    <mergeCell ref="BZ302:BZ303"/>
    <mergeCell ref="CA302:CA303"/>
    <mergeCell ref="BZ300:BZ301"/>
    <mergeCell ref="CA300:CA301"/>
    <mergeCell ref="CB300:CB301"/>
    <mergeCell ref="CC300:CC301"/>
    <mergeCell ref="CD300:CD301"/>
    <mergeCell ref="A302:A303"/>
    <mergeCell ref="B302:B303"/>
    <mergeCell ref="C302:C303"/>
    <mergeCell ref="E302:E303"/>
    <mergeCell ref="F302:F303"/>
    <mergeCell ref="J300:J301"/>
    <mergeCell ref="K300:K301"/>
    <mergeCell ref="L300:L301"/>
    <mergeCell ref="M300:M301"/>
    <mergeCell ref="BZ298:BZ299"/>
    <mergeCell ref="J298:J299"/>
    <mergeCell ref="K298:K299"/>
    <mergeCell ref="L298:L299"/>
    <mergeCell ref="M298:M299"/>
    <mergeCell ref="N300:N301"/>
    <mergeCell ref="A300:A301"/>
    <mergeCell ref="B300:B301"/>
    <mergeCell ref="C300:C301"/>
    <mergeCell ref="E300:E301"/>
    <mergeCell ref="F300:F301"/>
    <mergeCell ref="I298:I299"/>
    <mergeCell ref="I300:I301"/>
    <mergeCell ref="A298:A299"/>
    <mergeCell ref="B298:B299"/>
    <mergeCell ref="C298:C299"/>
    <mergeCell ref="E298:E299"/>
    <mergeCell ref="F298:F299"/>
    <mergeCell ref="H298:H299"/>
    <mergeCell ref="BZ296:BZ297"/>
    <mergeCell ref="CA296:CA297"/>
    <mergeCell ref="CB296:CB297"/>
    <mergeCell ref="CC296:CC297"/>
    <mergeCell ref="CD296:CD297"/>
    <mergeCell ref="N298:N299"/>
    <mergeCell ref="CA298:CA299"/>
    <mergeCell ref="CB298:CB299"/>
    <mergeCell ref="CC298:CC299"/>
    <mergeCell ref="CD298:CD299"/>
    <mergeCell ref="J296:J297"/>
    <mergeCell ref="K296:K297"/>
    <mergeCell ref="L296:L297"/>
    <mergeCell ref="M296:M297"/>
    <mergeCell ref="BZ294:BZ295"/>
    <mergeCell ref="J294:J295"/>
    <mergeCell ref="K294:K295"/>
    <mergeCell ref="L294:L295"/>
    <mergeCell ref="M294:M295"/>
    <mergeCell ref="N296:N297"/>
    <mergeCell ref="CB294:CB295"/>
    <mergeCell ref="CC294:CC295"/>
    <mergeCell ref="CD294:CD295"/>
    <mergeCell ref="A296:A297"/>
    <mergeCell ref="B296:B297"/>
    <mergeCell ref="C296:C297"/>
    <mergeCell ref="E296:E297"/>
    <mergeCell ref="F296:F297"/>
    <mergeCell ref="I294:I295"/>
    <mergeCell ref="I296:I297"/>
    <mergeCell ref="CA292:CA293"/>
    <mergeCell ref="CB292:CB293"/>
    <mergeCell ref="CC292:CC293"/>
    <mergeCell ref="CD292:CD293"/>
    <mergeCell ref="A294:A295"/>
    <mergeCell ref="B294:B295"/>
    <mergeCell ref="C294:C295"/>
    <mergeCell ref="E294:E295"/>
    <mergeCell ref="F294:F295"/>
    <mergeCell ref="CA294:CA295"/>
    <mergeCell ref="H294:H295"/>
    <mergeCell ref="J292:J293"/>
    <mergeCell ref="K292:K293"/>
    <mergeCell ref="L292:L293"/>
    <mergeCell ref="M292:M293"/>
    <mergeCell ref="N292:N293"/>
    <mergeCell ref="N294:N295"/>
    <mergeCell ref="BZ292:BZ293"/>
    <mergeCell ref="N290:N291"/>
    <mergeCell ref="A292:A293"/>
    <mergeCell ref="B292:B293"/>
    <mergeCell ref="C292:C293"/>
    <mergeCell ref="E292:E293"/>
    <mergeCell ref="F292:F293"/>
    <mergeCell ref="H292:H293"/>
    <mergeCell ref="I292:I293"/>
    <mergeCell ref="B290:B291"/>
    <mergeCell ref="H290:H291"/>
    <mergeCell ref="I290:I291"/>
    <mergeCell ref="C5:C7"/>
    <mergeCell ref="J70:J71"/>
    <mergeCell ref="I70:I71"/>
    <mergeCell ref="H70:H71"/>
    <mergeCell ref="F70:F71"/>
    <mergeCell ref="E70:E71"/>
    <mergeCell ref="J10:J11"/>
    <mergeCell ref="J12:J13"/>
    <mergeCell ref="J14:J15"/>
    <mergeCell ref="BY40:BY41"/>
    <mergeCell ref="M40:M41"/>
    <mergeCell ref="N40:N41"/>
    <mergeCell ref="B42:B43"/>
    <mergeCell ref="C42:C47"/>
    <mergeCell ref="BW40:BW41"/>
    <mergeCell ref="BX40:BX41"/>
    <mergeCell ref="BU40:BU41"/>
    <mergeCell ref="BV40:BV41"/>
    <mergeCell ref="L30:L31"/>
    <mergeCell ref="J26:J27"/>
    <mergeCell ref="BU20:BU21"/>
    <mergeCell ref="F26:F27"/>
    <mergeCell ref="F30:F31"/>
    <mergeCell ref="AW405:BA405"/>
    <mergeCell ref="J20:J21"/>
    <mergeCell ref="M20:M21"/>
    <mergeCell ref="H22:H23"/>
    <mergeCell ref="J30:J31"/>
    <mergeCell ref="BZ288:BZ289"/>
    <mergeCell ref="BZ284:BZ285"/>
    <mergeCell ref="BZ280:BZ281"/>
    <mergeCell ref="BZ276:BZ277"/>
    <mergeCell ref="F8:F9"/>
    <mergeCell ref="F20:F21"/>
    <mergeCell ref="F40:F41"/>
    <mergeCell ref="BU26:BU27"/>
    <mergeCell ref="BV26:BV27"/>
    <mergeCell ref="K8:K9"/>
    <mergeCell ref="AW406:BA406"/>
    <mergeCell ref="AW407:BA407"/>
    <mergeCell ref="AR404:AV404"/>
    <mergeCell ref="A1:E2"/>
    <mergeCell ref="G1:BS1"/>
    <mergeCell ref="H5:L5"/>
    <mergeCell ref="M5:N6"/>
    <mergeCell ref="O5:BT5"/>
    <mergeCell ref="AD6:AH6"/>
    <mergeCell ref="BT1:CD2"/>
    <mergeCell ref="G2:BS2"/>
    <mergeCell ref="A3:CD3"/>
    <mergeCell ref="A4:CD4"/>
    <mergeCell ref="A5:A7"/>
    <mergeCell ref="B5:B7"/>
    <mergeCell ref="D5:D7"/>
    <mergeCell ref="E5:E7"/>
    <mergeCell ref="F5:F7"/>
    <mergeCell ref="BU5:BZ5"/>
    <mergeCell ref="CA5:CE5"/>
    <mergeCell ref="H6:H7"/>
    <mergeCell ref="I6:I7"/>
    <mergeCell ref="J6:J7"/>
    <mergeCell ref="K6:K7"/>
    <mergeCell ref="L6:L7"/>
    <mergeCell ref="O6:S6"/>
    <mergeCell ref="T6:X6"/>
    <mergeCell ref="Y6:AC6"/>
    <mergeCell ref="AI6:AM6"/>
    <mergeCell ref="AN6:AQ6"/>
    <mergeCell ref="AR6:AV6"/>
    <mergeCell ref="AW6:BA6"/>
    <mergeCell ref="BB6:BE6"/>
    <mergeCell ref="BF6:BJ6"/>
    <mergeCell ref="BK6:BO6"/>
    <mergeCell ref="BP6:BT6"/>
    <mergeCell ref="B8:B9"/>
    <mergeCell ref="C8:C9"/>
    <mergeCell ref="D8:E9"/>
    <mergeCell ref="H8:H9"/>
    <mergeCell ref="I8:I9"/>
    <mergeCell ref="J8:J9"/>
    <mergeCell ref="L8:L9"/>
    <mergeCell ref="M8:M9"/>
    <mergeCell ref="N8:N9"/>
    <mergeCell ref="A10:A11"/>
    <mergeCell ref="B10:B11"/>
    <mergeCell ref="C10:C19"/>
    <mergeCell ref="D10:D19"/>
    <mergeCell ref="E10:E11"/>
    <mergeCell ref="F10:F11"/>
    <mergeCell ref="H10:H11"/>
    <mergeCell ref="I10:I11"/>
    <mergeCell ref="CC10:CC11"/>
    <mergeCell ref="CD10:CD11"/>
    <mergeCell ref="A12:A13"/>
    <mergeCell ref="B12:B13"/>
    <mergeCell ref="E12:E13"/>
    <mergeCell ref="F12:F13"/>
    <mergeCell ref="H12:H13"/>
    <mergeCell ref="I12:I13"/>
    <mergeCell ref="K10:K11"/>
    <mergeCell ref="L10:L11"/>
    <mergeCell ref="L12:L13"/>
    <mergeCell ref="M12:M13"/>
    <mergeCell ref="N12:N13"/>
    <mergeCell ref="BZ12:BZ13"/>
    <mergeCell ref="CA12:CA13"/>
    <mergeCell ref="CB10:CB11"/>
    <mergeCell ref="M10:M11"/>
    <mergeCell ref="N10:N11"/>
    <mergeCell ref="BZ10:BZ11"/>
    <mergeCell ref="CA10:CA11"/>
    <mergeCell ref="CB12:CB13"/>
    <mergeCell ref="CC12:CC13"/>
    <mergeCell ref="CD12:CD13"/>
    <mergeCell ref="A14:A15"/>
    <mergeCell ref="B14:B15"/>
    <mergeCell ref="E14:E15"/>
    <mergeCell ref="F14:F15"/>
    <mergeCell ref="H14:H15"/>
    <mergeCell ref="I14:I15"/>
    <mergeCell ref="K12:K13"/>
    <mergeCell ref="CC14:CC15"/>
    <mergeCell ref="CD14:CD15"/>
    <mergeCell ref="A16:A17"/>
    <mergeCell ref="B16:B17"/>
    <mergeCell ref="E16:E17"/>
    <mergeCell ref="F16:F17"/>
    <mergeCell ref="H16:H17"/>
    <mergeCell ref="I16:I17"/>
    <mergeCell ref="K14:K15"/>
    <mergeCell ref="L14:L15"/>
    <mergeCell ref="K16:K17"/>
    <mergeCell ref="CB14:CB15"/>
    <mergeCell ref="M14:M15"/>
    <mergeCell ref="N14:N15"/>
    <mergeCell ref="BZ14:BZ15"/>
    <mergeCell ref="CA14:CA15"/>
    <mergeCell ref="CA16:CA17"/>
    <mergeCell ref="J16:J17"/>
    <mergeCell ref="I18:I19"/>
    <mergeCell ref="L16:L17"/>
    <mergeCell ref="M16:M17"/>
    <mergeCell ref="N16:N17"/>
    <mergeCell ref="BZ16:BZ17"/>
    <mergeCell ref="BZ18:BZ19"/>
    <mergeCell ref="N18:N19"/>
    <mergeCell ref="K18:K19"/>
    <mergeCell ref="L18:L19"/>
    <mergeCell ref="CA18:CA19"/>
    <mergeCell ref="CB16:CB17"/>
    <mergeCell ref="CC16:CC17"/>
    <mergeCell ref="CD16:CD17"/>
    <mergeCell ref="A18:A19"/>
    <mergeCell ref="B18:B19"/>
    <mergeCell ref="E18:E19"/>
    <mergeCell ref="F18:F19"/>
    <mergeCell ref="H18:H19"/>
    <mergeCell ref="J18:J19"/>
    <mergeCell ref="M18:M19"/>
    <mergeCell ref="J22:J23"/>
    <mergeCell ref="K22:K23"/>
    <mergeCell ref="CB18:CB19"/>
    <mergeCell ref="CC18:CC19"/>
    <mergeCell ref="CD18:CD19"/>
    <mergeCell ref="K20:K21"/>
    <mergeCell ref="L20:L21"/>
    <mergeCell ref="M22:M23"/>
    <mergeCell ref="N22:N23"/>
    <mergeCell ref="B20:B21"/>
    <mergeCell ref="C20:C21"/>
    <mergeCell ref="D20:E21"/>
    <mergeCell ref="H20:H21"/>
    <mergeCell ref="I20:I21"/>
    <mergeCell ref="A22:A23"/>
    <mergeCell ref="B22:B23"/>
    <mergeCell ref="C22:C25"/>
    <mergeCell ref="D22:D25"/>
    <mergeCell ref="E22:E23"/>
    <mergeCell ref="CD22:CD23"/>
    <mergeCell ref="N20:N21"/>
    <mergeCell ref="BV20:BV21"/>
    <mergeCell ref="BW20:BW21"/>
    <mergeCell ref="BX20:BX21"/>
    <mergeCell ref="BY20:BY21"/>
    <mergeCell ref="F22:F23"/>
    <mergeCell ref="M24:M25"/>
    <mergeCell ref="L26:L27"/>
    <mergeCell ref="J28:J29"/>
    <mergeCell ref="K28:K29"/>
    <mergeCell ref="J24:J25"/>
    <mergeCell ref="L22:L23"/>
    <mergeCell ref="I22:I23"/>
    <mergeCell ref="K24:K25"/>
    <mergeCell ref="N24:N25"/>
    <mergeCell ref="E28:E29"/>
    <mergeCell ref="M26:M27"/>
    <mergeCell ref="N26:N27"/>
    <mergeCell ref="CD24:CD25"/>
    <mergeCell ref="BW26:BW27"/>
    <mergeCell ref="BX26:BX27"/>
    <mergeCell ref="BY26:BY27"/>
    <mergeCell ref="L28:L29"/>
    <mergeCell ref="K26:K27"/>
    <mergeCell ref="L24:L25"/>
    <mergeCell ref="I32:I33"/>
    <mergeCell ref="F28:F29"/>
    <mergeCell ref="H28:H29"/>
    <mergeCell ref="I28:I29"/>
    <mergeCell ref="J32:J33"/>
    <mergeCell ref="K32:K33"/>
    <mergeCell ref="L32:L33"/>
    <mergeCell ref="H30:H31"/>
    <mergeCell ref="K30:K31"/>
    <mergeCell ref="H36:H37"/>
    <mergeCell ref="B26:B27"/>
    <mergeCell ref="C26:C27"/>
    <mergeCell ref="D26:E27"/>
    <mergeCell ref="H26:H27"/>
    <mergeCell ref="I26:I27"/>
    <mergeCell ref="I34:I35"/>
    <mergeCell ref="I30:I31"/>
    <mergeCell ref="E30:E31"/>
    <mergeCell ref="M28:M29"/>
    <mergeCell ref="N28:N29"/>
    <mergeCell ref="CD28:CD29"/>
    <mergeCell ref="A32:A33"/>
    <mergeCell ref="B32:B33"/>
    <mergeCell ref="E32:E33"/>
    <mergeCell ref="F32:F33"/>
    <mergeCell ref="H32:H33"/>
    <mergeCell ref="A28:A29"/>
    <mergeCell ref="B28:B29"/>
    <mergeCell ref="M32:M33"/>
    <mergeCell ref="N32:N33"/>
    <mergeCell ref="CD32:CD33"/>
    <mergeCell ref="N36:N37"/>
    <mergeCell ref="K34:K35"/>
    <mergeCell ref="L34:L35"/>
    <mergeCell ref="M34:M35"/>
    <mergeCell ref="N34:N35"/>
    <mergeCell ref="J34:J35"/>
    <mergeCell ref="A35:A38"/>
    <mergeCell ref="B36:B37"/>
    <mergeCell ref="E36:E37"/>
    <mergeCell ref="F36:F37"/>
    <mergeCell ref="J38:J39"/>
    <mergeCell ref="B34:B35"/>
    <mergeCell ref="E34:E35"/>
    <mergeCell ref="F34:F35"/>
    <mergeCell ref="H34:H35"/>
    <mergeCell ref="K38:K39"/>
    <mergeCell ref="L38:L39"/>
    <mergeCell ref="M38:M39"/>
    <mergeCell ref="I36:I37"/>
    <mergeCell ref="J36:J37"/>
    <mergeCell ref="K36:K37"/>
    <mergeCell ref="L36:L37"/>
    <mergeCell ref="M36:M37"/>
    <mergeCell ref="K40:K41"/>
    <mergeCell ref="L40:L41"/>
    <mergeCell ref="N38:N39"/>
    <mergeCell ref="CD38:CD39"/>
    <mergeCell ref="CD36:CD37"/>
    <mergeCell ref="B38:B39"/>
    <mergeCell ref="E38:E39"/>
    <mergeCell ref="F38:F39"/>
    <mergeCell ref="H38:H39"/>
    <mergeCell ref="I38:I39"/>
    <mergeCell ref="B40:B41"/>
    <mergeCell ref="C40:C41"/>
    <mergeCell ref="D40:E41"/>
    <mergeCell ref="H40:H41"/>
    <mergeCell ref="I40:I41"/>
    <mergeCell ref="J40:J41"/>
    <mergeCell ref="E42:E43"/>
    <mergeCell ref="F42:F43"/>
    <mergeCell ref="H42:H43"/>
    <mergeCell ref="I42:I43"/>
    <mergeCell ref="J42:J43"/>
    <mergeCell ref="H44:H45"/>
    <mergeCell ref="I44:I45"/>
    <mergeCell ref="J44:J45"/>
    <mergeCell ref="K42:K43"/>
    <mergeCell ref="L42:L43"/>
    <mergeCell ref="M42:M43"/>
    <mergeCell ref="N42:N43"/>
    <mergeCell ref="CD42:CD43"/>
    <mergeCell ref="A43:A44"/>
    <mergeCell ref="B44:B45"/>
    <mergeCell ref="E44:E45"/>
    <mergeCell ref="F44:F45"/>
    <mergeCell ref="D42:D47"/>
    <mergeCell ref="K44:K45"/>
    <mergeCell ref="L44:L45"/>
    <mergeCell ref="M44:M45"/>
    <mergeCell ref="N44:N45"/>
    <mergeCell ref="CD44:CD45"/>
    <mergeCell ref="A46:A47"/>
    <mergeCell ref="B46:B47"/>
    <mergeCell ref="E46:E47"/>
    <mergeCell ref="F46:F47"/>
    <mergeCell ref="H46:H47"/>
    <mergeCell ref="K48:K49"/>
    <mergeCell ref="N48:N49"/>
    <mergeCell ref="I46:I47"/>
    <mergeCell ref="J46:J47"/>
    <mergeCell ref="K46:K47"/>
    <mergeCell ref="L46:L47"/>
    <mergeCell ref="M46:M47"/>
    <mergeCell ref="N46:N47"/>
    <mergeCell ref="B52:B53"/>
    <mergeCell ref="C48:C49"/>
    <mergeCell ref="D48:E49"/>
    <mergeCell ref="H48:H49"/>
    <mergeCell ref="I48:I49"/>
    <mergeCell ref="J48:J49"/>
    <mergeCell ref="L50:L51"/>
    <mergeCell ref="A50:A51"/>
    <mergeCell ref="B50:B51"/>
    <mergeCell ref="C50:C55"/>
    <mergeCell ref="D50:D55"/>
    <mergeCell ref="E50:E51"/>
    <mergeCell ref="A54:A55"/>
    <mergeCell ref="B54:B55"/>
    <mergeCell ref="E54:E55"/>
    <mergeCell ref="A52:A53"/>
    <mergeCell ref="K52:K53"/>
    <mergeCell ref="F50:F51"/>
    <mergeCell ref="H50:H51"/>
    <mergeCell ref="I50:I51"/>
    <mergeCell ref="J50:J51"/>
    <mergeCell ref="K50:K51"/>
    <mergeCell ref="M52:M53"/>
    <mergeCell ref="E52:E53"/>
    <mergeCell ref="F52:F53"/>
    <mergeCell ref="H52:H53"/>
    <mergeCell ref="I52:I53"/>
    <mergeCell ref="CD55:CD57"/>
    <mergeCell ref="K56:K57"/>
    <mergeCell ref="K54:K55"/>
    <mergeCell ref="L54:L55"/>
    <mergeCell ref="J52:J53"/>
    <mergeCell ref="J56:J57"/>
    <mergeCell ref="F54:F55"/>
    <mergeCell ref="H54:H55"/>
    <mergeCell ref="M50:M51"/>
    <mergeCell ref="N50:N51"/>
    <mergeCell ref="CD51:CD52"/>
    <mergeCell ref="CD47:CD50"/>
    <mergeCell ref="L48:L49"/>
    <mergeCell ref="M48:M49"/>
    <mergeCell ref="L52:L53"/>
    <mergeCell ref="B56:B57"/>
    <mergeCell ref="C56:C57"/>
    <mergeCell ref="I54:I55"/>
    <mergeCell ref="J54:J55"/>
    <mergeCell ref="L56:L57"/>
    <mergeCell ref="M56:M57"/>
    <mergeCell ref="M54:M55"/>
    <mergeCell ref="D56:E57"/>
    <mergeCell ref="H56:H57"/>
    <mergeCell ref="I56:I57"/>
    <mergeCell ref="A58:A59"/>
    <mergeCell ref="B58:B59"/>
    <mergeCell ref="E58:E59"/>
    <mergeCell ref="F58:F59"/>
    <mergeCell ref="H58:H59"/>
    <mergeCell ref="I58:I59"/>
    <mergeCell ref="D58:D59"/>
    <mergeCell ref="CD60:CD64"/>
    <mergeCell ref="B60:B61"/>
    <mergeCell ref="C60:C61"/>
    <mergeCell ref="D60:E61"/>
    <mergeCell ref="H60:H61"/>
    <mergeCell ref="I60:I61"/>
    <mergeCell ref="J60:J61"/>
    <mergeCell ref="K60:K61"/>
    <mergeCell ref="L60:L61"/>
    <mergeCell ref="M60:M61"/>
    <mergeCell ref="N60:N61"/>
    <mergeCell ref="B62:B63"/>
    <mergeCell ref="C62:C63"/>
    <mergeCell ref="D62:E63"/>
    <mergeCell ref="H62:H63"/>
    <mergeCell ref="I62:I63"/>
    <mergeCell ref="J62:J63"/>
    <mergeCell ref="K62:K63"/>
    <mergeCell ref="L62:L63"/>
    <mergeCell ref="M62:M63"/>
    <mergeCell ref="N62:N63"/>
    <mergeCell ref="A64:A65"/>
    <mergeCell ref="B64:B65"/>
    <mergeCell ref="C64:C75"/>
    <mergeCell ref="D64:D75"/>
    <mergeCell ref="E64:E65"/>
    <mergeCell ref="F64:F65"/>
    <mergeCell ref="H64:H65"/>
    <mergeCell ref="I64:I65"/>
    <mergeCell ref="B70:B71"/>
    <mergeCell ref="J64:J65"/>
    <mergeCell ref="K64:K65"/>
    <mergeCell ref="L64:L65"/>
    <mergeCell ref="M64:M65"/>
    <mergeCell ref="N64:N65"/>
    <mergeCell ref="CD65:CD68"/>
    <mergeCell ref="J68:J69"/>
    <mergeCell ref="K68:K69"/>
    <mergeCell ref="L68:L69"/>
    <mergeCell ref="M68:M69"/>
    <mergeCell ref="J66:J67"/>
    <mergeCell ref="K66:K67"/>
    <mergeCell ref="L66:L67"/>
    <mergeCell ref="M66:M67"/>
    <mergeCell ref="N66:N67"/>
    <mergeCell ref="A66:A67"/>
    <mergeCell ref="B66:B67"/>
    <mergeCell ref="E66:E67"/>
    <mergeCell ref="F66:F67"/>
    <mergeCell ref="H66:H67"/>
    <mergeCell ref="B68:B69"/>
    <mergeCell ref="E68:E69"/>
    <mergeCell ref="F68:F69"/>
    <mergeCell ref="H68:H69"/>
    <mergeCell ref="I68:I69"/>
    <mergeCell ref="I66:I67"/>
    <mergeCell ref="N68:N69"/>
    <mergeCell ref="B76:B77"/>
    <mergeCell ref="K70:K71"/>
    <mergeCell ref="L70:L71"/>
    <mergeCell ref="M70:M71"/>
    <mergeCell ref="N70:N71"/>
    <mergeCell ref="B72:B73"/>
    <mergeCell ref="E72:E73"/>
    <mergeCell ref="F72:F73"/>
    <mergeCell ref="H72:H73"/>
    <mergeCell ref="I72:I73"/>
    <mergeCell ref="J72:J73"/>
    <mergeCell ref="K72:K73"/>
    <mergeCell ref="L72:L73"/>
    <mergeCell ref="M72:M73"/>
    <mergeCell ref="N72:N73"/>
    <mergeCell ref="B74:B75"/>
    <mergeCell ref="E74:E75"/>
    <mergeCell ref="F74:F75"/>
    <mergeCell ref="H74:H75"/>
    <mergeCell ref="I74:I75"/>
    <mergeCell ref="J74:J75"/>
    <mergeCell ref="K74:K75"/>
    <mergeCell ref="L74:L75"/>
    <mergeCell ref="M74:M75"/>
    <mergeCell ref="N74:N75"/>
    <mergeCell ref="C76:C77"/>
    <mergeCell ref="D76:E77"/>
    <mergeCell ref="H76:H77"/>
    <mergeCell ref="I76:I77"/>
    <mergeCell ref="J76:J77"/>
    <mergeCell ref="K76:K77"/>
    <mergeCell ref="N78:N79"/>
    <mergeCell ref="L76:L77"/>
    <mergeCell ref="M76:M77"/>
    <mergeCell ref="N76:N77"/>
    <mergeCell ref="B78:B79"/>
    <mergeCell ref="C78:C87"/>
    <mergeCell ref="D78:D87"/>
    <mergeCell ref="E78:E79"/>
    <mergeCell ref="F78:F79"/>
    <mergeCell ref="H78:H79"/>
    <mergeCell ref="I80:I81"/>
    <mergeCell ref="I78:I79"/>
    <mergeCell ref="J78:J79"/>
    <mergeCell ref="K78:K79"/>
    <mergeCell ref="L78:L79"/>
    <mergeCell ref="M78:M79"/>
    <mergeCell ref="B82:B83"/>
    <mergeCell ref="E82:E83"/>
    <mergeCell ref="F82:F83"/>
    <mergeCell ref="H82:H83"/>
    <mergeCell ref="B80:B81"/>
    <mergeCell ref="E80:E81"/>
    <mergeCell ref="F80:F81"/>
    <mergeCell ref="H80:H81"/>
    <mergeCell ref="N82:N83"/>
    <mergeCell ref="J80:J81"/>
    <mergeCell ref="K80:K81"/>
    <mergeCell ref="L80:L81"/>
    <mergeCell ref="M80:M81"/>
    <mergeCell ref="N80:N81"/>
    <mergeCell ref="I84:I85"/>
    <mergeCell ref="I82:I83"/>
    <mergeCell ref="J82:J83"/>
    <mergeCell ref="K82:K83"/>
    <mergeCell ref="L82:L83"/>
    <mergeCell ref="M82:M83"/>
    <mergeCell ref="B86:B87"/>
    <mergeCell ref="E86:E87"/>
    <mergeCell ref="F86:F87"/>
    <mergeCell ref="H86:H87"/>
    <mergeCell ref="B84:B85"/>
    <mergeCell ref="E84:E85"/>
    <mergeCell ref="F84:F85"/>
    <mergeCell ref="H84:H85"/>
    <mergeCell ref="N86:N87"/>
    <mergeCell ref="J84:J85"/>
    <mergeCell ref="K84:K85"/>
    <mergeCell ref="L84:L85"/>
    <mergeCell ref="M84:M85"/>
    <mergeCell ref="N84:N85"/>
    <mergeCell ref="I86:I87"/>
    <mergeCell ref="J86:J87"/>
    <mergeCell ref="K86:K87"/>
    <mergeCell ref="L86:L87"/>
    <mergeCell ref="M86:M87"/>
    <mergeCell ref="L88:L89"/>
    <mergeCell ref="M88:M89"/>
    <mergeCell ref="N88:N89"/>
    <mergeCell ref="B90:B91"/>
    <mergeCell ref="D90:D93"/>
    <mergeCell ref="E90:E91"/>
    <mergeCell ref="F90:F91"/>
    <mergeCell ref="H90:H91"/>
    <mergeCell ref="I90:I91"/>
    <mergeCell ref="B88:B89"/>
    <mergeCell ref="B92:B93"/>
    <mergeCell ref="E92:E93"/>
    <mergeCell ref="H92:H93"/>
    <mergeCell ref="I92:I93"/>
    <mergeCell ref="K88:K89"/>
    <mergeCell ref="C88:C89"/>
    <mergeCell ref="D88:E89"/>
    <mergeCell ref="H88:H89"/>
    <mergeCell ref="I88:I89"/>
    <mergeCell ref="J92:J93"/>
    <mergeCell ref="K92:K93"/>
    <mergeCell ref="J88:J89"/>
    <mergeCell ref="L92:L93"/>
    <mergeCell ref="M92:M93"/>
    <mergeCell ref="N92:N93"/>
    <mergeCell ref="J90:J91"/>
    <mergeCell ref="K90:K91"/>
    <mergeCell ref="L90:L91"/>
    <mergeCell ref="M90:M91"/>
    <mergeCell ref="N90:N91"/>
    <mergeCell ref="J94:J95"/>
    <mergeCell ref="K94:K95"/>
    <mergeCell ref="L94:L95"/>
    <mergeCell ref="M94:M95"/>
    <mergeCell ref="N94:N95"/>
    <mergeCell ref="B94:B95"/>
    <mergeCell ref="C94:C95"/>
    <mergeCell ref="D94:E95"/>
    <mergeCell ref="H94:H95"/>
    <mergeCell ref="I94:I95"/>
    <mergeCell ref="J114:J115"/>
    <mergeCell ref="K114:K115"/>
    <mergeCell ref="L114:L115"/>
    <mergeCell ref="M114:M115"/>
    <mergeCell ref="N114:N115"/>
    <mergeCell ref="B114:B115"/>
    <mergeCell ref="C114:C115"/>
    <mergeCell ref="D114:E115"/>
    <mergeCell ref="H114:H115"/>
    <mergeCell ref="I114:I115"/>
    <mergeCell ref="CD130:CD147"/>
    <mergeCell ref="B130:B131"/>
    <mergeCell ref="C130:C131"/>
    <mergeCell ref="D130:E131"/>
    <mergeCell ref="H130:H131"/>
    <mergeCell ref="I130:I131"/>
    <mergeCell ref="M142:M143"/>
    <mergeCell ref="N142:N143"/>
    <mergeCell ref="BZ142:BZ143"/>
    <mergeCell ref="CA142:CA143"/>
    <mergeCell ref="N116:N117"/>
    <mergeCell ref="J130:J131"/>
    <mergeCell ref="K130:K131"/>
    <mergeCell ref="L130:L131"/>
    <mergeCell ref="M130:M131"/>
    <mergeCell ref="N130:N131"/>
    <mergeCell ref="K128:K129"/>
    <mergeCell ref="L128:L129"/>
    <mergeCell ref="M128:M129"/>
    <mergeCell ref="M124:M125"/>
    <mergeCell ref="CD128:CD129"/>
    <mergeCell ref="D116:E117"/>
    <mergeCell ref="D118:E119"/>
    <mergeCell ref="D120:E121"/>
    <mergeCell ref="D124:E125"/>
    <mergeCell ref="D128:E129"/>
    <mergeCell ref="K126:K127"/>
    <mergeCell ref="D126:E127"/>
    <mergeCell ref="L126:L127"/>
    <mergeCell ref="M116:M117"/>
    <mergeCell ref="B128:B129"/>
    <mergeCell ref="F128:F129"/>
    <mergeCell ref="H128:H129"/>
    <mergeCell ref="I128:I129"/>
    <mergeCell ref="J128:J129"/>
    <mergeCell ref="N128:N129"/>
    <mergeCell ref="M122:M123"/>
    <mergeCell ref="N122:N123"/>
    <mergeCell ref="N124:N125"/>
    <mergeCell ref="B126:B127"/>
    <mergeCell ref="F126:F127"/>
    <mergeCell ref="H126:H127"/>
    <mergeCell ref="I126:I127"/>
    <mergeCell ref="J126:J127"/>
    <mergeCell ref="M126:M127"/>
    <mergeCell ref="N126:N127"/>
    <mergeCell ref="H122:H123"/>
    <mergeCell ref="I122:I123"/>
    <mergeCell ref="J122:J123"/>
    <mergeCell ref="K122:K123"/>
    <mergeCell ref="D122:E123"/>
    <mergeCell ref="L122:L123"/>
    <mergeCell ref="M118:M119"/>
    <mergeCell ref="N118:N119"/>
    <mergeCell ref="F120:F121"/>
    <mergeCell ref="H120:H121"/>
    <mergeCell ref="I120:I121"/>
    <mergeCell ref="J120:J121"/>
    <mergeCell ref="K120:K121"/>
    <mergeCell ref="L120:L121"/>
    <mergeCell ref="M120:M121"/>
    <mergeCell ref="N120:N121"/>
    <mergeCell ref="B118:B119"/>
    <mergeCell ref="J116:J117"/>
    <mergeCell ref="K116:K117"/>
    <mergeCell ref="L116:L117"/>
    <mergeCell ref="F118:F119"/>
    <mergeCell ref="H118:H119"/>
    <mergeCell ref="I118:I119"/>
    <mergeCell ref="J118:J119"/>
    <mergeCell ref="L118:L119"/>
    <mergeCell ref="M148:M149"/>
    <mergeCell ref="N148:N149"/>
    <mergeCell ref="B150:B151"/>
    <mergeCell ref="C150:C151"/>
    <mergeCell ref="B148:B149"/>
    <mergeCell ref="C148:C149"/>
    <mergeCell ref="D148:E149"/>
    <mergeCell ref="H148:H149"/>
    <mergeCell ref="I148:I149"/>
    <mergeCell ref="H150:H151"/>
    <mergeCell ref="I150:I151"/>
    <mergeCell ref="J150:J151"/>
    <mergeCell ref="K150:K151"/>
    <mergeCell ref="L150:L151"/>
    <mergeCell ref="J148:J149"/>
    <mergeCell ref="K148:K149"/>
    <mergeCell ref="L148:L149"/>
    <mergeCell ref="L152:L153"/>
    <mergeCell ref="M152:M153"/>
    <mergeCell ref="N152:N153"/>
    <mergeCell ref="M150:M151"/>
    <mergeCell ref="N150:N151"/>
    <mergeCell ref="L180:L181"/>
    <mergeCell ref="M180:M181"/>
    <mergeCell ref="N180:N181"/>
    <mergeCell ref="L154:L155"/>
    <mergeCell ref="M154:M155"/>
    <mergeCell ref="D154:E155"/>
    <mergeCell ref="H154:H155"/>
    <mergeCell ref="I154:I155"/>
    <mergeCell ref="J154:J155"/>
    <mergeCell ref="K154:K155"/>
    <mergeCell ref="H152:H153"/>
    <mergeCell ref="I152:I153"/>
    <mergeCell ref="J152:J153"/>
    <mergeCell ref="K152:K153"/>
    <mergeCell ref="D152:F153"/>
    <mergeCell ref="N154:N155"/>
    <mergeCell ref="A156:A157"/>
    <mergeCell ref="B156:B157"/>
    <mergeCell ref="C156:C175"/>
    <mergeCell ref="D156:D175"/>
    <mergeCell ref="E156:E157"/>
    <mergeCell ref="F156:F157"/>
    <mergeCell ref="C154:C155"/>
    <mergeCell ref="H156:H157"/>
    <mergeCell ref="I156:I157"/>
    <mergeCell ref="J156:J157"/>
    <mergeCell ref="K156:K157"/>
    <mergeCell ref="L156:L157"/>
    <mergeCell ref="M156:M157"/>
    <mergeCell ref="H160:H161"/>
    <mergeCell ref="N156:N157"/>
    <mergeCell ref="L160:L161"/>
    <mergeCell ref="M160:M161"/>
    <mergeCell ref="N160:N161"/>
    <mergeCell ref="K158:K159"/>
    <mergeCell ref="CD157:CD168"/>
    <mergeCell ref="A158:A159"/>
    <mergeCell ref="B158:B159"/>
    <mergeCell ref="E158:E159"/>
    <mergeCell ref="F158:F159"/>
    <mergeCell ref="H158:H159"/>
    <mergeCell ref="I158:I159"/>
    <mergeCell ref="J158:J159"/>
    <mergeCell ref="J160:J161"/>
    <mergeCell ref="K160:K161"/>
    <mergeCell ref="L158:L159"/>
    <mergeCell ref="M158:M159"/>
    <mergeCell ref="N158:N159"/>
    <mergeCell ref="A162:A163"/>
    <mergeCell ref="B162:B163"/>
    <mergeCell ref="E162:E163"/>
    <mergeCell ref="F162:F163"/>
    <mergeCell ref="H162:H163"/>
    <mergeCell ref="I160:I161"/>
    <mergeCell ref="A160:A161"/>
    <mergeCell ref="B160:B161"/>
    <mergeCell ref="E160:E161"/>
    <mergeCell ref="F160:F161"/>
    <mergeCell ref="I162:I163"/>
    <mergeCell ref="J162:J163"/>
    <mergeCell ref="K162:K163"/>
    <mergeCell ref="L162:L163"/>
    <mergeCell ref="M162:M163"/>
    <mergeCell ref="N162:N163"/>
    <mergeCell ref="J164:J165"/>
    <mergeCell ref="K164:K165"/>
    <mergeCell ref="L164:L165"/>
    <mergeCell ref="M164:M165"/>
    <mergeCell ref="N164:N165"/>
    <mergeCell ref="A164:A165"/>
    <mergeCell ref="B164:B165"/>
    <mergeCell ref="E164:E165"/>
    <mergeCell ref="F164:F165"/>
    <mergeCell ref="H164:H165"/>
    <mergeCell ref="A166:A167"/>
    <mergeCell ref="B166:B167"/>
    <mergeCell ref="E166:E167"/>
    <mergeCell ref="F166:F167"/>
    <mergeCell ref="H166:H167"/>
    <mergeCell ref="N168:N169"/>
    <mergeCell ref="I164:I165"/>
    <mergeCell ref="I166:I167"/>
    <mergeCell ref="J166:J167"/>
    <mergeCell ref="K166:K167"/>
    <mergeCell ref="L166:L167"/>
    <mergeCell ref="M166:M167"/>
    <mergeCell ref="CD169:CD174"/>
    <mergeCell ref="A170:A171"/>
    <mergeCell ref="B170:B171"/>
    <mergeCell ref="E170:E171"/>
    <mergeCell ref="F170:F171"/>
    <mergeCell ref="N166:N167"/>
    <mergeCell ref="J168:J169"/>
    <mergeCell ref="K168:K169"/>
    <mergeCell ref="L168:L169"/>
    <mergeCell ref="M168:M169"/>
    <mergeCell ref="H170:H171"/>
    <mergeCell ref="I170:I171"/>
    <mergeCell ref="J170:J171"/>
    <mergeCell ref="K170:K171"/>
    <mergeCell ref="I168:I169"/>
    <mergeCell ref="L170:L171"/>
    <mergeCell ref="H168:H169"/>
    <mergeCell ref="M170:M171"/>
    <mergeCell ref="N170:N171"/>
    <mergeCell ref="A172:A173"/>
    <mergeCell ref="B172:B173"/>
    <mergeCell ref="E172:E173"/>
    <mergeCell ref="F172:F173"/>
    <mergeCell ref="H172:H173"/>
    <mergeCell ref="I172:I173"/>
    <mergeCell ref="J172:J173"/>
    <mergeCell ref="K172:K173"/>
    <mergeCell ref="L172:L173"/>
    <mergeCell ref="M172:M173"/>
    <mergeCell ref="N172:N173"/>
    <mergeCell ref="A174:A175"/>
    <mergeCell ref="B174:B175"/>
    <mergeCell ref="E174:E175"/>
    <mergeCell ref="F174:F175"/>
    <mergeCell ref="L176:L177"/>
    <mergeCell ref="M176:M177"/>
    <mergeCell ref="H174:H175"/>
    <mergeCell ref="I174:I175"/>
    <mergeCell ref="J174:J175"/>
    <mergeCell ref="K174:K175"/>
    <mergeCell ref="L174:L175"/>
    <mergeCell ref="M174:M175"/>
    <mergeCell ref="N176:N177"/>
    <mergeCell ref="A132:A133"/>
    <mergeCell ref="N174:N175"/>
    <mergeCell ref="C176:C264"/>
    <mergeCell ref="E176:E177"/>
    <mergeCell ref="H176:H177"/>
    <mergeCell ref="I176:I177"/>
    <mergeCell ref="J176:J177"/>
    <mergeCell ref="K176:K177"/>
    <mergeCell ref="F196:F197"/>
    <mergeCell ref="BZ128:BZ129"/>
    <mergeCell ref="CA128:CA129"/>
    <mergeCell ref="CB128:CB129"/>
    <mergeCell ref="CC128:CC129"/>
    <mergeCell ref="I144:I145"/>
    <mergeCell ref="H144:H145"/>
    <mergeCell ref="CB142:CB143"/>
    <mergeCell ref="I132:I133"/>
    <mergeCell ref="CC142:CC143"/>
    <mergeCell ref="K142:K143"/>
    <mergeCell ref="CC120:CC121"/>
    <mergeCell ref="CD120:CD121"/>
    <mergeCell ref="A122:A123"/>
    <mergeCell ref="BZ122:BZ123"/>
    <mergeCell ref="CA122:CA123"/>
    <mergeCell ref="CB122:CB123"/>
    <mergeCell ref="CC122:CC123"/>
    <mergeCell ref="CD122:CD123"/>
    <mergeCell ref="B122:B123"/>
    <mergeCell ref="F122:F123"/>
    <mergeCell ref="CC116:CC117"/>
    <mergeCell ref="CD116:CD117"/>
    <mergeCell ref="BZ118:BZ119"/>
    <mergeCell ref="CA118:CA119"/>
    <mergeCell ref="CB118:CB119"/>
    <mergeCell ref="CC118:CC119"/>
    <mergeCell ref="CD118:CD119"/>
    <mergeCell ref="BZ116:BZ117"/>
    <mergeCell ref="CA116:CA117"/>
    <mergeCell ref="A118:A119"/>
    <mergeCell ref="CB116:CB117"/>
    <mergeCell ref="A120:A121"/>
    <mergeCell ref="BZ120:BZ121"/>
    <mergeCell ref="CA120:CA121"/>
    <mergeCell ref="CB120:CB121"/>
    <mergeCell ref="B116:B117"/>
    <mergeCell ref="F116:F117"/>
    <mergeCell ref="H116:H117"/>
    <mergeCell ref="I116:I117"/>
    <mergeCell ref="CA288:CA289"/>
    <mergeCell ref="CB288:CB289"/>
    <mergeCell ref="CC288:CC289"/>
    <mergeCell ref="CD288:CD289"/>
    <mergeCell ref="F306:F307"/>
    <mergeCell ref="J290:J291"/>
    <mergeCell ref="K290:K291"/>
    <mergeCell ref="L290:L291"/>
    <mergeCell ref="M290:M291"/>
    <mergeCell ref="L306:L307"/>
    <mergeCell ref="CA284:CA285"/>
    <mergeCell ref="CB284:CB285"/>
    <mergeCell ref="CC284:CC285"/>
    <mergeCell ref="CD284:CD285"/>
    <mergeCell ref="BZ286:BZ287"/>
    <mergeCell ref="CA286:CA287"/>
    <mergeCell ref="CB286:CB287"/>
    <mergeCell ref="CC286:CC287"/>
    <mergeCell ref="CD286:CD287"/>
    <mergeCell ref="CA280:CA281"/>
    <mergeCell ref="CB280:CB281"/>
    <mergeCell ref="CC280:CC281"/>
    <mergeCell ref="CD280:CD281"/>
    <mergeCell ref="BZ282:BZ283"/>
    <mergeCell ref="CA282:CA283"/>
    <mergeCell ref="CB282:CB283"/>
    <mergeCell ref="CC282:CC283"/>
    <mergeCell ref="CD282:CD283"/>
    <mergeCell ref="CA276:CA277"/>
    <mergeCell ref="CB276:CB277"/>
    <mergeCell ref="CC276:CC277"/>
    <mergeCell ref="CD276:CD277"/>
    <mergeCell ref="BZ278:BZ279"/>
    <mergeCell ref="CA278:CA279"/>
    <mergeCell ref="CB278:CB279"/>
    <mergeCell ref="CC278:CC279"/>
    <mergeCell ref="CD278:CD279"/>
    <mergeCell ref="CA272:CA273"/>
    <mergeCell ref="CB272:CB273"/>
    <mergeCell ref="CC272:CC273"/>
    <mergeCell ref="CD272:CD273"/>
    <mergeCell ref="BZ274:BZ275"/>
    <mergeCell ref="CA274:CA275"/>
    <mergeCell ref="CB274:CB275"/>
    <mergeCell ref="CC274:CC275"/>
    <mergeCell ref="CD274:CD275"/>
    <mergeCell ref="H196:H197"/>
    <mergeCell ref="I196:I197"/>
    <mergeCell ref="J196:J197"/>
    <mergeCell ref="K196:K197"/>
    <mergeCell ref="BZ272:BZ273"/>
    <mergeCell ref="N196:N197"/>
    <mergeCell ref="J198:J199"/>
    <mergeCell ref="K198:K199"/>
    <mergeCell ref="L198:L199"/>
    <mergeCell ref="M198:M199"/>
    <mergeCell ref="CD197:CD198"/>
    <mergeCell ref="A198:A199"/>
    <mergeCell ref="B198:B199"/>
    <mergeCell ref="E198:E199"/>
    <mergeCell ref="F198:F199"/>
    <mergeCell ref="H198:H199"/>
    <mergeCell ref="A196:A197"/>
    <mergeCell ref="B196:B197"/>
    <mergeCell ref="E196:E197"/>
    <mergeCell ref="I198:I199"/>
    <mergeCell ref="H232:H233"/>
    <mergeCell ref="E200:E201"/>
    <mergeCell ref="H200:H201"/>
    <mergeCell ref="I200:I201"/>
    <mergeCell ref="J200:J201"/>
    <mergeCell ref="K200:K201"/>
    <mergeCell ref="I202:I203"/>
    <mergeCell ref="J202:J203"/>
    <mergeCell ref="K202:K203"/>
    <mergeCell ref="F204:F205"/>
    <mergeCell ref="CD233:CD234"/>
    <mergeCell ref="CD199:CD232"/>
    <mergeCell ref="M200:M201"/>
    <mergeCell ref="N200:N201"/>
    <mergeCell ref="N198:N199"/>
    <mergeCell ref="BZ202:BZ203"/>
    <mergeCell ref="CA202:CA203"/>
    <mergeCell ref="CB202:CB203"/>
    <mergeCell ref="CC202:CC203"/>
    <mergeCell ref="M232:M233"/>
    <mergeCell ref="A234:A235"/>
    <mergeCell ref="B234:B235"/>
    <mergeCell ref="E234:E235"/>
    <mergeCell ref="F234:F235"/>
    <mergeCell ref="H234:H235"/>
    <mergeCell ref="N232:N233"/>
    <mergeCell ref="A232:A233"/>
    <mergeCell ref="B232:B233"/>
    <mergeCell ref="E232:E233"/>
    <mergeCell ref="F232:F233"/>
    <mergeCell ref="CA244:CA245"/>
    <mergeCell ref="CB244:CB245"/>
    <mergeCell ref="CC244:CC245"/>
    <mergeCell ref="CD244:CD245"/>
    <mergeCell ref="I234:I235"/>
    <mergeCell ref="J234:J235"/>
    <mergeCell ref="K234:K235"/>
    <mergeCell ref="L234:L235"/>
    <mergeCell ref="M234:M235"/>
    <mergeCell ref="N234:N235"/>
    <mergeCell ref="J244:J245"/>
    <mergeCell ref="K244:K245"/>
    <mergeCell ref="L244:L245"/>
    <mergeCell ref="M244:M245"/>
    <mergeCell ref="N244:N245"/>
    <mergeCell ref="BZ244:BZ245"/>
    <mergeCell ref="CA242:CA243"/>
    <mergeCell ref="CB242:CB243"/>
    <mergeCell ref="CC242:CC243"/>
    <mergeCell ref="CD242:CD243"/>
    <mergeCell ref="A244:A245"/>
    <mergeCell ref="B244:B245"/>
    <mergeCell ref="E244:E245"/>
    <mergeCell ref="F244:F245"/>
    <mergeCell ref="H244:H245"/>
    <mergeCell ref="I244:I245"/>
    <mergeCell ref="J242:J243"/>
    <mergeCell ref="K242:K243"/>
    <mergeCell ref="L242:L243"/>
    <mergeCell ref="M242:M243"/>
    <mergeCell ref="N242:N243"/>
    <mergeCell ref="BZ242:BZ243"/>
    <mergeCell ref="CA240:CA241"/>
    <mergeCell ref="CB240:CB241"/>
    <mergeCell ref="CC240:CC241"/>
    <mergeCell ref="CD240:CD241"/>
    <mergeCell ref="A242:A243"/>
    <mergeCell ref="B242:B243"/>
    <mergeCell ref="E242:E243"/>
    <mergeCell ref="F242:F243"/>
    <mergeCell ref="H242:H243"/>
    <mergeCell ref="I242:I243"/>
    <mergeCell ref="E236:E237"/>
    <mergeCell ref="H236:H237"/>
    <mergeCell ref="I236:I237"/>
    <mergeCell ref="J236:J237"/>
    <mergeCell ref="K236:K237"/>
    <mergeCell ref="BZ240:BZ241"/>
    <mergeCell ref="L236:L237"/>
    <mergeCell ref="M236:M237"/>
    <mergeCell ref="N236:N237"/>
    <mergeCell ref="BZ238:BZ239"/>
    <mergeCell ref="L200:L201"/>
    <mergeCell ref="L196:L197"/>
    <mergeCell ref="M196:M197"/>
    <mergeCell ref="CC140:CC141"/>
    <mergeCell ref="A142:A143"/>
    <mergeCell ref="B142:B143"/>
    <mergeCell ref="F142:F143"/>
    <mergeCell ref="H142:H143"/>
    <mergeCell ref="I142:I143"/>
    <mergeCell ref="J142:J143"/>
    <mergeCell ref="CC138:CC139"/>
    <mergeCell ref="L142:L143"/>
    <mergeCell ref="L140:L141"/>
    <mergeCell ref="M140:M141"/>
    <mergeCell ref="N140:N141"/>
    <mergeCell ref="BZ140:BZ141"/>
    <mergeCell ref="CA140:CA141"/>
    <mergeCell ref="CC136:CC137"/>
    <mergeCell ref="A138:A139"/>
    <mergeCell ref="B138:B139"/>
    <mergeCell ref="F138:F139"/>
    <mergeCell ref="H138:H139"/>
    <mergeCell ref="CB140:CB141"/>
    <mergeCell ref="N138:N139"/>
    <mergeCell ref="BZ138:BZ139"/>
    <mergeCell ref="CA138:CA139"/>
    <mergeCell ref="CB138:CB139"/>
    <mergeCell ref="L138:L139"/>
    <mergeCell ref="M138:M139"/>
    <mergeCell ref="L136:L137"/>
    <mergeCell ref="M136:M137"/>
    <mergeCell ref="A140:A141"/>
    <mergeCell ref="B140:B141"/>
    <mergeCell ref="F140:F141"/>
    <mergeCell ref="H140:H141"/>
    <mergeCell ref="I140:I141"/>
    <mergeCell ref="K146:K147"/>
    <mergeCell ref="N136:N137"/>
    <mergeCell ref="BZ136:BZ137"/>
    <mergeCell ref="CA136:CA137"/>
    <mergeCell ref="CB136:CB137"/>
    <mergeCell ref="H136:H137"/>
    <mergeCell ref="I136:I137"/>
    <mergeCell ref="J136:J137"/>
    <mergeCell ref="I138:I139"/>
    <mergeCell ref="J138:J139"/>
    <mergeCell ref="K136:K137"/>
    <mergeCell ref="J140:J141"/>
    <mergeCell ref="K140:K141"/>
    <mergeCell ref="H132:H133"/>
    <mergeCell ref="F132:F133"/>
    <mergeCell ref="K144:K145"/>
    <mergeCell ref="K138:K139"/>
    <mergeCell ref="CC178:CC179"/>
    <mergeCell ref="CD178:CD179"/>
    <mergeCell ref="A180:A181"/>
    <mergeCell ref="B180:B181"/>
    <mergeCell ref="E180:E181"/>
    <mergeCell ref="F180:F181"/>
    <mergeCell ref="H180:H181"/>
    <mergeCell ref="I180:I181"/>
    <mergeCell ref="J180:J181"/>
    <mergeCell ref="K180:K181"/>
    <mergeCell ref="CB134:CB135"/>
    <mergeCell ref="CC134:CC135"/>
    <mergeCell ref="J178:J179"/>
    <mergeCell ref="K178:K179"/>
    <mergeCell ref="L178:L179"/>
    <mergeCell ref="M178:M179"/>
    <mergeCell ref="N178:N179"/>
    <mergeCell ref="BZ178:BZ179"/>
    <mergeCell ref="CA178:CA179"/>
    <mergeCell ref="CB178:CB179"/>
    <mergeCell ref="M260:M261"/>
    <mergeCell ref="N260:N261"/>
    <mergeCell ref="A260:A261"/>
    <mergeCell ref="B260:B261"/>
    <mergeCell ref="E260:E261"/>
    <mergeCell ref="F260:F261"/>
    <mergeCell ref="H260:H261"/>
    <mergeCell ref="J262:J263"/>
    <mergeCell ref="K262:K263"/>
    <mergeCell ref="I260:I261"/>
    <mergeCell ref="J260:J261"/>
    <mergeCell ref="K260:K261"/>
    <mergeCell ref="L260:L261"/>
    <mergeCell ref="L262:L263"/>
    <mergeCell ref="A262:A263"/>
    <mergeCell ref="B262:B263"/>
    <mergeCell ref="E262:E263"/>
    <mergeCell ref="F262:F263"/>
    <mergeCell ref="H262:H263"/>
    <mergeCell ref="I262:I263"/>
    <mergeCell ref="M262:M263"/>
    <mergeCell ref="N262:N263"/>
    <mergeCell ref="CD263:CD266"/>
    <mergeCell ref="E264:E265"/>
    <mergeCell ref="H264:H265"/>
    <mergeCell ref="I264:I265"/>
    <mergeCell ref="J264:J265"/>
    <mergeCell ref="K264:K265"/>
    <mergeCell ref="L264:L265"/>
    <mergeCell ref="M264:M265"/>
    <mergeCell ref="N264:N265"/>
    <mergeCell ref="A266:A267"/>
    <mergeCell ref="B266:B267"/>
    <mergeCell ref="E266:E267"/>
    <mergeCell ref="F266:F267"/>
    <mergeCell ref="H266:H267"/>
    <mergeCell ref="I266:I267"/>
    <mergeCell ref="L266:L267"/>
    <mergeCell ref="M266:M267"/>
    <mergeCell ref="N266:N267"/>
    <mergeCell ref="N268:N269"/>
    <mergeCell ref="N270:N271"/>
    <mergeCell ref="N272:N273"/>
    <mergeCell ref="A268:A269"/>
    <mergeCell ref="B268:B269"/>
    <mergeCell ref="E268:E269"/>
    <mergeCell ref="F268:F269"/>
    <mergeCell ref="L268:L269"/>
    <mergeCell ref="M268:M269"/>
    <mergeCell ref="J270:J271"/>
    <mergeCell ref="J266:J267"/>
    <mergeCell ref="K266:K267"/>
    <mergeCell ref="H268:H269"/>
    <mergeCell ref="I268:I269"/>
    <mergeCell ref="J268:J269"/>
    <mergeCell ref="K268:K269"/>
    <mergeCell ref="K270:K271"/>
    <mergeCell ref="L270:L271"/>
    <mergeCell ref="M270:M271"/>
    <mergeCell ref="A270:A271"/>
    <mergeCell ref="B270:B271"/>
    <mergeCell ref="E270:E271"/>
    <mergeCell ref="F270:F271"/>
    <mergeCell ref="A272:A273"/>
    <mergeCell ref="B272:B273"/>
    <mergeCell ref="E272:E273"/>
    <mergeCell ref="F272:F273"/>
    <mergeCell ref="H270:H271"/>
    <mergeCell ref="I270:I271"/>
    <mergeCell ref="H272:H273"/>
    <mergeCell ref="I272:I273"/>
    <mergeCell ref="J272:J273"/>
    <mergeCell ref="K272:K273"/>
    <mergeCell ref="L272:L273"/>
    <mergeCell ref="M272:M273"/>
    <mergeCell ref="K274:K275"/>
    <mergeCell ref="L274:L275"/>
    <mergeCell ref="M274:M275"/>
    <mergeCell ref="A274:A275"/>
    <mergeCell ref="B274:B275"/>
    <mergeCell ref="E274:E275"/>
    <mergeCell ref="F274:F275"/>
    <mergeCell ref="H276:H277"/>
    <mergeCell ref="I276:I277"/>
    <mergeCell ref="A276:A277"/>
    <mergeCell ref="B276:B277"/>
    <mergeCell ref="E276:E277"/>
    <mergeCell ref="F276:F277"/>
    <mergeCell ref="J276:J277"/>
    <mergeCell ref="H274:H275"/>
    <mergeCell ref="I274:I275"/>
    <mergeCell ref="J274:J275"/>
    <mergeCell ref="N276:N277"/>
    <mergeCell ref="A278:A279"/>
    <mergeCell ref="B278:B279"/>
    <mergeCell ref="E278:E279"/>
    <mergeCell ref="F278:F279"/>
    <mergeCell ref="N274:N275"/>
    <mergeCell ref="K278:K279"/>
    <mergeCell ref="L278:L279"/>
    <mergeCell ref="M278:M279"/>
    <mergeCell ref="K276:K277"/>
    <mergeCell ref="L276:L277"/>
    <mergeCell ref="M276:M277"/>
    <mergeCell ref="H280:H281"/>
    <mergeCell ref="I280:I281"/>
    <mergeCell ref="J280:J281"/>
    <mergeCell ref="H278:H279"/>
    <mergeCell ref="I278:I279"/>
    <mergeCell ref="J278:J279"/>
    <mergeCell ref="N280:N281"/>
    <mergeCell ref="A282:A283"/>
    <mergeCell ref="B282:B283"/>
    <mergeCell ref="E282:E283"/>
    <mergeCell ref="F282:F283"/>
    <mergeCell ref="N278:N279"/>
    <mergeCell ref="A280:A281"/>
    <mergeCell ref="B280:B281"/>
    <mergeCell ref="E280:E281"/>
    <mergeCell ref="F280:F281"/>
    <mergeCell ref="K282:K283"/>
    <mergeCell ref="L282:L283"/>
    <mergeCell ref="M282:M283"/>
    <mergeCell ref="K280:K281"/>
    <mergeCell ref="L280:L281"/>
    <mergeCell ref="M280:M281"/>
    <mergeCell ref="H284:H285"/>
    <mergeCell ref="I284:I285"/>
    <mergeCell ref="J284:J285"/>
    <mergeCell ref="H282:H283"/>
    <mergeCell ref="I282:I283"/>
    <mergeCell ref="J282:J283"/>
    <mergeCell ref="N284:N285"/>
    <mergeCell ref="A286:A287"/>
    <mergeCell ref="B286:B287"/>
    <mergeCell ref="E286:E287"/>
    <mergeCell ref="F286:F287"/>
    <mergeCell ref="N282:N283"/>
    <mergeCell ref="A284:A285"/>
    <mergeCell ref="B284:B285"/>
    <mergeCell ref="E284:E285"/>
    <mergeCell ref="F284:F285"/>
    <mergeCell ref="K286:K287"/>
    <mergeCell ref="L286:L287"/>
    <mergeCell ref="M286:M287"/>
    <mergeCell ref="K284:K285"/>
    <mergeCell ref="L284:L285"/>
    <mergeCell ref="M284:M285"/>
    <mergeCell ref="A288:A289"/>
    <mergeCell ref="B288:B289"/>
    <mergeCell ref="E288:E289"/>
    <mergeCell ref="F288:F289"/>
    <mergeCell ref="H288:H289"/>
    <mergeCell ref="I288:I289"/>
    <mergeCell ref="F334:F335"/>
    <mergeCell ref="F380:F381"/>
    <mergeCell ref="F388:F389"/>
    <mergeCell ref="M403:N403"/>
    <mergeCell ref="M404:N404"/>
    <mergeCell ref="K288:K289"/>
    <mergeCell ref="L288:L289"/>
    <mergeCell ref="M288:M289"/>
    <mergeCell ref="N288:N289"/>
    <mergeCell ref="J288:J289"/>
    <mergeCell ref="M306:M307"/>
    <mergeCell ref="N306:N307"/>
    <mergeCell ref="F76:F77"/>
    <mergeCell ref="F88:F89"/>
    <mergeCell ref="F94:F95"/>
    <mergeCell ref="N286:N287"/>
    <mergeCell ref="H286:H287"/>
    <mergeCell ref="I286:I287"/>
    <mergeCell ref="J286:J287"/>
    <mergeCell ref="F114:F115"/>
    <mergeCell ref="A314:A315"/>
    <mergeCell ref="B314:B315"/>
    <mergeCell ref="E314:E315"/>
    <mergeCell ref="CD306:CD339"/>
    <mergeCell ref="C306:C307"/>
    <mergeCell ref="D306:E307"/>
    <mergeCell ref="H306:H307"/>
    <mergeCell ref="I306:I307"/>
    <mergeCell ref="J306:J307"/>
    <mergeCell ref="K306:K307"/>
    <mergeCell ref="H308:H309"/>
    <mergeCell ref="I308:I309"/>
    <mergeCell ref="J308:J309"/>
    <mergeCell ref="K308:K309"/>
    <mergeCell ref="L308:L309"/>
    <mergeCell ref="A308:A309"/>
    <mergeCell ref="B308:B309"/>
    <mergeCell ref="C308:C319"/>
    <mergeCell ref="D308:D319"/>
    <mergeCell ref="E308:E309"/>
    <mergeCell ref="M308:M309"/>
    <mergeCell ref="N308:N309"/>
    <mergeCell ref="A310:A311"/>
    <mergeCell ref="B310:B311"/>
    <mergeCell ref="E310:E311"/>
    <mergeCell ref="F310:F311"/>
    <mergeCell ref="H310:H311"/>
    <mergeCell ref="I310:I311"/>
    <mergeCell ref="J310:J311"/>
    <mergeCell ref="F308:F309"/>
    <mergeCell ref="K310:K311"/>
    <mergeCell ref="L310:L311"/>
    <mergeCell ref="M310:M311"/>
    <mergeCell ref="N310:N311"/>
    <mergeCell ref="A312:A313"/>
    <mergeCell ref="B312:B313"/>
    <mergeCell ref="E312:E313"/>
    <mergeCell ref="F312:F313"/>
    <mergeCell ref="H312:H313"/>
    <mergeCell ref="I312:I313"/>
    <mergeCell ref="J312:J313"/>
    <mergeCell ref="K312:K313"/>
    <mergeCell ref="L312:L313"/>
    <mergeCell ref="M312:M313"/>
    <mergeCell ref="N312:N313"/>
    <mergeCell ref="N314:N315"/>
    <mergeCell ref="M314:M315"/>
    <mergeCell ref="K314:K315"/>
    <mergeCell ref="L314:L315"/>
    <mergeCell ref="A316:A317"/>
    <mergeCell ref="B316:B317"/>
    <mergeCell ref="E316:E317"/>
    <mergeCell ref="F316:F317"/>
    <mergeCell ref="H316:H317"/>
    <mergeCell ref="I316:I317"/>
    <mergeCell ref="J316:J317"/>
    <mergeCell ref="F314:F315"/>
    <mergeCell ref="H314:H315"/>
    <mergeCell ref="A318:A319"/>
    <mergeCell ref="B318:B319"/>
    <mergeCell ref="E318:E319"/>
    <mergeCell ref="F318:F319"/>
    <mergeCell ref="H318:H319"/>
    <mergeCell ref="I314:I315"/>
    <mergeCell ref="J314:J315"/>
    <mergeCell ref="M318:M319"/>
    <mergeCell ref="N318:N319"/>
    <mergeCell ref="K316:K317"/>
    <mergeCell ref="L316:L317"/>
    <mergeCell ref="M316:M317"/>
    <mergeCell ref="N316:N317"/>
    <mergeCell ref="K320:K321"/>
    <mergeCell ref="F320:F321"/>
    <mergeCell ref="I318:I319"/>
    <mergeCell ref="J318:J319"/>
    <mergeCell ref="K318:K319"/>
    <mergeCell ref="L318:L319"/>
    <mergeCell ref="F322:F323"/>
    <mergeCell ref="C320:C321"/>
    <mergeCell ref="D320:E321"/>
    <mergeCell ref="H320:H321"/>
    <mergeCell ref="I320:I321"/>
    <mergeCell ref="J320:J321"/>
    <mergeCell ref="L322:L323"/>
    <mergeCell ref="M322:M323"/>
    <mergeCell ref="L320:L321"/>
    <mergeCell ref="M320:M321"/>
    <mergeCell ref="N320:N321"/>
    <mergeCell ref="A322:A323"/>
    <mergeCell ref="B322:B323"/>
    <mergeCell ref="C322:C333"/>
    <mergeCell ref="D322:D333"/>
    <mergeCell ref="E322:E323"/>
    <mergeCell ref="I324:I325"/>
    <mergeCell ref="J324:J325"/>
    <mergeCell ref="K324:K325"/>
    <mergeCell ref="H322:H323"/>
    <mergeCell ref="I322:I323"/>
    <mergeCell ref="J322:J323"/>
    <mergeCell ref="K322:K323"/>
    <mergeCell ref="E326:E327"/>
    <mergeCell ref="F326:F327"/>
    <mergeCell ref="H326:H327"/>
    <mergeCell ref="I326:I327"/>
    <mergeCell ref="N322:N323"/>
    <mergeCell ref="A324:A325"/>
    <mergeCell ref="B324:B325"/>
    <mergeCell ref="E324:E325"/>
    <mergeCell ref="F324:F325"/>
    <mergeCell ref="H324:H325"/>
    <mergeCell ref="N326:N327"/>
    <mergeCell ref="A328:A329"/>
    <mergeCell ref="B328:B329"/>
    <mergeCell ref="E328:E329"/>
    <mergeCell ref="F328:F329"/>
    <mergeCell ref="L324:L325"/>
    <mergeCell ref="M324:M325"/>
    <mergeCell ref="N324:N325"/>
    <mergeCell ref="A326:A327"/>
    <mergeCell ref="B326:B327"/>
    <mergeCell ref="I328:I329"/>
    <mergeCell ref="J328:J329"/>
    <mergeCell ref="K328:K329"/>
    <mergeCell ref="L328:L329"/>
    <mergeCell ref="M328:M329"/>
    <mergeCell ref="J326:J327"/>
    <mergeCell ref="K326:K327"/>
    <mergeCell ref="L326:L327"/>
    <mergeCell ref="M326:M327"/>
    <mergeCell ref="N328:N329"/>
    <mergeCell ref="A330:A331"/>
    <mergeCell ref="B330:B331"/>
    <mergeCell ref="E330:E331"/>
    <mergeCell ref="F330:F331"/>
    <mergeCell ref="H330:H331"/>
    <mergeCell ref="I330:I331"/>
    <mergeCell ref="J330:J331"/>
    <mergeCell ref="K330:K331"/>
    <mergeCell ref="H328:H329"/>
    <mergeCell ref="L330:L331"/>
    <mergeCell ref="M330:M331"/>
    <mergeCell ref="N330:N331"/>
    <mergeCell ref="A332:A333"/>
    <mergeCell ref="B332:B333"/>
    <mergeCell ref="E332:E333"/>
    <mergeCell ref="F332:F333"/>
    <mergeCell ref="H332:H333"/>
    <mergeCell ref="I332:I333"/>
    <mergeCell ref="J332:J333"/>
    <mergeCell ref="K332:K333"/>
    <mergeCell ref="L332:L333"/>
    <mergeCell ref="M332:M333"/>
    <mergeCell ref="N332:N333"/>
    <mergeCell ref="C334:C335"/>
    <mergeCell ref="D334:E335"/>
    <mergeCell ref="H334:H335"/>
    <mergeCell ref="I334:I335"/>
    <mergeCell ref="J334:J335"/>
    <mergeCell ref="K334:K335"/>
    <mergeCell ref="L334:L335"/>
    <mergeCell ref="M334:M335"/>
    <mergeCell ref="N334:N335"/>
    <mergeCell ref="D336:D367"/>
    <mergeCell ref="E336:E337"/>
    <mergeCell ref="F336:F337"/>
    <mergeCell ref="H336:H337"/>
    <mergeCell ref="I336:I337"/>
    <mergeCell ref="J336:J337"/>
    <mergeCell ref="K336:K337"/>
    <mergeCell ref="L336:L337"/>
    <mergeCell ref="M336:M337"/>
    <mergeCell ref="N336:N337"/>
    <mergeCell ref="C338:C379"/>
    <mergeCell ref="E338:E339"/>
    <mergeCell ref="F338:F339"/>
    <mergeCell ref="H338:H339"/>
    <mergeCell ref="I338:I339"/>
    <mergeCell ref="J338:J339"/>
    <mergeCell ref="K338:K339"/>
    <mergeCell ref="L338:L339"/>
    <mergeCell ref="M338:M339"/>
    <mergeCell ref="N338:N339"/>
    <mergeCell ref="A339:A340"/>
    <mergeCell ref="B339:B340"/>
    <mergeCell ref="E340:E341"/>
    <mergeCell ref="F340:F341"/>
    <mergeCell ref="H340:H341"/>
    <mergeCell ref="I340:I341"/>
    <mergeCell ref="J340:J341"/>
    <mergeCell ref="CD340:CD341"/>
    <mergeCell ref="A341:A342"/>
    <mergeCell ref="B341:B342"/>
    <mergeCell ref="E342:E343"/>
    <mergeCell ref="F342:F343"/>
    <mergeCell ref="H342:H343"/>
    <mergeCell ref="M342:M343"/>
    <mergeCell ref="N342:N343"/>
    <mergeCell ref="K340:K341"/>
    <mergeCell ref="L340:L341"/>
    <mergeCell ref="M340:M341"/>
    <mergeCell ref="N340:N341"/>
    <mergeCell ref="K344:K345"/>
    <mergeCell ref="L344:L345"/>
    <mergeCell ref="I342:I343"/>
    <mergeCell ref="J342:J343"/>
    <mergeCell ref="K342:K343"/>
    <mergeCell ref="L342:L343"/>
    <mergeCell ref="K348:K349"/>
    <mergeCell ref="L348:L349"/>
    <mergeCell ref="CD342:CD343"/>
    <mergeCell ref="A344:A345"/>
    <mergeCell ref="B344:B345"/>
    <mergeCell ref="E344:E345"/>
    <mergeCell ref="F344:F345"/>
    <mergeCell ref="H344:H345"/>
    <mergeCell ref="I344:I345"/>
    <mergeCell ref="J344:J345"/>
    <mergeCell ref="H346:H347"/>
    <mergeCell ref="I346:I347"/>
    <mergeCell ref="M344:M345"/>
    <mergeCell ref="N344:N345"/>
    <mergeCell ref="CD345:CD372"/>
    <mergeCell ref="J346:J347"/>
    <mergeCell ref="K346:K347"/>
    <mergeCell ref="L346:L347"/>
    <mergeCell ref="M346:M347"/>
    <mergeCell ref="J348:J349"/>
    <mergeCell ref="I350:I351"/>
    <mergeCell ref="J350:J351"/>
    <mergeCell ref="K350:K351"/>
    <mergeCell ref="N346:N347"/>
    <mergeCell ref="A348:A349"/>
    <mergeCell ref="B348:B349"/>
    <mergeCell ref="E348:E349"/>
    <mergeCell ref="F348:F349"/>
    <mergeCell ref="H348:H349"/>
    <mergeCell ref="I348:I349"/>
    <mergeCell ref="L350:L351"/>
    <mergeCell ref="M350:M351"/>
    <mergeCell ref="N350:N351"/>
    <mergeCell ref="M348:M349"/>
    <mergeCell ref="N348:N349"/>
    <mergeCell ref="A350:A351"/>
    <mergeCell ref="B350:B351"/>
    <mergeCell ref="E350:E351"/>
    <mergeCell ref="F350:F351"/>
    <mergeCell ref="H350:H351"/>
    <mergeCell ref="F148:F149"/>
    <mergeCell ref="B136:B137"/>
    <mergeCell ref="F136:F137"/>
    <mergeCell ref="B120:B121"/>
    <mergeCell ref="C58:C59"/>
    <mergeCell ref="D146:E147"/>
    <mergeCell ref="F130:F131"/>
    <mergeCell ref="C116:C129"/>
    <mergeCell ref="F144:F145"/>
    <mergeCell ref="F124:F125"/>
    <mergeCell ref="A204:A205"/>
    <mergeCell ref="B204:B205"/>
    <mergeCell ref="E204:E205"/>
    <mergeCell ref="C90:C91"/>
    <mergeCell ref="C92:C93"/>
    <mergeCell ref="B48:B49"/>
    <mergeCell ref="A116:A117"/>
    <mergeCell ref="A128:A129"/>
    <mergeCell ref="A168:A169"/>
    <mergeCell ref="B168:B169"/>
    <mergeCell ref="A352:A353"/>
    <mergeCell ref="B352:B353"/>
    <mergeCell ref="E352:E353"/>
    <mergeCell ref="F352:F353"/>
    <mergeCell ref="H352:H353"/>
    <mergeCell ref="H240:H241"/>
    <mergeCell ref="A346:A347"/>
    <mergeCell ref="B346:B347"/>
    <mergeCell ref="E346:E347"/>
    <mergeCell ref="F346:F347"/>
    <mergeCell ref="I352:I353"/>
    <mergeCell ref="J352:J353"/>
    <mergeCell ref="K352:K353"/>
    <mergeCell ref="L352:L353"/>
    <mergeCell ref="M352:M353"/>
    <mergeCell ref="N352:N353"/>
    <mergeCell ref="A354:A355"/>
    <mergeCell ref="B354:B355"/>
    <mergeCell ref="E354:E355"/>
    <mergeCell ref="F354:F355"/>
    <mergeCell ref="H354:H355"/>
    <mergeCell ref="I354:I355"/>
    <mergeCell ref="J354:J355"/>
    <mergeCell ref="K354:K355"/>
    <mergeCell ref="L354:L355"/>
    <mergeCell ref="M354:M355"/>
    <mergeCell ref="N354:N355"/>
    <mergeCell ref="A356:A357"/>
    <mergeCell ref="B356:B357"/>
    <mergeCell ref="E356:E357"/>
    <mergeCell ref="F356:F357"/>
    <mergeCell ref="H356:H357"/>
    <mergeCell ref="I356:I357"/>
    <mergeCell ref="J356:J357"/>
    <mergeCell ref="K356:K357"/>
    <mergeCell ref="L356:L357"/>
    <mergeCell ref="M356:M357"/>
    <mergeCell ref="N356:N357"/>
    <mergeCell ref="A358:A359"/>
    <mergeCell ref="B358:B359"/>
    <mergeCell ref="E358:E359"/>
    <mergeCell ref="F358:F359"/>
    <mergeCell ref="H358:H359"/>
    <mergeCell ref="I358:I359"/>
    <mergeCell ref="J358:J359"/>
    <mergeCell ref="K358:K359"/>
    <mergeCell ref="L358:L359"/>
    <mergeCell ref="M358:M359"/>
    <mergeCell ref="N358:N359"/>
    <mergeCell ref="A360:A361"/>
    <mergeCell ref="B360:B361"/>
    <mergeCell ref="E360:E361"/>
    <mergeCell ref="F360:F361"/>
    <mergeCell ref="H360:H361"/>
    <mergeCell ref="I360:I361"/>
    <mergeCell ref="J360:J361"/>
    <mergeCell ref="K360:K361"/>
    <mergeCell ref="L360:L361"/>
    <mergeCell ref="M360:M361"/>
    <mergeCell ref="N360:N361"/>
    <mergeCell ref="A362:A363"/>
    <mergeCell ref="B362:B363"/>
    <mergeCell ref="E362:E363"/>
    <mergeCell ref="F362:F363"/>
    <mergeCell ref="H362:H363"/>
    <mergeCell ref="I362:I363"/>
    <mergeCell ref="J362:J363"/>
    <mergeCell ref="K362:K363"/>
    <mergeCell ref="L362:L363"/>
    <mergeCell ref="M362:M363"/>
    <mergeCell ref="N362:N363"/>
    <mergeCell ref="A364:A365"/>
    <mergeCell ref="B364:B365"/>
    <mergeCell ref="E364:E365"/>
    <mergeCell ref="F364:F365"/>
    <mergeCell ref="H364:H365"/>
    <mergeCell ref="I364:I365"/>
    <mergeCell ref="J364:J365"/>
    <mergeCell ref="K364:K365"/>
    <mergeCell ref="L364:L365"/>
    <mergeCell ref="M364:M365"/>
    <mergeCell ref="N364:N365"/>
    <mergeCell ref="A366:A367"/>
    <mergeCell ref="B366:B367"/>
    <mergeCell ref="E366:E367"/>
    <mergeCell ref="F366:F367"/>
    <mergeCell ref="H366:H367"/>
    <mergeCell ref="I366:I367"/>
    <mergeCell ref="J366:J367"/>
    <mergeCell ref="K366:K367"/>
    <mergeCell ref="L366:L367"/>
    <mergeCell ref="M366:M367"/>
    <mergeCell ref="N366:N367"/>
    <mergeCell ref="A368:A369"/>
    <mergeCell ref="B368:B369"/>
    <mergeCell ref="D368:D379"/>
    <mergeCell ref="E368:E369"/>
    <mergeCell ref="F368:F369"/>
    <mergeCell ref="H368:H369"/>
    <mergeCell ref="A370:A371"/>
    <mergeCell ref="B370:B371"/>
    <mergeCell ref="E370:E371"/>
    <mergeCell ref="F370:F371"/>
    <mergeCell ref="I368:I369"/>
    <mergeCell ref="J368:J369"/>
    <mergeCell ref="K368:K369"/>
    <mergeCell ref="L368:L369"/>
    <mergeCell ref="M368:M369"/>
    <mergeCell ref="N368:N369"/>
    <mergeCell ref="H370:H371"/>
    <mergeCell ref="I370:I371"/>
    <mergeCell ref="J370:J371"/>
    <mergeCell ref="K370:K371"/>
    <mergeCell ref="L370:L371"/>
    <mergeCell ref="M370:M371"/>
    <mergeCell ref="N370:N371"/>
    <mergeCell ref="A372:A373"/>
    <mergeCell ref="B372:B373"/>
    <mergeCell ref="E372:E373"/>
    <mergeCell ref="F372:F373"/>
    <mergeCell ref="H372:H373"/>
    <mergeCell ref="I372:I373"/>
    <mergeCell ref="J372:J373"/>
    <mergeCell ref="K372:K373"/>
    <mergeCell ref="L372:L373"/>
    <mergeCell ref="M372:M373"/>
    <mergeCell ref="N372:N373"/>
    <mergeCell ref="CD373:CD376"/>
    <mergeCell ref="A374:A375"/>
    <mergeCell ref="B374:B375"/>
    <mergeCell ref="E374:E375"/>
    <mergeCell ref="F374:F375"/>
    <mergeCell ref="H374:H375"/>
    <mergeCell ref="I374:I375"/>
    <mergeCell ref="J374:J375"/>
    <mergeCell ref="K374:K375"/>
    <mergeCell ref="L374:L375"/>
    <mergeCell ref="M374:M375"/>
    <mergeCell ref="N374:N375"/>
    <mergeCell ref="A376:A377"/>
    <mergeCell ref="B376:B377"/>
    <mergeCell ref="E376:E377"/>
    <mergeCell ref="F376:F377"/>
    <mergeCell ref="H376:H377"/>
    <mergeCell ref="I376:I377"/>
    <mergeCell ref="J376:J377"/>
    <mergeCell ref="K376:K377"/>
    <mergeCell ref="L376:L377"/>
    <mergeCell ref="M376:M377"/>
    <mergeCell ref="N376:N377"/>
    <mergeCell ref="CD377:CD378"/>
    <mergeCell ref="J378:J379"/>
    <mergeCell ref="K378:K379"/>
    <mergeCell ref="L378:L379"/>
    <mergeCell ref="M378:M379"/>
    <mergeCell ref="A378:A379"/>
    <mergeCell ref="B378:B379"/>
    <mergeCell ref="E378:E379"/>
    <mergeCell ref="F378:F379"/>
    <mergeCell ref="H378:H379"/>
    <mergeCell ref="I378:I379"/>
    <mergeCell ref="N378:N379"/>
    <mergeCell ref="CD379:CD382"/>
    <mergeCell ref="C380:C381"/>
    <mergeCell ref="D380:E381"/>
    <mergeCell ref="H380:H381"/>
    <mergeCell ref="I380:I381"/>
    <mergeCell ref="J380:J381"/>
    <mergeCell ref="K380:K381"/>
    <mergeCell ref="L380:L381"/>
    <mergeCell ref="M380:M381"/>
    <mergeCell ref="N380:N381"/>
    <mergeCell ref="A382:A393"/>
    <mergeCell ref="B382:B383"/>
    <mergeCell ref="C382:C387"/>
    <mergeCell ref="D382:D387"/>
    <mergeCell ref="E382:E383"/>
    <mergeCell ref="F382:F383"/>
    <mergeCell ref="H382:H383"/>
    <mergeCell ref="I382:I383"/>
    <mergeCell ref="J382:J383"/>
    <mergeCell ref="K382:K383"/>
    <mergeCell ref="L382:L383"/>
    <mergeCell ref="M382:M383"/>
    <mergeCell ref="N382:N383"/>
    <mergeCell ref="B384:B385"/>
    <mergeCell ref="E384:E385"/>
    <mergeCell ref="F384:F385"/>
    <mergeCell ref="H384:H385"/>
    <mergeCell ref="I384:I385"/>
    <mergeCell ref="J384:J385"/>
    <mergeCell ref="K384:K385"/>
    <mergeCell ref="L384:L385"/>
    <mergeCell ref="M384:M385"/>
    <mergeCell ref="N384:N385"/>
    <mergeCell ref="B386:B387"/>
    <mergeCell ref="E386:E387"/>
    <mergeCell ref="F386:F387"/>
    <mergeCell ref="H386:H387"/>
    <mergeCell ref="I386:I387"/>
    <mergeCell ref="J386:J387"/>
    <mergeCell ref="K386:K387"/>
    <mergeCell ref="L386:L387"/>
    <mergeCell ref="M386:M387"/>
    <mergeCell ref="N386:N387"/>
    <mergeCell ref="C388:C389"/>
    <mergeCell ref="D388:E389"/>
    <mergeCell ref="H388:H389"/>
    <mergeCell ref="I388:I389"/>
    <mergeCell ref="J388:J389"/>
    <mergeCell ref="K388:K389"/>
    <mergeCell ref="L388:L389"/>
    <mergeCell ref="M388:M389"/>
    <mergeCell ref="N388:N389"/>
    <mergeCell ref="B390:B391"/>
    <mergeCell ref="C390:C397"/>
    <mergeCell ref="D390:D397"/>
    <mergeCell ref="E390:E391"/>
    <mergeCell ref="F390:F391"/>
    <mergeCell ref="H390:H391"/>
    <mergeCell ref="I390:I391"/>
    <mergeCell ref="J390:J391"/>
    <mergeCell ref="K390:K391"/>
    <mergeCell ref="L390:L391"/>
    <mergeCell ref="M390:M391"/>
    <mergeCell ref="N390:N391"/>
    <mergeCell ref="B392:B393"/>
    <mergeCell ref="E392:E393"/>
    <mergeCell ref="F392:F393"/>
    <mergeCell ref="H392:H393"/>
    <mergeCell ref="I392:I393"/>
    <mergeCell ref="J392:J393"/>
    <mergeCell ref="K392:K393"/>
    <mergeCell ref="L392:L393"/>
    <mergeCell ref="M392:M393"/>
    <mergeCell ref="N392:N393"/>
    <mergeCell ref="CD393:CD394"/>
    <mergeCell ref="L394:L395"/>
    <mergeCell ref="M394:M395"/>
    <mergeCell ref="N394:N395"/>
    <mergeCell ref="J396:J397"/>
    <mergeCell ref="K396:K397"/>
    <mergeCell ref="I394:I395"/>
    <mergeCell ref="J394:J395"/>
    <mergeCell ref="K394:K395"/>
    <mergeCell ref="A394:A395"/>
    <mergeCell ref="B394:B395"/>
    <mergeCell ref="E394:E395"/>
    <mergeCell ref="F394:F395"/>
    <mergeCell ref="H394:H395"/>
    <mergeCell ref="A398:A399"/>
    <mergeCell ref="B398:B399"/>
    <mergeCell ref="D398:E399"/>
    <mergeCell ref="CD395:CD396"/>
    <mergeCell ref="A396:A397"/>
    <mergeCell ref="B396:B397"/>
    <mergeCell ref="E396:E397"/>
    <mergeCell ref="F396:F397"/>
    <mergeCell ref="H396:H397"/>
    <mergeCell ref="I396:I397"/>
    <mergeCell ref="Y402:AC402"/>
    <mergeCell ref="AD402:AH402"/>
    <mergeCell ref="AI402:AM402"/>
    <mergeCell ref="L396:L397"/>
    <mergeCell ref="M396:M397"/>
    <mergeCell ref="N396:N397"/>
    <mergeCell ref="A400:A401"/>
    <mergeCell ref="B400:B401"/>
    <mergeCell ref="D400:E401"/>
    <mergeCell ref="O402:S402"/>
    <mergeCell ref="T402:X402"/>
    <mergeCell ref="M402:N402"/>
    <mergeCell ref="AR402:AV402"/>
    <mergeCell ref="AW402:BA402"/>
    <mergeCell ref="BB402:BE402"/>
    <mergeCell ref="BF402:BJ402"/>
    <mergeCell ref="BK402:BO402"/>
    <mergeCell ref="CD399:CD400"/>
    <mergeCell ref="BP402:BT402"/>
    <mergeCell ref="O403:S403"/>
    <mergeCell ref="T403:X403"/>
    <mergeCell ref="Y403:AC403"/>
    <mergeCell ref="AD403:AH403"/>
    <mergeCell ref="AI403:AM403"/>
    <mergeCell ref="AN403:AQ403"/>
    <mergeCell ref="AR403:AV403"/>
    <mergeCell ref="AW403:BA403"/>
    <mergeCell ref="AN402:AQ402"/>
    <mergeCell ref="O404:S404"/>
    <mergeCell ref="T404:X404"/>
    <mergeCell ref="Y404:AC404"/>
    <mergeCell ref="AD404:AH404"/>
    <mergeCell ref="AI404:AM404"/>
    <mergeCell ref="AN404:AQ404"/>
    <mergeCell ref="AW404:BA404"/>
    <mergeCell ref="BB404:BE404"/>
    <mergeCell ref="BF404:BJ404"/>
    <mergeCell ref="BK404:BO404"/>
    <mergeCell ref="BP404:BT404"/>
    <mergeCell ref="BF403:BJ403"/>
    <mergeCell ref="BK403:BO403"/>
    <mergeCell ref="BP403:BT403"/>
    <mergeCell ref="BB403:BE403"/>
    <mergeCell ref="A24:A25"/>
    <mergeCell ref="A30:A31"/>
    <mergeCell ref="B30:B31"/>
    <mergeCell ref="I24:I25"/>
    <mergeCell ref="H24:H25"/>
    <mergeCell ref="F24:F25"/>
    <mergeCell ref="E24:E25"/>
    <mergeCell ref="B24:B25"/>
    <mergeCell ref="C28:C39"/>
    <mergeCell ref="D28:D39"/>
    <mergeCell ref="M30:M31"/>
    <mergeCell ref="N30:N31"/>
    <mergeCell ref="CD30:CD31"/>
    <mergeCell ref="K58:K59"/>
    <mergeCell ref="L58:L59"/>
    <mergeCell ref="M58:M59"/>
    <mergeCell ref="N58:N59"/>
    <mergeCell ref="N52:N53"/>
    <mergeCell ref="CD53:CD54"/>
    <mergeCell ref="N54:N55"/>
    <mergeCell ref="J58:J59"/>
    <mergeCell ref="N56:N57"/>
    <mergeCell ref="K134:K135"/>
    <mergeCell ref="L134:L135"/>
    <mergeCell ref="M134:M135"/>
    <mergeCell ref="N134:N135"/>
    <mergeCell ref="J134:J135"/>
    <mergeCell ref="J132:J133"/>
    <mergeCell ref="N96:N97"/>
    <mergeCell ref="K118:K119"/>
    <mergeCell ref="BZ134:BZ135"/>
    <mergeCell ref="CA134:CA135"/>
    <mergeCell ref="CA132:CA133"/>
    <mergeCell ref="CB132:CB133"/>
    <mergeCell ref="CC132:CC133"/>
    <mergeCell ref="A134:A135"/>
    <mergeCell ref="B134:B135"/>
    <mergeCell ref="F134:F135"/>
    <mergeCell ref="H134:H135"/>
    <mergeCell ref="I134:I135"/>
    <mergeCell ref="CA260:CA261"/>
    <mergeCell ref="CB260:CB261"/>
    <mergeCell ref="CC260:CC261"/>
    <mergeCell ref="CD260:CD261"/>
    <mergeCell ref="I178:I179"/>
    <mergeCell ref="K132:K133"/>
    <mergeCell ref="L132:L133"/>
    <mergeCell ref="M132:M133"/>
    <mergeCell ref="N132:N133"/>
    <mergeCell ref="BZ132:BZ133"/>
    <mergeCell ref="BZ262:BZ263"/>
    <mergeCell ref="CA262:CA263"/>
    <mergeCell ref="CB262:CB263"/>
    <mergeCell ref="CC262:CC263"/>
    <mergeCell ref="A202:A203"/>
    <mergeCell ref="B202:B203"/>
    <mergeCell ref="E202:E203"/>
    <mergeCell ref="F202:F203"/>
    <mergeCell ref="H202:H203"/>
    <mergeCell ref="BZ260:BZ261"/>
    <mergeCell ref="L202:L203"/>
    <mergeCell ref="M240:M241"/>
    <mergeCell ref="N240:N241"/>
    <mergeCell ref="I240:I241"/>
    <mergeCell ref="J240:J241"/>
    <mergeCell ref="K240:K241"/>
    <mergeCell ref="L240:L241"/>
    <mergeCell ref="J212:J213"/>
    <mergeCell ref="K212:K213"/>
    <mergeCell ref="L212:L213"/>
    <mergeCell ref="H204:H205"/>
    <mergeCell ref="CB204:CB205"/>
    <mergeCell ref="CC204:CC205"/>
    <mergeCell ref="E206:E207"/>
    <mergeCell ref="F206:F207"/>
    <mergeCell ref="I204:I205"/>
    <mergeCell ref="J204:J205"/>
    <mergeCell ref="K204:K205"/>
    <mergeCell ref="L204:L205"/>
    <mergeCell ref="B208:B209"/>
    <mergeCell ref="E208:E209"/>
    <mergeCell ref="F208:F209"/>
    <mergeCell ref="H208:H209"/>
    <mergeCell ref="BZ204:BZ205"/>
    <mergeCell ref="CA204:CA205"/>
    <mergeCell ref="I208:I209"/>
    <mergeCell ref="J208:J209"/>
    <mergeCell ref="K208:K209"/>
    <mergeCell ref="L208:L209"/>
    <mergeCell ref="CD238:CD239"/>
    <mergeCell ref="A240:A241"/>
    <mergeCell ref="B240:B241"/>
    <mergeCell ref="E240:E241"/>
    <mergeCell ref="F240:F241"/>
    <mergeCell ref="A208:A209"/>
    <mergeCell ref="CC238:CC239"/>
    <mergeCell ref="BZ208:BZ209"/>
    <mergeCell ref="CA208:CA209"/>
    <mergeCell ref="CB208:CB209"/>
    <mergeCell ref="CC208:CC209"/>
    <mergeCell ref="A210:A211"/>
    <mergeCell ref="B210:B211"/>
    <mergeCell ref="E210:E211"/>
    <mergeCell ref="F210:F211"/>
    <mergeCell ref="H210:H211"/>
    <mergeCell ref="CB210:CB211"/>
    <mergeCell ref="CC210:CC211"/>
    <mergeCell ref="J210:J211"/>
    <mergeCell ref="K210:K211"/>
    <mergeCell ref="A212:A213"/>
    <mergeCell ref="B212:B213"/>
    <mergeCell ref="E212:E213"/>
    <mergeCell ref="F212:F213"/>
    <mergeCell ref="H212:H213"/>
    <mergeCell ref="I210:I211"/>
    <mergeCell ref="CA238:CA239"/>
    <mergeCell ref="BZ210:BZ211"/>
    <mergeCell ref="CA210:CA211"/>
    <mergeCell ref="L210:L211"/>
    <mergeCell ref="BZ212:BZ213"/>
    <mergeCell ref="CA212:CA213"/>
    <mergeCell ref="CA214:CA215"/>
    <mergeCell ref="CA220:CA221"/>
    <mergeCell ref="BZ224:BZ225"/>
    <mergeCell ref="CA224:CA225"/>
    <mergeCell ref="CB212:CB213"/>
    <mergeCell ref="CC212:CC213"/>
    <mergeCell ref="A214:A215"/>
    <mergeCell ref="B214:B215"/>
    <mergeCell ref="E214:E215"/>
    <mergeCell ref="F214:F215"/>
    <mergeCell ref="H214:H215"/>
    <mergeCell ref="I212:I213"/>
    <mergeCell ref="CC214:CC215"/>
    <mergeCell ref="J214:J215"/>
    <mergeCell ref="A216:A217"/>
    <mergeCell ref="B216:B217"/>
    <mergeCell ref="E216:E217"/>
    <mergeCell ref="F216:F217"/>
    <mergeCell ref="H216:H217"/>
    <mergeCell ref="I214:I215"/>
    <mergeCell ref="K214:K215"/>
    <mergeCell ref="L214:L215"/>
    <mergeCell ref="J238:J239"/>
    <mergeCell ref="K238:K239"/>
    <mergeCell ref="L238:L239"/>
    <mergeCell ref="BZ214:BZ215"/>
    <mergeCell ref="L220:L221"/>
    <mergeCell ref="K218:K219"/>
    <mergeCell ref="L218:L219"/>
    <mergeCell ref="M228:M229"/>
    <mergeCell ref="CB214:CB215"/>
    <mergeCell ref="M238:M239"/>
    <mergeCell ref="N238:N239"/>
    <mergeCell ref="CB238:CB239"/>
    <mergeCell ref="CA216:CA217"/>
    <mergeCell ref="CB216:CB217"/>
    <mergeCell ref="M230:M231"/>
    <mergeCell ref="N230:N231"/>
    <mergeCell ref="BZ218:BZ219"/>
    <mergeCell ref="N228:N229"/>
    <mergeCell ref="F218:F219"/>
    <mergeCell ref="H218:H219"/>
    <mergeCell ref="I216:I217"/>
    <mergeCell ref="J216:J217"/>
    <mergeCell ref="CA218:CA219"/>
    <mergeCell ref="CB218:CB219"/>
    <mergeCell ref="BZ216:BZ217"/>
    <mergeCell ref="K216:K217"/>
    <mergeCell ref="L216:L217"/>
    <mergeCell ref="H238:H239"/>
    <mergeCell ref="I238:I239"/>
    <mergeCell ref="CC216:CC217"/>
    <mergeCell ref="I232:I233"/>
    <mergeCell ref="J232:J233"/>
    <mergeCell ref="K232:K233"/>
    <mergeCell ref="L232:L233"/>
    <mergeCell ref="J220:J221"/>
    <mergeCell ref="K220:K221"/>
    <mergeCell ref="H222:H223"/>
    <mergeCell ref="F200:F201"/>
    <mergeCell ref="A238:A239"/>
    <mergeCell ref="B238:B239"/>
    <mergeCell ref="E238:E239"/>
    <mergeCell ref="F238:F239"/>
    <mergeCell ref="A218:A219"/>
    <mergeCell ref="B218:B219"/>
    <mergeCell ref="E218:E219"/>
    <mergeCell ref="A224:A225"/>
    <mergeCell ref="B224:B225"/>
    <mergeCell ref="I220:I221"/>
    <mergeCell ref="CC218:CC219"/>
    <mergeCell ref="A220:A221"/>
    <mergeCell ref="B220:B221"/>
    <mergeCell ref="E220:E221"/>
    <mergeCell ref="F220:F221"/>
    <mergeCell ref="H220:H221"/>
    <mergeCell ref="I218:I219"/>
    <mergeCell ref="J218:J219"/>
    <mergeCell ref="BZ220:BZ221"/>
    <mergeCell ref="A222:A223"/>
    <mergeCell ref="B222:B223"/>
    <mergeCell ref="E222:E223"/>
    <mergeCell ref="F222:F223"/>
    <mergeCell ref="CB220:CB221"/>
    <mergeCell ref="CC220:CC221"/>
    <mergeCell ref="CA222:CA223"/>
    <mergeCell ref="CB222:CB223"/>
    <mergeCell ref="CC222:CC223"/>
    <mergeCell ref="BZ222:BZ223"/>
    <mergeCell ref="L226:L227"/>
    <mergeCell ref="J226:J227"/>
    <mergeCell ref="E224:E225"/>
    <mergeCell ref="F224:F225"/>
    <mergeCell ref="H224:H225"/>
    <mergeCell ref="I222:I223"/>
    <mergeCell ref="K226:K227"/>
    <mergeCell ref="BZ226:BZ227"/>
    <mergeCell ref="J222:J223"/>
    <mergeCell ref="J224:J225"/>
    <mergeCell ref="K224:K225"/>
    <mergeCell ref="L224:L225"/>
    <mergeCell ref="M226:M227"/>
    <mergeCell ref="N226:N227"/>
    <mergeCell ref="K222:K223"/>
    <mergeCell ref="L222:L223"/>
    <mergeCell ref="A226:A227"/>
    <mergeCell ref="B226:B227"/>
    <mergeCell ref="E226:E227"/>
    <mergeCell ref="F226:F227"/>
    <mergeCell ref="H226:H227"/>
    <mergeCell ref="I224:I225"/>
    <mergeCell ref="M222:M223"/>
    <mergeCell ref="N222:N223"/>
    <mergeCell ref="M224:M225"/>
    <mergeCell ref="N224:N225"/>
    <mergeCell ref="CB224:CB225"/>
    <mergeCell ref="CC224:CC225"/>
    <mergeCell ref="CA226:CA227"/>
    <mergeCell ref="CB226:CB227"/>
    <mergeCell ref="CC226:CC227"/>
    <mergeCell ref="A228:A229"/>
    <mergeCell ref="B228:B229"/>
    <mergeCell ref="E228:E229"/>
    <mergeCell ref="F228:F229"/>
    <mergeCell ref="H228:H229"/>
    <mergeCell ref="I226:I227"/>
    <mergeCell ref="J228:J229"/>
    <mergeCell ref="K228:K229"/>
    <mergeCell ref="L228:L229"/>
    <mergeCell ref="M214:M215"/>
    <mergeCell ref="N214:N215"/>
    <mergeCell ref="M216:M217"/>
    <mergeCell ref="N216:N217"/>
    <mergeCell ref="M218:M219"/>
    <mergeCell ref="N218:N219"/>
    <mergeCell ref="M220:M221"/>
    <mergeCell ref="N220:N221"/>
    <mergeCell ref="BZ228:BZ229"/>
    <mergeCell ref="CA228:CA229"/>
    <mergeCell ref="CB228:CB229"/>
    <mergeCell ref="CC228:CC229"/>
    <mergeCell ref="A230:A231"/>
    <mergeCell ref="B230:B231"/>
    <mergeCell ref="E230:E231"/>
    <mergeCell ref="F230:F231"/>
    <mergeCell ref="H230:H231"/>
    <mergeCell ref="I228:I229"/>
    <mergeCell ref="I230:I231"/>
    <mergeCell ref="J230:J231"/>
    <mergeCell ref="K230:K231"/>
    <mergeCell ref="L230:L231"/>
    <mergeCell ref="M208:M209"/>
    <mergeCell ref="N208:N209"/>
    <mergeCell ref="M210:M211"/>
    <mergeCell ref="N210:N211"/>
    <mergeCell ref="M212:M213"/>
    <mergeCell ref="N212:N213"/>
    <mergeCell ref="BZ230:BZ231"/>
    <mergeCell ref="CA230:CA231"/>
    <mergeCell ref="CB230:CB231"/>
    <mergeCell ref="CC230:CC231"/>
    <mergeCell ref="M202:M203"/>
    <mergeCell ref="N202:N203"/>
    <mergeCell ref="M204:M205"/>
    <mergeCell ref="N204:N205"/>
    <mergeCell ref="M206:M207"/>
    <mergeCell ref="N206:N207"/>
    <mergeCell ref="J246:J247"/>
    <mergeCell ref="K246:K247"/>
    <mergeCell ref="L246:L247"/>
    <mergeCell ref="M246:M247"/>
    <mergeCell ref="N246:N247"/>
    <mergeCell ref="A246:A247"/>
    <mergeCell ref="B246:B247"/>
    <mergeCell ref="E246:E247"/>
    <mergeCell ref="F246:F247"/>
    <mergeCell ref="H246:H247"/>
    <mergeCell ref="BZ246:BZ247"/>
    <mergeCell ref="CA246:CA247"/>
    <mergeCell ref="CB246:CB247"/>
    <mergeCell ref="CC246:CC247"/>
    <mergeCell ref="CD246:CD247"/>
    <mergeCell ref="A248:A249"/>
    <mergeCell ref="B248:B249"/>
    <mergeCell ref="E248:E249"/>
    <mergeCell ref="F248:F249"/>
    <mergeCell ref="I246:I247"/>
    <mergeCell ref="H248:H249"/>
    <mergeCell ref="I248:I249"/>
    <mergeCell ref="J248:J249"/>
    <mergeCell ref="K248:K249"/>
    <mergeCell ref="L248:L249"/>
    <mergeCell ref="M248:M249"/>
    <mergeCell ref="N248:N249"/>
    <mergeCell ref="BZ248:BZ249"/>
    <mergeCell ref="CA248:CA249"/>
    <mergeCell ref="CB248:CB249"/>
    <mergeCell ref="CC248:CC249"/>
    <mergeCell ref="CD248:CD249"/>
    <mergeCell ref="J250:J251"/>
    <mergeCell ref="K250:K251"/>
    <mergeCell ref="L250:L251"/>
    <mergeCell ref="M250:M251"/>
    <mergeCell ref="N250:N251"/>
    <mergeCell ref="A250:A251"/>
    <mergeCell ref="B250:B251"/>
    <mergeCell ref="E250:E251"/>
    <mergeCell ref="F250:F251"/>
    <mergeCell ref="H250:H251"/>
    <mergeCell ref="BZ250:BZ251"/>
    <mergeCell ref="CA250:CA251"/>
    <mergeCell ref="CB250:CB251"/>
    <mergeCell ref="CC250:CC251"/>
    <mergeCell ref="CD250:CD251"/>
    <mergeCell ref="A252:A253"/>
    <mergeCell ref="B252:B253"/>
    <mergeCell ref="E252:E253"/>
    <mergeCell ref="F252:F253"/>
    <mergeCell ref="I250:I251"/>
    <mergeCell ref="H252:H253"/>
    <mergeCell ref="I252:I253"/>
    <mergeCell ref="J252:J253"/>
    <mergeCell ref="K252:K253"/>
    <mergeCell ref="L252:L253"/>
    <mergeCell ref="M252:M253"/>
    <mergeCell ref="N252:N253"/>
    <mergeCell ref="BZ252:BZ253"/>
    <mergeCell ref="CA252:CA253"/>
    <mergeCell ref="CB252:CB253"/>
    <mergeCell ref="CC252:CC253"/>
    <mergeCell ref="CD252:CD253"/>
    <mergeCell ref="J254:J255"/>
    <mergeCell ref="K254:K255"/>
    <mergeCell ref="L254:L255"/>
    <mergeCell ref="M254:M255"/>
    <mergeCell ref="N254:N255"/>
    <mergeCell ref="A254:A255"/>
    <mergeCell ref="B254:B255"/>
    <mergeCell ref="E254:E255"/>
    <mergeCell ref="F254:F255"/>
    <mergeCell ref="H254:H255"/>
    <mergeCell ref="BZ254:BZ255"/>
    <mergeCell ref="CA254:CA255"/>
    <mergeCell ref="CB254:CB255"/>
    <mergeCell ref="CC254:CC255"/>
    <mergeCell ref="CD254:CD255"/>
    <mergeCell ref="A256:A257"/>
    <mergeCell ref="B256:B257"/>
    <mergeCell ref="E256:E257"/>
    <mergeCell ref="F256:F257"/>
    <mergeCell ref="I254:I255"/>
    <mergeCell ref="H256:H257"/>
    <mergeCell ref="I256:I257"/>
    <mergeCell ref="J256:J257"/>
    <mergeCell ref="K256:K257"/>
    <mergeCell ref="L256:L257"/>
    <mergeCell ref="M256:M257"/>
    <mergeCell ref="N256:N257"/>
    <mergeCell ref="BZ256:BZ257"/>
    <mergeCell ref="CA256:CA257"/>
    <mergeCell ref="CB256:CB257"/>
    <mergeCell ref="CC256:CC257"/>
    <mergeCell ref="CD256:CD257"/>
    <mergeCell ref="M258:M259"/>
    <mergeCell ref="N258:N259"/>
    <mergeCell ref="A258:A259"/>
    <mergeCell ref="B258:B259"/>
    <mergeCell ref="E258:E259"/>
    <mergeCell ref="F258:F259"/>
    <mergeCell ref="H258:H259"/>
    <mergeCell ref="BZ258:BZ259"/>
    <mergeCell ref="CA258:CA259"/>
    <mergeCell ref="CB258:CB259"/>
    <mergeCell ref="CC258:CC259"/>
    <mergeCell ref="CD258:CD259"/>
    <mergeCell ref="H178:H179"/>
    <mergeCell ref="I258:I259"/>
    <mergeCell ref="J258:J259"/>
    <mergeCell ref="K258:K259"/>
    <mergeCell ref="L258:L259"/>
    <mergeCell ref="A146:A147"/>
    <mergeCell ref="B146:B147"/>
    <mergeCell ref="F146:F147"/>
    <mergeCell ref="H146:H147"/>
    <mergeCell ref="J144:J145"/>
    <mergeCell ref="I146:I147"/>
    <mergeCell ref="J146:J147"/>
    <mergeCell ref="C132:C147"/>
    <mergeCell ref="B132:B133"/>
    <mergeCell ref="N146:N147"/>
    <mergeCell ref="BZ146:BZ147"/>
    <mergeCell ref="CA146:CA147"/>
    <mergeCell ref="CB146:CB147"/>
    <mergeCell ref="L144:L145"/>
    <mergeCell ref="M144:M145"/>
    <mergeCell ref="N144:N145"/>
    <mergeCell ref="CC146:CC147"/>
    <mergeCell ref="D132:E133"/>
    <mergeCell ref="D134:E135"/>
    <mergeCell ref="D136:E137"/>
    <mergeCell ref="D138:E139"/>
    <mergeCell ref="D140:E141"/>
    <mergeCell ref="D142:E143"/>
    <mergeCell ref="D144:E145"/>
    <mergeCell ref="L146:L147"/>
    <mergeCell ref="M146:M147"/>
    <mergeCell ref="D150:E151"/>
    <mergeCell ref="F154:F155"/>
    <mergeCell ref="A178:A179"/>
    <mergeCell ref="B178:B179"/>
    <mergeCell ref="E178:E179"/>
    <mergeCell ref="F178:F179"/>
    <mergeCell ref="F176:F177"/>
    <mergeCell ref="F150:F151"/>
    <mergeCell ref="E168:E169"/>
    <mergeCell ref="F168:F169"/>
    <mergeCell ref="A136:A137"/>
    <mergeCell ref="CB180:CB181"/>
    <mergeCell ref="CC180:CC181"/>
    <mergeCell ref="CD180:CD181"/>
    <mergeCell ref="A182:A183"/>
    <mergeCell ref="B182:B183"/>
    <mergeCell ref="E182:E183"/>
    <mergeCell ref="F182:F183"/>
    <mergeCell ref="H182:H183"/>
    <mergeCell ref="BZ180:BZ181"/>
    <mergeCell ref="J182:J183"/>
    <mergeCell ref="K182:K183"/>
    <mergeCell ref="L182:L183"/>
    <mergeCell ref="M182:M183"/>
    <mergeCell ref="N182:N183"/>
    <mergeCell ref="CA180:CA181"/>
    <mergeCell ref="BZ182:BZ183"/>
    <mergeCell ref="CA182:CA183"/>
    <mergeCell ref="CB182:CB183"/>
    <mergeCell ref="CC182:CC183"/>
    <mergeCell ref="CD182:CD183"/>
    <mergeCell ref="A184:A185"/>
    <mergeCell ref="B184:B185"/>
    <mergeCell ref="E184:E185"/>
    <mergeCell ref="F184:F185"/>
    <mergeCell ref="I182:I183"/>
    <mergeCell ref="H184:H185"/>
    <mergeCell ref="I184:I185"/>
    <mergeCell ref="J184:J185"/>
    <mergeCell ref="K184:K185"/>
    <mergeCell ref="L184:L185"/>
    <mergeCell ref="M184:M185"/>
    <mergeCell ref="N184:N185"/>
    <mergeCell ref="BZ184:BZ185"/>
    <mergeCell ref="CA184:CA185"/>
    <mergeCell ref="CB184:CB185"/>
    <mergeCell ref="CC184:CC185"/>
    <mergeCell ref="CD184:CD185"/>
    <mergeCell ref="J186:J187"/>
    <mergeCell ref="K186:K187"/>
    <mergeCell ref="L186:L187"/>
    <mergeCell ref="M186:M187"/>
    <mergeCell ref="N186:N187"/>
    <mergeCell ref="CA186:CA187"/>
    <mergeCell ref="A186:A187"/>
    <mergeCell ref="B186:B187"/>
    <mergeCell ref="E186:E187"/>
    <mergeCell ref="F186:F187"/>
    <mergeCell ref="H186:H187"/>
    <mergeCell ref="BZ186:BZ187"/>
    <mergeCell ref="CB186:CB187"/>
    <mergeCell ref="CC186:CC187"/>
    <mergeCell ref="CD186:CD187"/>
    <mergeCell ref="A188:A189"/>
    <mergeCell ref="B188:B189"/>
    <mergeCell ref="E188:E189"/>
    <mergeCell ref="F188:F189"/>
    <mergeCell ref="I186:I187"/>
    <mergeCell ref="H188:H189"/>
    <mergeCell ref="I188:I189"/>
    <mergeCell ref="J188:J189"/>
    <mergeCell ref="K188:K189"/>
    <mergeCell ref="L188:L189"/>
    <mergeCell ref="M188:M189"/>
    <mergeCell ref="N188:N189"/>
    <mergeCell ref="BZ188:BZ189"/>
    <mergeCell ref="CA188:CA189"/>
    <mergeCell ref="CB188:CB189"/>
    <mergeCell ref="CC188:CC189"/>
    <mergeCell ref="CD188:CD189"/>
    <mergeCell ref="J190:J191"/>
    <mergeCell ref="K190:K191"/>
    <mergeCell ref="L190:L191"/>
    <mergeCell ref="M190:M191"/>
    <mergeCell ref="N190:N191"/>
    <mergeCell ref="CA190:CA191"/>
    <mergeCell ref="A190:A191"/>
    <mergeCell ref="B190:B191"/>
    <mergeCell ref="E190:E191"/>
    <mergeCell ref="F190:F191"/>
    <mergeCell ref="H190:H191"/>
    <mergeCell ref="BZ190:BZ191"/>
    <mergeCell ref="CB190:CB191"/>
    <mergeCell ref="CC190:CC191"/>
    <mergeCell ref="CD190:CD191"/>
    <mergeCell ref="A192:A193"/>
    <mergeCell ref="B192:B193"/>
    <mergeCell ref="E192:E193"/>
    <mergeCell ref="F192:F193"/>
    <mergeCell ref="I190:I191"/>
    <mergeCell ref="BZ192:BZ193"/>
    <mergeCell ref="CA192:CA193"/>
    <mergeCell ref="CB192:CB193"/>
    <mergeCell ref="CC192:CC193"/>
    <mergeCell ref="CD192:CD193"/>
    <mergeCell ref="H192:H193"/>
    <mergeCell ref="I192:I193"/>
    <mergeCell ref="J192:J193"/>
    <mergeCell ref="K192:K193"/>
    <mergeCell ref="L192:L193"/>
    <mergeCell ref="A194:A195"/>
    <mergeCell ref="B194:B195"/>
    <mergeCell ref="E194:E195"/>
    <mergeCell ref="F194:F195"/>
    <mergeCell ref="H194:H195"/>
    <mergeCell ref="N192:N193"/>
    <mergeCell ref="M192:M193"/>
    <mergeCell ref="CB194:CB195"/>
    <mergeCell ref="CC194:CC195"/>
    <mergeCell ref="CD194:CD195"/>
    <mergeCell ref="F236:F237"/>
    <mergeCell ref="I194:I195"/>
    <mergeCell ref="J194:J195"/>
    <mergeCell ref="K194:K195"/>
    <mergeCell ref="L194:L195"/>
    <mergeCell ref="M194:M195"/>
    <mergeCell ref="N194:N195"/>
    <mergeCell ref="F264:F265"/>
    <mergeCell ref="CC266:CC267"/>
    <mergeCell ref="CC268:CC269"/>
    <mergeCell ref="CD268:CD269"/>
    <mergeCell ref="CA270:CA271"/>
    <mergeCell ref="CB270:CB271"/>
    <mergeCell ref="CC270:CC271"/>
    <mergeCell ref="CD270:CD271"/>
    <mergeCell ref="CB266:CB267"/>
    <mergeCell ref="CB268:CB269"/>
    <mergeCell ref="BZ194:BZ195"/>
    <mergeCell ref="CA194:CA195"/>
    <mergeCell ref="F60:F61"/>
    <mergeCell ref="C266:C281"/>
    <mergeCell ref="BZ266:BZ267"/>
    <mergeCell ref="CA266:CA267"/>
    <mergeCell ref="BZ268:BZ269"/>
    <mergeCell ref="CA268:CA269"/>
    <mergeCell ref="BZ270:BZ271"/>
    <mergeCell ref="M96:M97"/>
    <mergeCell ref="F62:F63"/>
    <mergeCell ref="F56:F57"/>
    <mergeCell ref="F48:F49"/>
    <mergeCell ref="A96:A97"/>
    <mergeCell ref="B96:B97"/>
    <mergeCell ref="C96:C113"/>
    <mergeCell ref="D96:D113"/>
    <mergeCell ref="E96:E97"/>
    <mergeCell ref="F96:F97"/>
    <mergeCell ref="F92:F93"/>
    <mergeCell ref="J98:J99"/>
    <mergeCell ref="K98:K99"/>
    <mergeCell ref="L98:L99"/>
    <mergeCell ref="M98:M99"/>
    <mergeCell ref="N98:N99"/>
    <mergeCell ref="H96:H97"/>
    <mergeCell ref="I96:I97"/>
    <mergeCell ref="J96:J97"/>
    <mergeCell ref="K96:K97"/>
    <mergeCell ref="L96:L97"/>
    <mergeCell ref="BZ98:BZ99"/>
    <mergeCell ref="BZ96:BZ97"/>
    <mergeCell ref="CA96:CA97"/>
    <mergeCell ref="CB96:CB97"/>
    <mergeCell ref="CC96:CC97"/>
    <mergeCell ref="CD96:CD97"/>
    <mergeCell ref="H100:H101"/>
    <mergeCell ref="A98:A99"/>
    <mergeCell ref="B98:B99"/>
    <mergeCell ref="E98:E99"/>
    <mergeCell ref="F98:F99"/>
    <mergeCell ref="H98:H99"/>
    <mergeCell ref="N100:N101"/>
    <mergeCell ref="CA98:CA99"/>
    <mergeCell ref="CB98:CB99"/>
    <mergeCell ref="CC98:CC99"/>
    <mergeCell ref="CD98:CD99"/>
    <mergeCell ref="A100:A101"/>
    <mergeCell ref="B100:B101"/>
    <mergeCell ref="E100:E101"/>
    <mergeCell ref="F100:F101"/>
    <mergeCell ref="I98:I99"/>
    <mergeCell ref="J102:J103"/>
    <mergeCell ref="K102:K103"/>
    <mergeCell ref="L102:L103"/>
    <mergeCell ref="M102:M103"/>
    <mergeCell ref="N102:N103"/>
    <mergeCell ref="I100:I101"/>
    <mergeCell ref="J100:J101"/>
    <mergeCell ref="K100:K101"/>
    <mergeCell ref="L100:L101"/>
    <mergeCell ref="M100:M101"/>
    <mergeCell ref="BZ102:BZ103"/>
    <mergeCell ref="BZ100:BZ101"/>
    <mergeCell ref="CA100:CA101"/>
    <mergeCell ref="CB100:CB101"/>
    <mergeCell ref="CC100:CC101"/>
    <mergeCell ref="CD100:CD101"/>
    <mergeCell ref="H104:H105"/>
    <mergeCell ref="A102:A103"/>
    <mergeCell ref="B102:B103"/>
    <mergeCell ref="E102:E103"/>
    <mergeCell ref="F102:F103"/>
    <mergeCell ref="H102:H103"/>
    <mergeCell ref="N104:N105"/>
    <mergeCell ref="CA102:CA103"/>
    <mergeCell ref="CB102:CB103"/>
    <mergeCell ref="CC102:CC103"/>
    <mergeCell ref="CD102:CD103"/>
    <mergeCell ref="A104:A105"/>
    <mergeCell ref="B104:B105"/>
    <mergeCell ref="E104:E105"/>
    <mergeCell ref="F104:F105"/>
    <mergeCell ref="I102:I103"/>
    <mergeCell ref="J106:J107"/>
    <mergeCell ref="K106:K107"/>
    <mergeCell ref="L106:L107"/>
    <mergeCell ref="M106:M107"/>
    <mergeCell ref="N106:N107"/>
    <mergeCell ref="I104:I105"/>
    <mergeCell ref="J104:J105"/>
    <mergeCell ref="K104:K105"/>
    <mergeCell ref="L104:L105"/>
    <mergeCell ref="M104:M105"/>
    <mergeCell ref="BZ106:BZ107"/>
    <mergeCell ref="BZ104:BZ105"/>
    <mergeCell ref="CA104:CA105"/>
    <mergeCell ref="CB104:CB105"/>
    <mergeCell ref="CC104:CC105"/>
    <mergeCell ref="CD104:CD105"/>
    <mergeCell ref="H108:H109"/>
    <mergeCell ref="A106:A107"/>
    <mergeCell ref="B106:B107"/>
    <mergeCell ref="E106:E107"/>
    <mergeCell ref="F106:F107"/>
    <mergeCell ref="H106:H107"/>
    <mergeCell ref="N108:N109"/>
    <mergeCell ref="CA106:CA107"/>
    <mergeCell ref="CB106:CB107"/>
    <mergeCell ref="CC106:CC107"/>
    <mergeCell ref="CD106:CD107"/>
    <mergeCell ref="A108:A109"/>
    <mergeCell ref="B108:B109"/>
    <mergeCell ref="E108:E109"/>
    <mergeCell ref="F108:F109"/>
    <mergeCell ref="I106:I107"/>
    <mergeCell ref="J110:J111"/>
    <mergeCell ref="K110:K111"/>
    <mergeCell ref="L110:L111"/>
    <mergeCell ref="M110:M111"/>
    <mergeCell ref="N110:N111"/>
    <mergeCell ref="I108:I109"/>
    <mergeCell ref="J108:J109"/>
    <mergeCell ref="K108:K109"/>
    <mergeCell ref="L108:L109"/>
    <mergeCell ref="M108:M109"/>
    <mergeCell ref="BZ110:BZ111"/>
    <mergeCell ref="BZ108:BZ109"/>
    <mergeCell ref="CA108:CA109"/>
    <mergeCell ref="CB108:CB109"/>
    <mergeCell ref="CC108:CC109"/>
    <mergeCell ref="CD108:CD109"/>
    <mergeCell ref="H112:H113"/>
    <mergeCell ref="A110:A111"/>
    <mergeCell ref="B110:B111"/>
    <mergeCell ref="E110:E111"/>
    <mergeCell ref="F110:F111"/>
    <mergeCell ref="H110:H111"/>
    <mergeCell ref="N112:N113"/>
    <mergeCell ref="CA110:CA111"/>
    <mergeCell ref="CB110:CB111"/>
    <mergeCell ref="CC110:CC111"/>
    <mergeCell ref="CD110:CD111"/>
    <mergeCell ref="A112:A113"/>
    <mergeCell ref="B112:B113"/>
    <mergeCell ref="E112:E113"/>
    <mergeCell ref="F112:F113"/>
    <mergeCell ref="I110:I111"/>
    <mergeCell ref="BZ112:BZ113"/>
    <mergeCell ref="CA112:CA113"/>
    <mergeCell ref="CB112:CB113"/>
    <mergeCell ref="CC112:CC113"/>
    <mergeCell ref="CD112:CD113"/>
    <mergeCell ref="I112:I113"/>
    <mergeCell ref="J112:J113"/>
    <mergeCell ref="K112:K113"/>
    <mergeCell ref="L112:L113"/>
    <mergeCell ref="M112:M113"/>
  </mergeCells>
  <conditionalFormatting sqref="O290:BV291 L408 M408:M410 M412:N414 N407:N410 O405:O418 O420 O422:O440 O442:P481 O483:BS508 O524:AD563 O565:R603 O606:O637 P405:P410 P412:T440 P606:Q620 P622:Q637 Q407:Q410 Q442:Q446 Q448:Q481 R408:R410 R442:AU481 R606:R613 R616:R617 R620:R634 R636:R637 S407:T410 S565:U605 S609:T615 S620:T624 S626:T636 U405:U440 U609:Y609 U611:Y611 U613:V620 U622:V637 W366:AK367 V407:AE410 V412:Y440 V565:V603 BU379:BX379 W565:Z605 W607:X607 W613:Y614 W616:W618 W620:W637 X510:Y511 X618 X620:Y620 X622:X637 Y622:Y624 Y626:Y636 Z412 Z414 Z416:Z440 Z607 Z609:Z615 Z618:Z620 Z622:Z634 Z636 AA402:AC402 AA404:AC404 AA412:AC440 AA565:AA603 AA606:AA607 AA609:AA613 AA615 AA617 AA619 AA621:AC622 AA624:AD625 AA627:AE627 AA629:AD637 AB512 AB565:AD613 AB615:AB616 AB618 AC400:AC402 AD400:AG401 AH400:AH403 AD412:AD414 AD416:AD420 AD422:AD440 AD622 AE412:AH440 AE524:AE613 AE622:AE625 AE629:AE634 AE636 AF407:AH408 AF410:AH410 AF512:AG512 AF524:AG603 AF606:AG621 AF623:AH625 AF627:AH637 AJ400:AM403 AH524:AI607 AH610:AH621 AI407:AI414 AI416:AI420 AI422:AI440 AI610:AI613 AI624:AJ625 AI627:AO627 AI629:AI637 AJ407:AL440 AJ524:AT605 AJ607:AO607 AJ610:AJ614 AJ618:AJ619 AJ629:AJ634 AJ636 AK517:AQ517 AK611:AK614 AK616 AK618:AK620 AK622 AK625 AK629:AL637 AL512 AL611 AL613:AL625 AL641 AO400:AQ403 AM407:AM418 AM420:AQ440 AM609:AN609 AM611:AM625 AM629:AO629 AM631:AM634 AM636 AX400:AZ403 AN407:AN412 AN414:AN418 AN514:AW514 AN611 AN613:AN614 AN616:AO625 AN631:AS631 AN633:AN637 AO407:AO416 AO418 AO609:AO614 AO633:AO634 AO636 AP407:AQ408 AP410:AQ418 AP512 AP607:AP625 AP627:AP629 AP633:AQ637 AQ607:AS629 AR407:AR418 AR420 AR422:AR440 AE402:AG403 O400:AB401 L402:L403 AR47:AS47 O309:BX309 O338 BM342:BN343 Q338 S319:BX319 S333:BX333 S338:T339 U338:V338 W339:X339 X338:X339 Y338:AA338 Z339:AC339 AT344 AC338:AC339 AD338:AE338 O308:BT319 AO344 AI338:AJ338 AM338:AP338 AR338:AT338 AV338:AY338 BO338:BT338 O340:P341 Q341 S341:U341 AL341:AM341 AP341:BT341 AQ340:AS341 AU340:AU341 AW340:AX341 AZ340:AZ341 BB340:BC341 BE340:BG341 BI340:BI341 BK340:BL341 BN340:BN341 BP340:BR341 CM344:IV397 O342:O343 P342:R342 R343:S343 Y343:AA343 AD343:AG343 AI343 AY342:AZ343 BB342:BB343 BD342:BF343 BH342:BI343 BK342:BK343 O281:O287 AM199:BX199 O232:BT235 R217 U203:X203 W217 Z203:BV203 AC217 AK217 AM217 AP217 O202:BV202 Z218:AB221 AC218:BV220 O216:P217 U216:U217 U215:X215 AD216:AE217 AN216:AN217 Q216:T216 V216:AC216 AF216:AM216 AO216:BY216 AR217 BU217:BV217 Z217 S218:T220 U219:W221 X219:X220 Y218:Y220 AD221:AG221 AJ221:AL221 AN221:AP221 AR221 BU221:BV221 O218:R225 S222:T224 U223:W225 X223 Y222:BV224 AD225:AG225 AJ225:AL225 AN225:AP225 AR225 BU225:BV225 Z225:AB229 AC226:BV228 O226:P231 Q226:R230 R231 S226:T228 S230:BY230 U231 U227:W229 W231 X227:X228 Y226:Y228 Z231 AC231:AE231 AD229:AG229 AJ229:AL229 AK231 AM231:AN231 AN229:AP229 AP231 AR229 AR231 BU229:BV229 BU231:BV231 U205:X205 Z205:BV205 O204:BV204 Z207:BV207 U207:X207 Z208:AB211 AC208:BV210 O208:R211 S208:T210 U209:W211 X209:X210 Y208:Y210 AD211:AG211 AJ211:AL211 AN211:AP211 AR211 BU211:BV211 CM200:IV231 O212:T215 U213:X213 Y212:BV215 O206:BV206 R226:Y226 Q245:R247 R255 S244:T246 U239:X239 V245:W245 W255 X245:X246 Y244:Y246 Z239:BV239 AC255 AD247:AG247 AJ247:AL247 AK255 AM255 AN247:AP247 AP255 O238 R238:T238 W238:Y238 AB238:AD238 AG238:AI238 AL238:AN238 AQ238:AR238 AU238:AW238 AZ238:BB238 BE238:BF238 BI238:BK238 BN238:BP238 BS238:BV238 AC245:BT245 AA245:AB247 Q244 AA244 AV244:BD244 AC244:AK244 BF244:BM244 BO244:BT244 V247:W247 V246 AC246:AF246 AH246:AP246 AR246:AY246 BA246:BH246 BJ246:BR246 BT246 Z255 AN254:AN255 AD254:AE255 Q254:T254 AA254:AC254 AF254:AM254 AO254:AQ254 AS254:BT254 BW254:BY254 AR258:AR259 AD259:AQ259 O258:AC259 AQ258 AD258:AH258 U241:X241 Z241:BV241 O240 R240:T240 W240:Y240 AB240:AD240 AG240:AI240 AL240:AN240 AQ240:AR240 AU240:AW240 AZ240:BB240 BE240:BF240 BI240:BK240 BN240:BP240 BS240:BV240 R243 Q242:W242 U243 W243 AC243:AE243 AK243 AM243:AN243 AP243 AR243 Y242:AG242 AR242:AZ242 BB242:BI242 BK242:BS242 BU242:BY242 AI242:AP242 AM244:AT244 Q252:Q253 R251:R253 S252:T253 V252:V254 W251:W253 X252:Y253 AA252:AB253 AF252:AJ253 AK251:AK253 AL252:AL253 AO252:AO253 AP251:AP253 AQ252:AQ253 AF250 AO250:AP250 AS250:AT250 BW250:BY250 AH250:AK250 AV250:AY250 BA250:BD250 BF250:BH250 BJ250:BM250 BO250:BR250 BT250 Q250:T250 V250:Y250 AA250:AB250 R249 W249 AK249 AP249 Z243:Z253 AR247:AR255 U245:U255 Q248 V248 AA248 AF248 AO248:AP248 AS248:AT248 BW248:BY248 O242:P255 S248:T248 X248:Y248 AC248:AE253 AH248:AK248 AM248:AN253 AV248:AY248 BA248:BD248 BF248:BH248 BJ248:BM248 BO248:BR248 BT248 AL257:AN257 BU243:BV259 AO256:AR257 O256:AK257 AJ258:AO258 BW260:BY260 O260:BV263 Q175:BX175 V156:BY156 AA168:BY168 O196:BT199 O150:O151 Q151:U151 W151:BT151 O156:BT175 Q180:R184 R185 S180:T182 S184:BY184 U179:X179 U185 U181:W183 W185 X181:X182 Y180:Y182 Z185 Z179:AB183 AC179:BV182 AC185:AE185 AD183:AG183 AJ183:AL183 AK185 AM185:AN185 AN183:AP183 AP185 AR183 AR185 BU183:BV183 BU185:BV185 O178:BV178 O180:P191 Q186:R190 R191 S186:T188 S190:BY190 U191 U187:W189 W191 X187:X188 Y186:Y188 Z191 Z186:AB189 AC186:BV188 AC191:AE191 AD189:AG189 AJ189:AL189 AK191 AM191:AN191 AN189:AP189 AP191 AR189 AR191 BU189:BV189 BU191:BV195 O192:AR195 AS194:BT194 W186:X186 U340 X340:Z341">
    <cfRule type="cellIs" priority="1442" dxfId="10" operator="equal" stopIfTrue="1">
      <formula>"e"</formula>
    </cfRule>
    <cfRule type="cellIs" priority="1443" dxfId="11" operator="equal" stopIfTrue="1">
      <formula>"p"</formula>
    </cfRule>
    <cfRule type="cellIs" priority="1444" dxfId="10" operator="equal" stopIfTrue="1">
      <formula>"e"</formula>
    </cfRule>
  </conditionalFormatting>
  <conditionalFormatting sqref="L407:M407 M411:N411 O402:O404 O419 O421 O604:R605 P403:S404 P411:T411 P621:Q621 Q447 R407 R614:R615 R618:R619 R635 S606:U608 S616:T619 S625:T625 S637:T637 T402:T404 U403:X404 U610:Y610 U612:Y612 U621:V621 V411:AH411 V604:V608 W352:W353 W606:X606 W608:X608 W615 W619:X619 X521:Y521 X615:X617 X621:Z621 Y352:AB353 Y402:Z404 Y606:Y608 Y615:Y619 Y625 Y637:Z637 Z413 Z415 Z519:AA519 Z606 Z608:AA608 Z616:Z617 Z635 AA403:AC403 AA604:AA605 AA614:AB614 AA616 AA618 AA620 AA623:AD623 AA626:AP626 AA628:AE628 AB617 AB619:AB620 AC614:AC620 AD352:AG353 AD402:AD404 AD415 AD421 AD614:AE621 AE635 AE637 AF409:AH409 AF604:AG605 AF622:AH622 AH608:AJ609 AI352:AL353 AI415 AI421 AI614:AI623 AI628:AO628 AJ606:AT606 AJ615:AJ617 AJ620:AJ623 AJ635 AJ637 AK608:AL610 AK615 AK617 AK621 AK623:AK624 AL612 AL642 AM419:BE419 AM521 AM608:AO608 AM610:AN610 AM630:AS630 AM635 AM637 AN352:AU353 AN413 AN519:AO519 AN612 AN615:AO615 AN632:AS632 AO417 AO635 AO637 AP409:AQ409 O380:BT381 AR421 AR635 AR637 AS417 AS634 AT634:AT635 AT637 AU634:AV634 AV636 AW417:AX417 AW634:AW637 AX634:AX635 AX637 AY409:BB409 AY636 AZ635 AZ637 BA521 BA636 BB413 BB519:BC519 BC417 BC635 BC637 BE400 BE635 BE637 BG417 BI409:BJ409 BJ635 BJ637 BL417 BO402:BP404 BO635 BO637 V366:V367 O388:BT389 O306:T308 O310:T310 O320:BT321 O334:BT337 O339:R339 P338:P339 R338:R339 S318:T318 S324:T324 S328:T328 S332:T332 O352:U353 U306:BT307 U339:V339 W338 X318:Y318 X324:Y324 X328:Y328 X332:Y332 Y308 Y310 Y339 AB338 AC318 AC324 AC328 AC332 AD339 AH318:AI318 AH324:AI324 AH328:AI328 AH332:AI332 AM318 AM324 AM328 AM332 AQ318 AQ324 AQ328 AQ332 AT340 AV342 BA318 BA324 BA328 BA332 AW352:BI353 AM351:AM353 BK352:BS353 AQ338 AU338 AZ338 BE338 BI338 BN338 R341 V341:W341 AA341:AC341 AE341:AG341 AJ341:AK341 AN341:AO341 AV340 AY340 BA340 BD340 BH340 BJ340 BM340 BO340 BS340 P343:Q343 T343:X343 AB343:AC343 AH343 AJ343 AS342 AX342 BA342 BC342 BG342 BJ342 BL342 BO342 BQ342:BS342 R344:AJ344 R351 S345 X351:X353 AC351:AC353 AH351:AH353 AU344 AV351:AV353 BI344 BJ351:BJ353 BK344 BN344 BP344:BR344 BT351:BT353 AF338:AG338 AL338 AP340 AK342:AK344 AL342:AO342 AQ344:AR344 BA351:BB351 O264:BT265 O280 O288 AM198 BD232:BE232 BB234:BD234 O200:BT231 O236:BT259 Q261 S261:T261 V261 X261:Y261 AA261:AB261 AF261:AJ261 AL261:AU261 AW261:AX261 AZ261 BB261:BC261 BE261:BJ261 O152:O155 O176:O195 P175:P195 Q152:U155 W152:BT155 AA165:AA167 AA169:AA173 O168:U168 P151:P155 V151:V155 V157:V168 O179:T179 Q176:BT195 O148:BT149 O133:T133 O283:T283 Q289 P290:P305 S287:T287 S289:T289 R290:S305 V289 U290:U305 X287:Y287 X289:Y289 Y283 AA289:AB289 Z290:AA305 AC287 AF289:AJ289 AH287:AI287 AL289 AO289 AN290:AN305 AQ287 AQ289 AP290:AP305 AS289 AR290:AR305 AU289 AT290:AT305 AW289:AX289 AV290:AW305 AZ289 AY290:AY305 BA287 BC289 BB290:BB305 BE289:BJ289 O267:T267 Q273 S271:T271 S273:T273 V273 X271:Y271 X273:Y273 Y267 AA273:AB273 AC271 AF273:AJ273 AH271:AI271 AL273 AO273 AQ271 AQ273 AS273 AU273 AW273:AX273 AZ273 BA271 BC273 BE273:BJ273 Q279 S277:T277 S279:T279 V279 X277:Y277 X279:Y279 AA279:AB279 AC277 AF279:AJ279 AH277:AI277 AL279 AM269:AM289 AK290:AL305 AO279 AQ277 AQ279 AS279 AU279 AW279:AX279 AZ279 BA277 BC279 BE279:BJ279 O97:T97 O117:T117 P94:BT147 O60:BT63 O76:BT77 O87:O147 P88:BT89 Q64 Q66 S64:T64 S66:Y66 V64:Y64 AA64:AB64 AA66:AB66 AF64:AJ64 AF66:AJ66 AL64 AL66 AL70:AU70 AO64 AO66 AQ64 AQ66 AS64 AS66 AU64 AU66 AW64 BD64 AW66:AX66 AW70:AX70 AZ64 AZ66 AZ70 BB70 BE66 BE70 BG64 BG66 BG70 BI64 BI66 BI70 Q78 Q80 S78:T78 S80:Y80 V78:Y78 AA78:AB78 AA80:AB80 AF78:AJ78 AF80:AJ80 AL78:AM78 AL80 AL84:AU84 AO78 AO80 AQ78 AQ80 AS78 AS80 AU78 AU80 AW78 BD78 AW80:AX80 AW84:AX84 AZ78 AZ80 AZ84 BB84 BE80 BE84 BG78 BG80 BG84 BI78 BI80 BI84 AQ17 AS17 AU17 AW17:AX17 AZ17 BA15 BC17 BE17:BJ17 O48:BT49 O56:BT57 P46 V43 V50 AA45 BA45:BE45 O11:T11 O37 O39 O40:BT41 Q17 S15:T15 S17:T17 V17 X15:Y15 X17:Y17 Y11 AA17:AB17 AC15 AF17:AJ17 AH15:AI15 AL17 AM15 AM29:AM31 AO17 AQ15 AL344:AO344 Y346:AQ346 Y348:AQ348 AZ346 AZ348 AZ344:BG344 Q340:AM340 S342:AJ342 V345:V353 Y350:AT350 AZ350 G8:G291 G306:G402 A402 Y374:AQ374 AZ374 V374:V375 O293:BT293 F292:G305 AB304:AC304 AE290:AI305 AP302:AQ302 AZ298:BA298 BD290:BI305 W290:X305 AZ294 AZ296">
    <cfRule type="cellIs" priority="1445" dxfId="10" operator="equal" stopIfTrue="1">
      <formula>"E"</formula>
    </cfRule>
    <cfRule type="cellIs" priority="1446" dxfId="11" operator="equal" stopIfTrue="1">
      <formula>"P"</formula>
    </cfRule>
  </conditionalFormatting>
  <conditionalFormatting sqref="AY340 BE339 AR234:AT234 AT232:AV232 AZ232:BA233 AW234:AY234 AW235:BA235 BD232:BE233 BB234:BD235 BI232:BJ233 BF234:BI235 P238:Q238 U238:V238 Z238:AA238 AE238:AF238 AJ238:AK238 AO238:AP238 AS238:AT238 AX238:AY238 BC238:BD238 BG238:BH238 BL238:BM238 BQ238:BR238 P240:Q240 U240:V240 Z240:AA240 AE240:AF240 AJ240:AK240 AO240:AP240 AS240:AT240 AX240:AY240 BC240:BD240 BG240:BH240 BL240:BM240 BQ240:BR240 X242 AH242 BS246 AQ242 BA242 BJ242 BT242 R244 AB244 AL244 AU244 BE244 BN244 W246 AG246 AQ246 AZ246 BI246 R250 W250 AB250 AG250 AL250 AQ250 AU250 AZ250 BE250 BI250 BN250 BS250 BI252:BJ252 BN252:BO252 W254:Z254 AL258:AN258 O248:AC248 AG248 AL248 AQ248 AU248 AZ248 BE248 BI248 BN248 BS248 AL256:AN256 AI258 BK258 W260:Z260 AL262:AN262">
    <cfRule type="cellIs" priority="1429" dxfId="12" operator="equal" stopIfTrue="1">
      <formula>"e"</formula>
    </cfRule>
    <cfRule type="cellIs" priority="1430" dxfId="13" operator="equal" stopIfTrue="1">
      <formula>"p"</formula>
    </cfRule>
    <cfRule type="cellIs" priority="1431" dxfId="12" operator="equal" stopIfTrue="1">
      <formula>"e"</formula>
    </cfRule>
    <cfRule type="cellIs" priority="1432" dxfId="13" operator="equal" stopIfTrue="1">
      <formula>"p"</formula>
    </cfRule>
  </conditionalFormatting>
  <conditionalFormatting sqref="AY340">
    <cfRule type="cellIs" priority="1281" dxfId="12" operator="equal" stopIfTrue="1">
      <formula>"E"</formula>
    </cfRule>
    <cfRule type="cellIs" priority="1282" dxfId="13" operator="equal" stopIfTrue="1">
      <formula>"P"</formula>
    </cfRule>
  </conditionalFormatting>
  <printOptions/>
  <pageMargins left="0.25" right="0.25" top="0.75" bottom="0.75" header="0.5118055555555555" footer="0.5118055555555555"/>
  <pageSetup horizontalDpi="300" verticalDpi="300" orientation="landscape" paperSize="9" scale="78" r:id="rId3"/>
  <colBreaks count="1" manualBreakCount="1">
    <brk id="13" max="65535" man="1"/>
  </col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Consuelo Arboleda Arias</dc:creator>
  <cp:keywords/>
  <dc:description/>
  <cp:lastModifiedBy>bienestar1</cp:lastModifiedBy>
  <dcterms:created xsi:type="dcterms:W3CDTF">2018-08-06T18:21:29Z</dcterms:created>
  <dcterms:modified xsi:type="dcterms:W3CDTF">2019-04-17T20:57:45Z</dcterms:modified>
  <cp:category/>
  <cp:version/>
  <cp:contentType/>
  <cp:contentStatus/>
</cp:coreProperties>
</file>