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fileSharing readOnlyRecommended="1"/>
  <workbookPr/>
  <mc:AlternateContent xmlns:mc="http://schemas.openxmlformats.org/markup-compatibility/2006">
    <mc:Choice Requires="x15">
      <x15ac:absPath xmlns:x15ac="http://schemas.microsoft.com/office/spreadsheetml/2010/11/ac" url="C:\Backups E\OCI 2022\COMPARTIDA 2022\25-02-INFORMES OTROS ORGANISMOS\PAAC 2022\"/>
    </mc:Choice>
  </mc:AlternateContent>
  <xr:revisionPtr revIDLastSave="0" documentId="13_ncr:1_{2F5B7352-8628-49F1-86D5-E3B8C5A2E857}" xr6:coauthVersionLast="36" xr6:coauthVersionMax="46" xr10:uidLastSave="{00000000-0000-0000-0000-000000000000}"/>
  <workbookProtection workbookPassword="CF12" lockStructure="1"/>
  <bookViews>
    <workbookView xWindow="-120" yWindow="-120" windowWidth="24240" windowHeight="13140" firstSheet="3" activeTab="5" xr2:uid="{00000000-000D-0000-FFFF-FFFF00000000}"/>
  </bookViews>
  <sheets>
    <sheet name="versión1 2022" sheetId="4" state="hidden" r:id="rId1"/>
    <sheet name="Seguim. Marzo" sheetId="5" state="hidden" r:id="rId2"/>
    <sheet name="Responsables" sheetId="6" state="hidden" r:id="rId3"/>
    <sheet name="SEGUIM. II CUATRIMESTRE" sheetId="7" r:id="rId4"/>
    <sheet name="MAPA RIESGOS CORRUPCIÓN" sheetId="8" r:id="rId5"/>
    <sheet name="SEGUIMIENTO SUIT" sheetId="9" r:id="rId6"/>
    <sheet name="PAAC 2021" sheetId="1" state="hidden" r:id="rId7"/>
    <sheet name="Estrategia Racionaliz Tramites" sheetId="3" state="hidden" r:id="rId8"/>
  </sheets>
  <definedNames>
    <definedName name="_xlnm._FilterDatabase" localSheetId="6" hidden="1">'PAAC 2021'!#REF!</definedName>
    <definedName name="_xlnm._FilterDatabase" localSheetId="3" hidden="1">'SEGUIM. II CUATRIMESTRE'!$B$10:$V$62</definedName>
    <definedName name="_xlnm._FilterDatabase" localSheetId="1" hidden="1">'Seguim. Marzo'!$B$10:$S$60</definedName>
    <definedName name="_xlnm._FilterDatabase" localSheetId="0" hidden="1">'versión1 2022'!$A$10:$GZ$10</definedName>
  </definedNames>
  <calcPr calcId="191029"/>
</workbook>
</file>

<file path=xl/calcChain.xml><?xml version="1.0" encoding="utf-8"?>
<calcChain xmlns="http://schemas.openxmlformats.org/spreadsheetml/2006/main">
  <c r="U60" i="7" l="1"/>
  <c r="T17" i="4" l="1"/>
  <c r="T18" i="4" s="1"/>
  <c r="W11" i="1"/>
  <c r="AB11" i="1"/>
  <c r="AG11" i="1"/>
  <c r="B12" i="1"/>
  <c r="B13" i="1" s="1"/>
  <c r="B14" i="1" s="1"/>
  <c r="B15" i="1" s="1"/>
  <c r="V12" i="1"/>
  <c r="AA12" i="1"/>
  <c r="V13" i="1"/>
  <c r="AA13" i="1"/>
  <c r="V14" i="1"/>
  <c r="AA14" i="1"/>
  <c r="V15" i="1"/>
  <c r="AA15" i="1"/>
  <c r="V16" i="1"/>
  <c r="AA16" i="1"/>
  <c r="W17" i="1"/>
  <c r="AB17" i="1"/>
  <c r="W23" i="1"/>
  <c r="AB23" i="1"/>
  <c r="AG23" i="1"/>
  <c r="AQ26" i="1"/>
  <c r="AO35" i="1"/>
  <c r="W52" i="1"/>
  <c r="AB52" i="1"/>
  <c r="AG52" i="1"/>
  <c r="V58" i="1"/>
  <c r="W58" i="1"/>
  <c r="AA58" i="1"/>
  <c r="AB58" i="1"/>
  <c r="AG58" i="1"/>
  <c r="V60" i="1"/>
  <c r="W60" i="1"/>
  <c r="AA60" i="1"/>
  <c r="AB60" i="1"/>
  <c r="AG60" i="1"/>
  <c r="W63" i="1"/>
  <c r="AB63" i="1"/>
  <c r="AG63" i="1"/>
  <c r="W69" i="1" l="1"/>
  <c r="AB69" i="1"/>
  <c r="AG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ADMDIN12</author>
    <author>AD1DIN03</author>
  </authors>
  <commentList>
    <comment ref="V10" authorId="0" shapeId="0" xr:uid="{00000000-0006-0000-0400-000001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xr:uid="{00000000-0006-0000-0400-000002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F10" authorId="0" shapeId="0" xr:uid="{00000000-0006-0000-0400-000003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G53" authorId="1" shapeId="0" xr:uid="{00000000-0006-0000-0400-000004000000}">
      <text>
        <r>
          <rPr>
            <b/>
            <sz val="9"/>
            <color indexed="81"/>
            <rFont val="Tahoma"/>
            <family val="2"/>
          </rPr>
          <t>AD1DIN03:</t>
        </r>
        <r>
          <rPr>
            <sz val="9"/>
            <color indexed="81"/>
            <rFont val="Tahoma"/>
            <family val="2"/>
          </rPr>
          <t xml:space="preserve">
Recoge observación hecha por Control interno en el informe de seguimiento
</t>
        </r>
      </text>
    </comment>
    <comment ref="G54" authorId="1" shapeId="0" xr:uid="{00000000-0006-0000-0400-000005000000}">
      <text>
        <r>
          <rPr>
            <b/>
            <sz val="9"/>
            <color indexed="81"/>
            <rFont val="Tahoma"/>
            <family val="2"/>
          </rPr>
          <t>AD1DIN03:</t>
        </r>
        <r>
          <rPr>
            <sz val="9"/>
            <color indexed="81"/>
            <rFont val="Tahoma"/>
            <family val="2"/>
          </rPr>
          <t xml:space="preserve">
Recoge observación hecha por Control interno en el informe de seguimiento
</t>
        </r>
      </text>
    </comment>
  </commentList>
</comments>
</file>

<file path=xl/sharedStrings.xml><?xml version="1.0" encoding="utf-8"?>
<sst xmlns="http://schemas.openxmlformats.org/spreadsheetml/2006/main" count="2955" uniqueCount="1345">
  <si>
    <t>SUBRED INTEGRADA DE SERVICIOS DE SALUD SUR E.S.E</t>
  </si>
  <si>
    <t>PROCESO RESPONSABLE DE FORMULACIÓN</t>
  </si>
  <si>
    <t>PROCESO RESPONSABLE DE SEGUIMIENTO</t>
  </si>
  <si>
    <t>OBJETIVO GENERAL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</si>
  <si>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</si>
  <si>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</si>
  <si>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</si>
  <si>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NOMBRE DE PLAN DE TRABAJO</t>
  </si>
  <si>
    <t>Nº</t>
  </si>
  <si>
    <t>COMPONENTE</t>
  </si>
  <si>
    <t>SUBCOMPONENTE</t>
  </si>
  <si>
    <t>ACTIVIDAD</t>
  </si>
  <si>
    <t>FECHA DE TERMINACIÓN</t>
  </si>
  <si>
    <t>Política de Administración del Riesgo de Corrupción</t>
  </si>
  <si>
    <t>Divulgar y Socializar</t>
  </si>
  <si>
    <t>Monitoreo</t>
  </si>
  <si>
    <t>PERIODICIDAD</t>
  </si>
  <si>
    <t>RESPONSABLE</t>
  </si>
  <si>
    <t>META</t>
  </si>
  <si>
    <t xml:space="preserve">PRODUCTO </t>
  </si>
  <si>
    <t>INDICADOR</t>
  </si>
  <si>
    <t>Anual</t>
  </si>
  <si>
    <t>Estructura Administrativa y Direccionamiento Estratégico</t>
  </si>
  <si>
    <t>Fortalecimiento de los Canales de Atención.</t>
  </si>
  <si>
    <t>Talento Humano</t>
  </si>
  <si>
    <t>Oficina de Sistemas de Información - TIC</t>
  </si>
  <si>
    <t xml:space="preserve"> Politica de Integridad y Código de Integridad</t>
  </si>
  <si>
    <t>GESTION DE RIESGOS DE CORRUPCION</t>
  </si>
  <si>
    <t>RENDICION DE CUENTAS</t>
  </si>
  <si>
    <t>MECANISMOS PARA MEJORAR LA ATENCION AL CIUDADANO</t>
  </si>
  <si>
    <t>MECANISMOS PARA LA TRANSPARENCIA Y ACCESO A LA INFORMACION</t>
  </si>
  <si>
    <t>OTRAS INICIATIVAS</t>
  </si>
  <si>
    <t>Oficina de Participacion Comunitaria y Servicio al Ciudadano</t>
  </si>
  <si>
    <t xml:space="preserve">01/01/2020
</t>
  </si>
  <si>
    <t>Trimestral</t>
  </si>
  <si>
    <t xml:space="preserve">Semestral </t>
  </si>
  <si>
    <t xml:space="preserve">cuatrimestral </t>
  </si>
  <si>
    <t xml:space="preserve">Mensual </t>
  </si>
  <si>
    <t xml:space="preserve">Trimestral </t>
  </si>
  <si>
    <t xml:space="preserve">Oficina de Participacion Comunitaria y Servicio al Ciudadano- lider de facturación </t>
  </si>
  <si>
    <t xml:space="preserve">Desarrollar actividades en caminadas a prevenir posibles hechos de corrupción y mejorando  la atención al ciudadano , dentro de los procesos de la Subred Integrada de Servicios de Salud Sur E.S.E durante la vigencia del  2021. </t>
  </si>
  <si>
    <t>12-30-2021</t>
  </si>
  <si>
    <t>Anualmente</t>
  </si>
  <si>
    <t>Informe de Gestión de Integridad</t>
  </si>
  <si>
    <t>Campañas de promoción</t>
  </si>
  <si>
    <t xml:space="preserve">Soportes de socializacion de Politica y Código de Integridad </t>
  </si>
  <si>
    <t>100% de Gerentes Publicos (Equipo Directivo) capacitados en Pollitica y Codigo de Integridad en 2021</t>
  </si>
  <si>
    <t xml:space="preserve">Cobertura de  Gerentes Públicos capacitados en Politica y  Código de Integridad
(# de Gerentes Publicos capacitados en Politica y Codigo de Integridad  / total de Gerentes Públicos)*100 </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</si>
  <si>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</si>
  <si>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</si>
  <si>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Cumplimiento de Campañas de promoción de valores del servicio público:
(Campañas ejecutadas/ Campañas programadas)*100</t>
  </si>
  <si>
    <t xml:space="preserve">1 informe del componente de integridad socializado al Comité de Gestión y Desempeño según programacion establecida </t>
  </si>
  <si>
    <t xml:space="preserve">Reportar resultados del componente de Integridad en el marco del Comité de Gestión y Desempeño </t>
  </si>
  <si>
    <t xml:space="preserve">Informe de Gestión de Integridad socializado en comité de Gestión y Desempeño  </t>
  </si>
  <si>
    <t>Politica de Gestión de Riesgos actualizada y publicada en web institucional
(Politica de Gestión de Riesgos actualizada y publicada en web / Politica programada para actualizacion)*100</t>
  </si>
  <si>
    <t>Oficina Asesora de Direccionamiento Estratégico</t>
  </si>
  <si>
    <t>Política de Gestión de Riesgos actualiza</t>
  </si>
  <si>
    <t xml:space="preserve">Anual
</t>
  </si>
  <si>
    <t>Plan Anticorrupción y Atención al Ciudadano 2021</t>
  </si>
  <si>
    <t>Oficina Asesora de Desarrollo Institucional
Lideres de Proceso</t>
  </si>
  <si>
    <t>Oficina Asesora de Desarrollo Institucional
Participación comunitaria y servicio al ciudadano</t>
  </si>
  <si>
    <t xml:space="preserve">Oficina Asesora de Direccionamiento Estratégico
</t>
  </si>
  <si>
    <t>Listados de asistencia
Soportes de socilzacion virtual</t>
  </si>
  <si>
    <t>Listado de resultados de colaboradore evaluados con puntaje
Instumento de evaluacion aplicado</t>
  </si>
  <si>
    <t>Enero</t>
  </si>
  <si>
    <t>Abril</t>
  </si>
  <si>
    <t>Diciembre</t>
  </si>
  <si>
    <t xml:space="preserve">Canales de atención al ciudadano socializados al 100% de los grupos interés </t>
  </si>
  <si>
    <t>Canales de atención al ciudadano socializados a los grupos de interés</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</si>
  <si>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</si>
  <si>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</si>
  <si>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Servidores y colaboradores de líneas de frente capacitados con un nivel de apropiación superior al 85%</t>
  </si>
  <si>
    <t>Cobertura de socialización
(# de colaboradores socializados /# colaboradores programados )*100</t>
  </si>
  <si>
    <t>Cada 2 meses</t>
  </si>
  <si>
    <t>Evaluar la estrategia de conflicto de interes con definicion del plan de trabajo para su desarrollo</t>
  </si>
  <si>
    <t>Publicar la  estrategia de conflicto de interes</t>
  </si>
  <si>
    <t>Continuar con las capacitaciones de la Politica de Integridad actualizada, codigo de integridad y su relacion con los conflictos de interes</t>
  </si>
  <si>
    <t xml:space="preserve">Evaluar el Plan de Integridad </t>
  </si>
  <si>
    <t>Continuar con la medicion de conocimientos sobre Plan Anticorrupcion y Atencion al ciudadano  al grupo de valor colaboradores</t>
  </si>
  <si>
    <t>1 Politica de Gestión de Riesgos actualizada  a mas tardar el 15 de enero de 2021</t>
  </si>
  <si>
    <t>90% de colaboradores socializados  en  la vigencia 2021</t>
  </si>
  <si>
    <t>Transparencia activa y Monitoreo del Acceso a la Información Pública</t>
  </si>
  <si>
    <t xml:space="preserve">Realizar el seguimiento para el cumplimiento de la Ley 1712 de 2014, Decreto 115 de 2015 y Resolución MinTIC 3564 de 2015 en la Subred Sur </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</si>
  <si>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</si>
  <si>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</si>
  <si>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</si>
  <si>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Instrumentos de Gestión de la Información</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</si>
  <si>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</si>
  <si>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</si>
  <si>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</si>
  <si>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</si>
  <si>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 xml:space="preserve">Lograr el 100% de la recoleccion de bases de datos personales </t>
  </si>
  <si>
    <t xml:space="preserve">Consolidado de bases de datos personales </t>
  </si>
  <si>
    <t xml:space="preserve">Numero de bases de datos recolectadas / numero de bases de datos </t>
  </si>
  <si>
    <t xml:space="preserve">Revisar y realimentar la información recolectada por las areas para el registro de las Bases de datos.
</t>
  </si>
  <si>
    <t>Registro</t>
  </si>
  <si>
    <t xml:space="preserve">Numero de bases de datos registradas/ numero de bases de datos </t>
  </si>
  <si>
    <t xml:space="preserve">Realizar la medicion de los registros en la base de datos de acuerdo con los conocimientos sobre Plan Anticorrupcion
</t>
  </si>
  <si>
    <t xml:space="preserve">100% de registro de las bases de datos de datos personales recolectadas </t>
  </si>
  <si>
    <t xml:space="preserve">Recolectar las bases de datos personales de acuerdo a los estandares emitidos por la SIC.
</t>
  </si>
  <si>
    <t>Continuar con la socialización de Politica y Plan anticorrupcion a los colaboradores de USS urbanas y Rurales  (incluye tercerizados)</t>
  </si>
  <si>
    <t>Actualizar la Política de Gestión de Riesgos (tener en cuenta requisitos del informe SCI y recomendaciones OCI)</t>
  </si>
  <si>
    <t>85% de resultados favorables de medicion de conocimientos a colaboradores evaluados en 2021</t>
  </si>
  <si>
    <t>3 reportes de seguimiento del PAAC y Mapa de riesgos de corrupcion desde la II linea de defensa, publicados en la web  por cada cuatrimestre de 2021</t>
  </si>
  <si>
    <t>PAAC y Mapa de riesgos de corrupción de corrupcion con seguimiento de II linea de defensa</t>
  </si>
  <si>
    <t xml:space="preserve">% conocimiento del PAAC 
(# colaboradores con resultados &gt;= al 85% en PAAC/ # de colaboradores evaluados)*100
</t>
  </si>
  <si>
    <t>Cumplimiento de PAAC II linea de defensa
  (total actividades cumplidas por cada componente / total de actividades programadas por cada componente)*100</t>
  </si>
  <si>
    <t>1 Estrategia de Conflictos de Interés  publicada  a mas tardar el 31 de enero de 2021</t>
  </si>
  <si>
    <t>Estrategia de Conflicto de Interes  publicados en web institucional</t>
  </si>
  <si>
    <t xml:space="preserve">Estrategia de Conflicto de Interés  publicado en web institucional
</t>
  </si>
  <si>
    <t>Soportes del Plan de Trabajo  de Conflicto de Interes</t>
  </si>
  <si>
    <t xml:space="preserve">85% de cumplimiento del plan de trabajo de Conflicto de Interes 
</t>
  </si>
  <si>
    <t>Cumplimiento del Plan de trabajo de Integridad
(#actividades cumplidas del Plan de Integridad / # actividades programadas de Plan de Integridad)*100</t>
  </si>
  <si>
    <t>Cumplimiento del Plan de trabajo de Conflicto de Interés
(#actividades cumplidas del Plan de Conflicto de interés/ # actividades programadas de Plan de Conflicto de Interés)*100</t>
  </si>
  <si>
    <t>85% de cumplimiento del Plan de trabajo de Integridad</t>
  </si>
  <si>
    <t xml:space="preserve">HABEAS DATAS
</t>
  </si>
  <si>
    <t>Evaluar el PAAC y  los riesgos de corrupcion desde la II linea de defensa, analizando la solidez de controles y  publicacion de resultados en web</t>
  </si>
  <si>
    <t>Presentar ante la alta dirección de la Subred informe trimestral del comportamiento de la manifestaciones ciudadanas PQRS incluyendo denuncias por posibles actos de corrupción, para facilitar la toma de decisiones y el desarrollo de iniciativas de mejora.</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</si>
  <si>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</si>
  <si>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</si>
  <si>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</si>
  <si>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</si>
  <si>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Diseñar e implementar una estrategia de divulgación  los  canales de atención al ciudadano a los diferentes grupos de interés de la Subred Sur.</t>
  </si>
  <si>
    <t>Porcentaje de grupos de interés con conocimiento de los canales de atención al ciudadano</t>
  </si>
  <si>
    <t>Resultados del informe de análisis de Barreras de Acceso y mejoras implementadas</t>
  </si>
  <si>
    <t xml:space="preserve">90% de servidores colaboradores de líneas de frente (Informadores y facturadores) capacitados  en  conocimientos, habilidades y actitudes en aspectos de servicio a la ciudadanía y prevención de riesgos de corrupción. </t>
  </si>
  <si>
    <t>Porcentaje de colaboradores de líneas de frente (informadores y facturadores) capacitados  en  conocimientos, habilidades y actitudes en aspectos de servicio a la ciudadanía y prevención de riesgos de corrupción con un nivel de apropiación superior al 85%</t>
  </si>
  <si>
    <t>Normativo y procedimental</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</si>
  <si>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</si>
  <si>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</si>
  <si>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</si>
  <si>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</si>
  <si>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</si>
  <si>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Relacionamiento con el ciudadano</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</si>
  <si>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</si>
  <si>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</si>
  <si>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</si>
  <si>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</si>
  <si>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 xml:space="preserve">Capacitar a servidores y colaboradores de lineas de frente, (Informadores y facturadores)  en  conocimientos,habilidades y actitudes en aspectos de servicio a la ciudadanía y prevención de riesgos de corrupción. </t>
  </si>
  <si>
    <t>Fases de Alistamiento</t>
  </si>
  <si>
    <t xml:space="preserve">
Asignar el área responsable de liderar la rendición de cuentas.
</t>
  </si>
  <si>
    <t xml:space="preserve">Anual </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</si>
  <si>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</si>
  <si>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</si>
  <si>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</si>
  <si>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</si>
  <si>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t>Conformación del equipo líder</t>
  </si>
  <si>
    <t>100%   del Equipo Lider, capacitado  y informado  frente a la Metodologia de Rendición de Cuentas.</t>
  </si>
  <si>
    <t xml:space="preserve">Acta de Conformación y formación metodologica al Equipo Lider Rendición de Cuentas. </t>
  </si>
  <si>
    <t>% De cumplimiento de capacitación y formación del equipo lider de Rendición de Cuentas.</t>
  </si>
  <si>
    <t>Capacitar el equipo líder de Rendición de Cuentas</t>
  </si>
  <si>
    <t>Soporte documental o virtual de capacitación aplicada a lideres de rendicion de cuentas</t>
  </si>
  <si>
    <t>Autodiagnóstico de rendición de cuentas</t>
  </si>
  <si>
    <t>80%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</si>
  <si>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</si>
  <si>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</si>
  <si>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t xml:space="preserve">Linea de base del Autoevaluación enfoque de derechos humanos y paz en la rendicion de cuentas.  </t>
  </si>
  <si>
    <t>Identificar las dependencias y enlaces para la rendición de Cuentas</t>
  </si>
  <si>
    <t>Un informe consolidado de necesidades de Infromación de Rendición de cuentas</t>
  </si>
  <si>
    <t>Documento soporte de Comunicación a lideres de Procesos de resultados de Diagnostico y necesidades de Información, para rendición de cuentas.</t>
  </si>
  <si>
    <t>Numero de necesidades de Información identificadas</t>
  </si>
  <si>
    <t>Identifica de actores y grupos interesados</t>
  </si>
  <si>
    <t>Equipo Lider de Rendición de Cuentas</t>
  </si>
  <si>
    <t>Un informe descriptico de actores y grupos de interés relevantes para el ejercicio de rendición de cuentas</t>
  </si>
  <si>
    <t>Identificación de mapa de actores y grupos interesados.</t>
  </si>
  <si>
    <t>Numero de actores y grupos de valor identificado para la actual Rendición de Cuentas.</t>
  </si>
  <si>
    <t>Un  Diagnostico actual del ejercicio de Rendición de Cuentas, con medición de los 5 entornos (Economia, Social, tecnologico, Cultural, Politico).</t>
  </si>
  <si>
    <t xml:space="preserve">FODA Rendición de Cuentas. </t>
  </si>
  <si>
    <t>Un Documento FODA Publicado.</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</si>
  <si>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</si>
  <si>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</si>
  <si>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</si>
  <si>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</si>
  <si>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Identificar las necesidades de información y diálogo</t>
  </si>
  <si>
    <t>Diseño</t>
  </si>
  <si>
    <t>Elaborar la estrategia de rendición de cuentas basada en enfoque de derechos y paz.</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</si>
  <si>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</si>
  <si>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</si>
  <si>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</si>
  <si>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Elaborar el componente de comunicaciones de la estrategia de rendición de cuentas</t>
  </si>
  <si>
    <t>Direccionamiento Estratégico - Planeación Estratégica.
Participación Comunitaria y Servicio al Ciudadano.
Comunicación Estratégica.</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</si>
  <si>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</si>
  <si>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</si>
  <si>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</si>
  <si>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Identificar Buenas prácticas sobre acciones de comunicación visual en espacios públicos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</si>
  <si>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</si>
  <si>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</si>
  <si>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</si>
  <si>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Elaborar participativamente de la estrategia de rendición de cuentas</t>
  </si>
  <si>
    <t>Socializar la estrategia de rendición de cuentas</t>
  </si>
  <si>
    <t>Preparación</t>
  </si>
  <si>
    <t>Realizar Consulta a los grupos de interés, para definición de información priorizada.</t>
  </si>
  <si>
    <t>Una matriz  de definición de información priorizada por grupos de interes para ejercicio de  rendición de cuentas.</t>
  </si>
  <si>
    <t xml:space="preserve">Documentos soportes de resultado de la consulta de grupos de valor sobre la priorización de Información para Rendición de Cuentas. </t>
  </si>
  <si>
    <t>Información Priorizada para Rendición de Cuentas.</t>
  </si>
  <si>
    <t>Elaborar del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</si>
  <si>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</si>
  <si>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</si>
  <si>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</si>
  <si>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</si>
  <si>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</si>
  <si>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</si>
  <si>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</si>
  <si>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</si>
  <si>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</si>
  <si>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</si>
  <si>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</si>
  <si>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t xml:space="preserve">Aplicar la  metodologica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</si>
  <si>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</si>
  <si>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</si>
  <si>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</si>
  <si>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</si>
  <si>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</si>
  <si>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</si>
  <si>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</si>
  <si>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</si>
  <si>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</si>
  <si>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</si>
  <si>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</si>
  <si>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</si>
  <si>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t>Elaborar  tablero de control</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</si>
  <si>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</si>
  <si>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</si>
  <si>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</si>
  <si>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</si>
  <si>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t>Seguimiento y Monitoreo</t>
  </si>
  <si>
    <t>Medir el Cumplimiento de seguimiento de compromisos</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</si>
  <si>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</si>
  <si>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</si>
  <si>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</si>
  <si>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Realizar Plan de mejora a los posibles acciones identificadas a mejorar.</t>
  </si>
  <si>
    <t>100% de Cumplimiento  de las acciones de mejora, resultado de la evalaución del ejercicio de Rendición de Cuentas 2020.</t>
  </si>
  <si>
    <t>Matriz de acciones de mejora Rendición de Cuentas 2020.</t>
  </si>
  <si>
    <t>% Cumplimiento de las acciones de mejora de Rendicion de Cuentas 2020.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</si>
  <si>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</si>
  <si>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</si>
  <si>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</si>
  <si>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2020.</t>
  </si>
  <si>
    <t>Documento publicado.</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</si>
  <si>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</si>
  <si>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</si>
  <si>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</si>
  <si>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cumplimeinto de evaluación de Rendición de Cuentas</t>
  </si>
  <si>
    <t>Realizar Evaluación participacitiva de la estrategia de rendición de cuentas</t>
  </si>
  <si>
    <t>Protección de datos personales</t>
  </si>
  <si>
    <t>Identificar los cambios del contexto estratégico institucional como   fuente de entrada  de cambios de versiones del  Mapa de Riesgos de corrupcion y controles asociados</t>
  </si>
  <si>
    <t>Reportar a los grupos de valor los resultados del PAAC institucional y Mapa de riesgos de corrupción</t>
  </si>
  <si>
    <t xml:space="preserve">3 reportes de resultados del PAAC y Mapa de  Riesgos de Corrupcion a los grupos de valor </t>
  </si>
  <si>
    <t>Reportes de resultados del PAAC y Mapa de riesgos de corrupción de corrupcion</t>
  </si>
  <si>
    <t xml:space="preserve">Cumplimiento del PAAC (por componente) y Resultados de Mapa de Riesgos de corrupcion </t>
  </si>
  <si>
    <t>Mapa de riesgos de corrupcion publicado en web con registro de versiones actualizadas y cambios</t>
  </si>
  <si>
    <t>1 mapa de riesgos de corrupcion con  registro del contexto estrategico que origino cambio en versiones</t>
  </si>
  <si>
    <t>Publicación de Mapa de Riesgos de corrupcion con registro de cambios (aplica para versiones actualizadas)</t>
  </si>
  <si>
    <t>Oficina Asesora de Direccionamiento Estratégico y Procesos que intervienen en cada componente</t>
  </si>
  <si>
    <t>Oficina Asesora de Direccionamiento Estratégico - Oficina de Control Interno</t>
  </si>
  <si>
    <t xml:space="preserve">RACIONALIZACIÓN DE TRÁMITES </t>
  </si>
  <si>
    <t xml:space="preserve">Identificación de Tramites </t>
  </si>
  <si>
    <t xml:space="preserve">Portafolio de oferta institucional (trámites y otros procedimientos administrativos) identificado y difundido para los usuarios </t>
  </si>
  <si>
    <t>Revisar de manera periodica,  el ciclo de verificación de los datos de operación y  los trámites y  servicios con suceptibilidad a actualización, en el  Sistema Único de Información de Trámites SUIT, en  Guía de Trámites y Servicios - Bogotá.</t>
  </si>
  <si>
    <t>Oficina Asesora de Desarrollo Institucional- Participación Comunitaria y Servicio al Ciudadano 
Lideres de Proceso</t>
  </si>
  <si>
    <t xml:space="preserve">Documento Diagnostico de verificación y uso de los tramites y servicios, datos de oepración, identificando la necesidad o no de actualización. </t>
  </si>
  <si>
    <t>Oficina Asesora de Desarrollo Institucional- Participación Comunitaria y Servicio al Ciudadano 
Lideres de Procesos Misionales.</t>
  </si>
  <si>
    <t xml:space="preserve">1 Informe de diagnostico del estado actual de tramites y servicios, que visibilice la necesidad o no de actualización. </t>
  </si>
  <si>
    <t>(Número de socializaciones realizadas/ Número de socializaciones programadas) * 100</t>
  </si>
  <si>
    <t xml:space="preserve">Realiza Difundir la oferta de trámites y servicios l grupo de valor usuarios, familia y comunidad </t>
  </si>
  <si>
    <t xml:space="preserve">Realizar actualización en la pagina SUIT, relacionado con la actualizacion de tramites y servicios </t>
  </si>
  <si>
    <t>4 Reportes de actualizacion de Tramites y Servicios en el SUIT.</t>
  </si>
  <si>
    <t xml:space="preserve">Documento evidencia de la Socialización de Portafolio de servicios </t>
  </si>
  <si>
    <t>Numero de reportes de Tramites y Servicios en el SUIT / 4 Reportes de gestión.</t>
  </si>
  <si>
    <t xml:space="preserve">Trimestral - Anual </t>
  </si>
  <si>
    <t>Informes de actualización en el sistema SUIT</t>
  </si>
  <si>
    <t>Numero de diagosticos previos sobre la necesidadd e actualziación de Tramites y Servicios en el SUIT / 4 Reportes de gestión.</t>
  </si>
  <si>
    <t>Gestión y Priorización  de la Racionalización de Trámites</t>
  </si>
  <si>
    <t>Racionalizar los tramites, servicios, y otros procedimientos administrativos definidos por la Entidad</t>
  </si>
  <si>
    <t>Definir con los lideres de los procesos, los tramites y/o servicios que de acuerdo al diagnostico son suceptibles a racionalizar.</t>
  </si>
  <si>
    <t xml:space="preserve"> Tramites y/o servicios definidos para racionalizar en le periodo.</t>
  </si>
  <si>
    <t xml:space="preserve"> Tramites y/o servicios racionalizados efectivamente en el SUIT,  en le periodo.</t>
  </si>
  <si>
    <t xml:space="preserve">Analizar  las barreras de acceso identificadas en los diferentes canales de atención presentados por la ciudadanía PQRS- SIDMA   y generar las acciones de mejora a que haya lugar. </t>
  </si>
  <si>
    <t>Tramite Racionalizado</t>
  </si>
  <si>
    <t>Estrategia Implementada de Racionalización del tramite</t>
  </si>
  <si>
    <t xml:space="preserve"> </t>
  </si>
  <si>
    <t>Subgerencia de Prestación de Servicios de Salud - Direccion de Servicios Ambulatorios</t>
  </si>
  <si>
    <t>31/10/2021</t>
  </si>
  <si>
    <t>18/05/2021</t>
  </si>
  <si>
    <t>Aumento de canales y/o puntos de atención</t>
  </si>
  <si>
    <t>Administrativa</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</si>
  <si>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</si>
  <si>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</si>
  <si>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realiza solicitud de cita para la prestación de servicios en salud en la  modalidad presencial.</t>
  </si>
  <si>
    <t>Inscrito</t>
  </si>
  <si>
    <t>Asignación de cita para la prestación de servicios en salud</t>
  </si>
  <si>
    <t>47444</t>
  </si>
  <si>
    <t>Modelo Único – Hijo</t>
  </si>
  <si>
    <t>Mejora u optimización del proceso o procedimiento asociado al trámite</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</si>
  <si>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</si>
  <si>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(Demanda inducida)
Seguimiento a cohortes de acuerdo al curso de vida individual del usuario para la asignación sugerida de los servicios de protección específica y detección temprana.</t>
  </si>
  <si>
    <t>El usuario realiza solicitud de cita de acuerdo a su necesidad y/o orden medica.</t>
  </si>
  <si>
    <t>Eliminación de requisitos (verificaciones)</t>
  </si>
  <si>
    <t xml:space="preserve">Disminución de los pasos del trámite     
Disminución del tiempo para la gestión de la citas.                </t>
  </si>
  <si>
    <t>Eliminación de solicitud de autorización para la asignación de citas para los servicios de consulta de medicina especializada y odontología especializada para los usuarios de Capital Salud.</t>
  </si>
  <si>
    <t>El usuario requiere autorización para la asignación de cita para servicios de medicina especializada y odontología especializada.</t>
  </si>
  <si>
    <t>Oficina de Sistemas de Información TIC - Proceso Gestión Documental</t>
  </si>
  <si>
    <t>Disponer de mecanismos de seguimiento al estado del trámite</t>
  </si>
  <si>
    <t>Tecnologica</t>
  </si>
  <si>
    <t>El usuario puede realizar  seguimiento al trámite de expedición de copia de historia clínica de manera virtual en tiempo real, lo que ahorra tiempo, dinero y movilidad
Modernización del gestor documental de la entidad</t>
  </si>
  <si>
    <t>Implementar un link o motor de búsqueda que brinde información al usuario, en tiempo real, del estado de la respuesta al trámite</t>
  </si>
  <si>
    <t>El usuario realiza seguimiento al estado del trámite de expedición de copia de historia clínica mediante los canales presencial y correo electrónico</t>
  </si>
  <si>
    <t>Historia clínica</t>
  </si>
  <si>
    <t>47442</t>
  </si>
  <si>
    <t>Justificación</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</si>
  <si>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</si>
  <si>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</si>
  <si>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</si>
  <si>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</si>
  <si>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</si>
  <si>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</si>
  <si>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</si>
  <si>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</si>
  <si>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</si>
  <si>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</si>
  <si>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</si>
  <si>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</si>
  <si>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</si>
  <si>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</si>
  <si>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</si>
  <si>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</si>
  <si>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BOGOTÁ</t>
  </si>
  <si>
    <t>Municipio:</t>
  </si>
  <si>
    <t>Bogotá D.C</t>
  </si>
  <si>
    <t>Departamento:</t>
  </si>
  <si>
    <t>2021</t>
  </si>
  <si>
    <t>Año vigencia:</t>
  </si>
  <si>
    <t>null</t>
  </si>
  <si>
    <t>Sector administrativo:</t>
  </si>
  <si>
    <t>Territorial</t>
  </si>
  <si>
    <t>Orden:</t>
  </si>
  <si>
    <t xml:space="preserve">SUBRED INTEGRADA DE SERVICIOS DE SALUD SUR </t>
  </si>
  <si>
    <t>Nombre de la entidad:</t>
  </si>
  <si>
    <t>Oficina Asesora de Desarrollo Institucional- Participación Comunitaria y Servicio al Ciudadano 
Responsables definidos en Estrategia de Racionalización</t>
  </si>
  <si>
    <t>Numero de tramites identificados para racionalzar  / Numero de tramites efectivamente racionalizados en SUIT.</t>
  </si>
  <si>
    <t>Desarrollar la Estrategia de Racionalización de Tramites definida (Ver pestaña Estrategia Racionaliz Tramites)</t>
  </si>
  <si>
    <t>PLAN ANTICORRUPCIÓN Y ATENCIÓN AL CIUDADANO 2021 - VERSION III</t>
  </si>
  <si>
    <t>SEGUIMIENTO I LINEA DE DEFENSA
PRIMER CUATRIMESTRE DE 2021</t>
  </si>
  <si>
    <t>SEGUIMIENTO II LINEA DE DEFENSA
PRIMER CUATRIMESTRE DE 2021</t>
  </si>
  <si>
    <t>Consolidador de Seguimiento</t>
  </si>
  <si>
    <t>DESCRIPCIÓN DE CUMPLIMIENTO</t>
  </si>
  <si>
    <t>EVIDENCIA</t>
  </si>
  <si>
    <t>% CUMPLIMIENTO CUATRIMESTRE</t>
  </si>
  <si>
    <t>% AVANCE
ANUAL</t>
  </si>
  <si>
    <t>Desarrollo Institucional - Riesgos</t>
  </si>
  <si>
    <t>La política de Gestión de Riesgos se encuentra en proceso de actualizción.
La Politica cuenta con la revisión por parte de la Dirección de Riesgo de Salud.
Uno de los aspectos que genera un mayor tiempo de formalización es la definición del apetito de riesgo y las instancias de aprobación que se requieren para este aspecto.</t>
  </si>
  <si>
    <t>Proyecto de actualizaciión de la Politica
Proyecto de Documento de análisis de apetito de riesgo</t>
  </si>
  <si>
    <t>Política en proceso de actualización. En proceso inclusión del apetito de riesgo.</t>
  </si>
  <si>
    <t>Se ha efectuado socialización en Mesas de Acreditación y UCL durante en primer cuatrimestre de 2021. Adicionalmente se envió a los colaboradores el Boletín "En Sintonía".</t>
  </si>
  <si>
    <t>Soporte de socializaciones y Boletín "En Sintonía" comunicado a colaboradores</t>
  </si>
  <si>
    <t xml:space="preserve">La construcción del mapa de riesgos de la entidad para la vigencia 2021, que incluye los riesgos de corrupción, cuentan con un análsis del contexto de la entidad y de los procesos.
</t>
  </si>
  <si>
    <t>Mapa de riesgos vigencia 2021 - 2 - CONTEXTO
Mapa de riesgos de corrupción versión 1 y 2</t>
  </si>
  <si>
    <t>La construcción del mapa de riesgos de la entidad para la vigencia 2021, que incluye los riesgos de corrupción, cuentan con un análsis del contexto de la entidad y de los procesos.</t>
  </si>
  <si>
    <t>La evaluación para el primer cuatrimestre se focalizó en el primer componente del PAAC referente a la Gestión de Riesgos.</t>
  </si>
  <si>
    <t>Consolidado de evaluaciones efectuadas a los colaboradores</t>
  </si>
  <si>
    <t>Evaluación PAAC II línea de defensa
Mapa de riesgos de corrupción con evaluación II línea de defensa</t>
  </si>
  <si>
    <t>Participación Comunitaria y Servicio al Ciudadano</t>
  </si>
  <si>
    <t xml:space="preserve">Se realizaron durante el primer trimestre dos actualizaciones de formato integrado de concepto sanitario y de imágenes diagnosticas, por ajustes en los números telefonicos y horarios de atención se realiza en conjunto con la Oficina de Desarrollo institucional validación de la informacion de los trámites con cada uno de los lideres para realizar los cambios y actualización </t>
  </si>
  <si>
    <t xml:space="preserve">Formatos integrados diligenciados en el SUIT con fecha de modificaciòn. 
Formatos integrados validados por los lideres  </t>
  </si>
  <si>
    <t>Se observa actualización en la página SUIT, de los trámites de Concepto sanitario e imágenes diagnosticas.</t>
  </si>
  <si>
    <t>Desarrollo Institucional - Tramites</t>
  </si>
  <si>
    <t>Desarrollo Institucional - Direccionamiento Estratégico</t>
  </si>
  <si>
    <t>Se delega Equipo Técnico de Rendición de Cuentas  y se asigna al  proceso de direccionamiento estrategico como area lider del ejercicio de Rendición de Cuentas 2020</t>
  </si>
  <si>
    <t>Oficio No. GG-012 Firmado por el Dr. Luis Fernando Pineda Avila - Gerente Delegando el Equipo Tecnico de Rendición de Cuentas y donde se asigna al  proceso de direccionamiento estrategico como area lider del ejercicio de Rendición de Cuentas 2020.</t>
  </si>
  <si>
    <t>Oficio de Citación Equipo Lider de Rendicion de Cuentas y Presentación.</t>
  </si>
  <si>
    <t>Se realizan los 5 pasos según la metodologia del MURC ( Identificación de actores, priorización de variables. Análisis de actuación, Mapa de conocimiento y el FODA).</t>
  </si>
  <si>
    <t>1. Matriz de Actualizacion caracterización de GV
2. Consolidado General de Grupos de Valor.
3. Formatos por Proceso IGrupos de Valor 2021</t>
  </si>
  <si>
    <t xml:space="preserve">Matriz por Localidad de identificación de temas prioritarios y de necesidades </t>
  </si>
  <si>
    <t>Comunicaciones</t>
  </si>
  <si>
    <t>* Piezas comunicativas Rendición de Cuentas.
* Presentación Rendición de Cuentas.
*Guión con el paso a paso.
*Indicadores redes sociales.
*seguimiento PECO 2021</t>
  </si>
  <si>
    <t>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t>
  </si>
  <si>
    <t xml:space="preserve">Actas de espacios de dialogo ciudadano </t>
  </si>
  <si>
    <t xml:space="preserve">Para la socialización de la Estrategia de Rendición de Cuentas, se elaboró en link de pagina web, que contenia el informe de previo de Rendición de Cuentas, para consulta previa del Ciudadano e Información de Hora, fecha y medio </t>
  </si>
  <si>
    <t>En la realización de los diálogos se definió la matriz de necesidad de información la cual se consolido con los requerimientos manifestados a través de asamblea de rendición de cuentas realizada en el 2021</t>
  </si>
  <si>
    <t>matriz consolidada de necesidad de ifnformacion</t>
  </si>
  <si>
    <t xml:space="preserve">Pendiente  Información </t>
  </si>
  <si>
    <t xml:space="preserve">Se consolida informacion de los meses de enero, febrero, marzo, para proceder a socializar los resultados con los servicios involucrados , con los directivos y generar las acciones de mejora a que haya lugar </t>
  </si>
  <si>
    <t>Informe Primer Trimestre 2021</t>
  </si>
  <si>
    <t xml:space="preserve">Durante el primer trimestre de 2021 se realizan charlas educativas en salas de espera donde se promueven los canales de escucha a la ciudadania que funcionan dentro de la Subred Sur. Estos consolidados se encuentran registrados en las bases de datos de el  SIDMA (herramienta diseñada por la SDS). </t>
  </si>
  <si>
    <t xml:space="preserve">Consolidado información socialización canales de escucha. </t>
  </si>
  <si>
    <t>Informe I Trimestre de 2021 SIDMA</t>
  </si>
  <si>
    <t xml:space="preserve">Se realizan capacitaciones a los Auxiliares Administrativos de Servicio al ciudadano para el fortalecimiento técnico durante los meses de enero, febrero y marzo de 2021. Total de participantes 50, en temas realcionados con atención a poblaciones diferenciales (discapacidad), call center, ruta de la salud, salud mental. </t>
  </si>
  <si>
    <t xml:space="preserve">Actas de reuniones programadas con fechas 17 y 18 de febrero de 2021, 17 y 18 de marzo de 2021. Fortalecimiento técnico. </t>
  </si>
  <si>
    <t xml:space="preserve">Desde la oficina de Participaciòn Comunitaria y servicio al Ciudadano se ha realizado en el primer trimestre los siguientes  documentos  que hacen parte del  enfoque para la estrategia de divulgaciòn de los derechos y deberes, de igual manera se ha realizado reuniones con el comite de historias clinicas  para la inclusion de el link en la historia clinica que permite al profesional registrar el derecho y deber  como estrategia de divulgaciòn. </t>
  </si>
  <si>
    <t xml:space="preserve">1. Campaña de socializacion de derechos y deberes  se anexa como evidencia  a- actas de historia clinica 2- Manual de derechos y deberes 3- estrategia de divulgacion de Derechos y deberes. </t>
  </si>
  <si>
    <t>Mensualmente se realiza la encuesta de satisfacción al usuario de acuerdo a los servicios recibidos en urgencias, hospitalización, ambulatorios y complementarios. Se utiliza la encuesta digital  y se consolidan datos para la elaboración de informes mensual y trimestralmente.</t>
  </si>
  <si>
    <t xml:space="preserve">Informe I Trimestre Satisfacción. </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</si>
  <si>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</si>
  <si>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</si>
  <si>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Se inicio con el plan de trabajo en el mes de marzo con la verificación de la privacidad de los documentos del proceso en donde cada uno de las 21 oficinas de la Subred recibieron como insumo inicial la matriz de subseries Documentales con el fin de clasificar su medio de producción y la clasificación pública clasificada y reservada</t>
  </si>
  <si>
    <t>Oficio radicados en cada una de las oficinas</t>
  </si>
  <si>
    <t>base de datos Pisis</t>
  </si>
  <si>
    <t>Se identifca un informe del primer trimestre de 2021 de los requerimientos presentados por la ciudadanía (PQRS), incluyendo las denuncias de posibles actos de corrupción.</t>
  </si>
  <si>
    <t>Para la divulgación de los canales de atención al ciudadano a los diferentes grupos de interés de la Subred Sur, se efectuaron Charlas Informativas en Salas de Espera que incluye los canales de comunicación.</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</si>
  <si>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</si>
  <si>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Publicada en página web institucional en Enero de 2021.</t>
  </si>
  <si>
    <t>Se evaluó Estratégia para la gestión del conflicto de interés.</t>
  </si>
  <si>
    <t>Estrategia con seguimiento</t>
  </si>
  <si>
    <t>1. Realización de Plan de Gestión de Integridad (GH-PLA-PTH-PP-04 V4)
2. Diseño Cronograma de Ejecución de actividades 2021  
3.  Se socializó a los (72) Gestores de Integridad la realización del curso Integridad-Transparencia y Lucha contra la Corrupción (DAFP).
4.  Se recibieron listas de asistencia o constancias de participación en el curso Integridad-Transparencia y Lucha contra la Corrupción.
5.  Se deplegó a través de fondos de pantalla, correos institucionales  una (01) pieza comunicativa los  "VALORES DEL SERVICIO PÚBLICO".
6.  Se socializó presencialmente en doce sesiones  el Código de Integridad a (201)   colaboradores (Contratistas, empresas tercerizadas y funcionarios).
7. Se firmó carta de compromiso con la Integridad por (28) empleados de planta.
8.  Se socializó virtualmente (MAO) la Política y el Código de Integridad a (432) colaboradores.
9.  Se respondió cuestionario Senda de Integridad para grabar video institucional.
10.  se entregó en medio magnético copia  del Código de Integridad a (871) funcionarios y colaboradores</t>
  </si>
  <si>
    <t>1. Plan de Gestión de Integridad (GH-PLA-PTH-PP-04 V4), https://www.subredsur.gov.co/sites/default/files/planeacion/PLAN%20GESTION%20DE%20INTEGRIDAD%202021.pdf
2. Cronograma de Ejecución de actividades 2021  
3.  Oficios para los  (72) Gestores de Integridad.
4.  Lista de asistencia o constancias de participación en el curso Integridad-Transparencia y Lucha contra la Corrupción.
5.  Pieza comunicativa los  "VALORES DEL SERVICIO PÚBLICO".
6.  Listas de asistencia, registros fotograficos.
7. Carta de compromiso con la Integridad.
8.  Plataforma  (MAO).
9.  Correo electrónico.
10.  Lista de entrega  del Código de Integridad</t>
  </si>
  <si>
    <t>La estrategia de conflicto de interes se encuentra publicada en la página web: https://www.subredsur.gov.co/content/estrategia-conflicto-de-inter%C3%A9s-2021</t>
  </si>
  <si>
    <t>Se observa la estrategia de conflicto de interes evaluada.</t>
  </si>
  <si>
    <t>Se observa el plan de integridad definido con seguimiento, y soportes de las actividades desarrolladas.</t>
  </si>
  <si>
    <t>En línea con la actividad, se observa la verificación de la clasificación de la privacidad de los documentos de los procesos.</t>
  </si>
  <si>
    <t xml:space="preserve">Se cuenta con la base de datos  de los colaboradores de la subred al area de contratacion y talento humano y se tomo como base la informacion contenida en el archivo Pisis,  el cual contiene el 50% de la informacion que requiere el SIC  para efectos de esta actividad se cuenta con 6689 registros </t>
  </si>
  <si>
    <t>En el mes de Abril de 2021 Se realiza la actualización del registro de la Subed Sur en el portal de la Superintendencia de Industria y Comercio para la vigencia 2021. Esta actividad continua en desarrollo hasta el 30 de junio de 2021</t>
  </si>
  <si>
    <t>Documento Actualización Registro en SIC</t>
  </si>
  <si>
    <t>Actividad en desarrollo que inició el 01 de abril de 2021 y termina el 30 de junio de 2021, corte trimestral que no corresponde a este seguimiento.</t>
  </si>
  <si>
    <t>Actividad que inicia en enero de 2021 y termina en diciembre de 2021. Con periodicidad semestral que no corresponde al periodo de seguimeinto.</t>
  </si>
  <si>
    <t>Se efectúa seguimiento mensual a la Ley de Transparencia. Indicador trimestral con promedio del 92% y al corte del cuatrimestre del 92,08%</t>
  </si>
  <si>
    <t>Se observa socializaciones mediante capacitaciones en Mesas de Acreditación y UCL de Politica de Riesos y PAAC. Se observa socialización mediante comunicación a Colaboradores  "Boletín en Sintonía"</t>
  </si>
  <si>
    <t>El reporte del PAAC y del mapa de riesgos de corrupción es publicado en la pagina web para ser dado a conocer a los grupos de valor.</t>
  </si>
  <si>
    <t>Se observa evaluaciones a los colaboradores sobre conocimientos en el primer componente del PAAC - Gestión de Riesgos</t>
  </si>
  <si>
    <t>Se observa verificación al inicio de la vigencia y posteriormente verificación mediante la solicitud de actualización de los trámites.
Adicionalmente, se observa reporte mensual de los datos de operación.
Se identifica nueva estrategia de racionalización publicada en la página web</t>
  </si>
  <si>
    <r>
      <rPr>
        <b/>
        <sz val="12"/>
        <color indexed="8"/>
        <rFont val="Arial"/>
        <family val="2"/>
      </rPr>
      <t>Participación Comunitaria y Servicio al Ciudadano</t>
    </r>
    <r>
      <rPr>
        <sz val="12"/>
        <color indexed="8"/>
        <rFont val="Arial"/>
        <family val="2"/>
      </rPr>
      <t xml:space="preserve">
1.El 28 de enero de 2021 se realizó reunión para la identificación, priorización y formulación de la Estrategia de Racionalización 2021 para el trámite de Asignación de Cita para la Prestación de Servicios en Salud.
2. Se realiza gestión para actualización de los tramites con los lideres de los trámites. 
3. Se recibe respuesta de la actualización de los tramites de historia clinica y complementarios; se observa que se debe realizar cambios en números telefónicos
4. Se realiza reunión para validar las lineas telefonicas y gestionar la actualización de los tramites.
5. Se envia a través de correo electrónico los datos de operación relacionados con PQRS a Desarrollo Institucional
</t>
    </r>
    <r>
      <rPr>
        <b/>
        <sz val="12"/>
        <color indexed="8"/>
        <rFont val="Arial"/>
        <family val="2"/>
      </rPr>
      <t xml:space="preserve">
Desarrollo Institucional:</t>
    </r>
    <r>
      <rPr>
        <sz val="12"/>
        <color indexed="8"/>
        <rFont val="Arial"/>
        <family val="2"/>
      </rPr>
      <t xml:space="preserve"> Adicional a lo anterior, se define nueva estrategias de racionalización de trámites que se publicó el 30 de abril de 2021, resultante del análisis de los trámites.</t>
    </r>
  </si>
  <si>
    <t>Se efectuó informe del I trimestre de 2021, con las mediciones de percepción de los ciudadanos respecto a la satisfacción global del servicio, calidad y accesibilidad de la oferta institucional. Se identificaron oportunidades de mejora.</t>
  </si>
  <si>
    <t>AVANCE PRIMER CUATRIMESTRE DE 2021</t>
  </si>
  <si>
    <t>Se remite oficio el 06 de enero de 2021  para la asignación de las áreas resresponsables de liderar la rendición de cuentas y particularmente el equipo técnico de getión y de apoyo.</t>
  </si>
  <si>
    <t>Capacitación efectuada al equipo líder de rendición de cuentas de acuerdo a citación y presentación efectuada.</t>
  </si>
  <si>
    <t>El 28 de enero de 2021 se realizó reunión para la identificación, priorización y formulación de la Estrategia de Racionalización 2021 para el trámite de Asignación de Cita para la Prestación de Servicios en Salud, en cabeza de la Dirección de Servicios Ambulatorios de  la Subgerencia de Prestación de Servicios de Salud de la Subred Sur.
Adicional a lo anterior, se define nueva estrategias de racionalización de trámites que se publicó el 30 de abril de 2021, resultante del análisis de los trámites.</t>
  </si>
  <si>
    <t>Acta de reunión 28-01-21
Acta de reunión 29-04-2021
https://www.subredsur.gov.co/transparencia/planeacion/planes - Plan Antitrámites/2021</t>
  </si>
  <si>
    <t>Se identifica ejercicio efectuado el 28 de enero de 2021 en la se establece estrategia de racionalización para el trámite de asignación de citas.
Adicionalmente, se observa ejercicio efectuado el 29 de abril de 2021 en la que se redefine los trámites a racionalizar y publicación en la página web</t>
  </si>
  <si>
    <t xml:space="preserve">Se realizó el registro en la Plataforma SUIT de la Estrategia de Racionalización 2021 para el trámite de Asignación de Cita para la Prestación de Servicios en Salud. No obstante lo anterior, teniendo en cuenta la revisión efectuada en el primer cuatrimestre con las áreas internas y bajo la articulación con el DAFP, Secretaria Distrital de Salud y otras Subredes, se redefine la estrategia de Racionalización de Trámites. La estrategia se encuentra publicada en la ägina Web.
</t>
  </si>
  <si>
    <t>Acta de reunión 28-01-21 que incluye imágenes del registro en el SUIT
Acta de reunión 29-04-2021
https://www.subredsur.gov.co/transparencia/planeacion/planes - Plan Antitrámites/2021</t>
  </si>
  <si>
    <t xml:space="preserve">Se identifica registro en la Plataforma SUIT de la Estrategia de Racionalización 2021 para el trámite de Asignación de Citas e Historia Clínica.
</t>
  </si>
  <si>
    <t>Se observa documento de identificación de dependencias y enlaces para la rendición de cuentas y oficio de asignación de equipo de rendición de cuentas.</t>
  </si>
  <si>
    <t>Se observa documento consolidado de  Identificación de temas prioritarios y necesidades de Información para el efectivo ejercicio de Rendición de Cuentas por Localidad.</t>
  </si>
  <si>
    <t>Se observa la implementación de las buenas ptracticas descritas por la primera línea de defensa.</t>
  </si>
  <si>
    <t>Se observa matriz de estrategia de rendición de cuentas con enfoque de derechos y paz</t>
  </si>
  <si>
    <t>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</si>
  <si>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r>
      <t>Se identifica informe de gestión del Sistema de Información Distrital de Monitoreo de Acceso - SIDMA (enero-febrero 20</t>
    </r>
    <r>
      <rPr>
        <sz val="12"/>
        <rFont val="Arial"/>
        <family val="2"/>
      </rPr>
      <t>21)  donde se analizan las barreras de acceso identificadas en los diferentes canales de atención presentados por la ciudadanía PQRS- SIDMA   y se generan las acciones de mejora a que haya lugar.</t>
    </r>
  </si>
  <si>
    <t>Realizar una Consulta participativa de la estrategia de rendición de cuentas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</si>
  <si>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</si>
  <si>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Se observa consolidación de las peticiones de los ciudadanos de las localidades que hacen parte de la Subred para ser tratadas en la rendición de cuentas.</t>
  </si>
  <si>
    <t>Tablero de Control Rendicion de Cuentas</t>
  </si>
  <si>
    <t>Se realiza capacitación virtual al equipó Lider de Rendición de cuentas, realizado el dia viernes 16 de enero de 2021, citado mediante oficio DIR-001-2021, el cual se anexa sopórtes y se anexa presentación realizada en power Point.</t>
  </si>
  <si>
    <t xml:space="preserve">1: Aplicación de la Herramienta brindada por el MURC de Autodiagnóstico efectuado con resultado del 89,6%
2. Aplicación y diligenciamiento de la Matriz Autoevaluación enfoque de derechos Humanos y paz en la rendición de cuentas  </t>
  </si>
  <si>
    <t xml:space="preserve">1. Matriz de  Autodiagnostico. 
2.  Matriz Autoevaluación enfoque de derechos Humanos y paz en la rendición de cuentas  </t>
  </si>
  <si>
    <t>Se efectuó Matriz de Autodiagnóstico de rendición de cuentas con resultado de 89,6% y adicionamente se diligencio el instrumento de a Matriz Autoevaluación enfoque de derechos Humanos y paz en la rendición de cuentas .</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</si>
  <si>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indexed="62"/>
        <rFont val="Arial"/>
        <family val="2"/>
      </rPr>
      <t>.</t>
    </r>
  </si>
  <si>
    <r>
      <t>Oficio No. GG-012 Firmado por el Dr. Luis Fernando Pineda Avila - Gerente Delegando el Equipo Tecnico de Rendición de Cuentas y donde se asigna al  proceso de direccionamiento estrategico como area lider del ejercicio de Rendición de Cuentas 2020.
Instrumento de</t>
    </r>
    <r>
      <rPr>
        <sz val="12"/>
        <rFont val="Arial"/>
        <family val="2"/>
      </rPr>
      <t xml:space="preserve"> Identificación de Dependencias
</t>
    </r>
    <r>
      <rPr>
        <sz val="12"/>
        <color indexed="8"/>
        <rFont val="Arial"/>
        <family val="2"/>
      </rPr>
      <t xml:space="preserve">
</t>
    </r>
  </si>
  <si>
    <t xml:space="preserve">La entidad indentificó los actores y grupos de interés aplicando los instrumentos de la metodología  de MURC, establecida para tal fin, </t>
  </si>
  <si>
    <t>Análisis del entorno previa al ejercicio de rendicion de cuentas.</t>
  </si>
  <si>
    <t xml:space="preserve">1. Construcción de FODA Institucional, adicional se realiza el diligenciamiento de dos Instrumentos de análisis de entorno, instrumentos propuestos por el MURD.
</t>
  </si>
  <si>
    <t>1. Instrumento FODA.
2. Instrumento de análisis de entorno.
3. Matriz de análisis de entorno.</t>
  </si>
  <si>
    <t>Se observa la aplicación de tres instrumentos para el análisis del entorno. 1 FODA Institucional, 2. Instrumento de Instrumento de análisis de entorno y 3 
Matriz de análisis de entorno.</t>
  </si>
  <si>
    <t xml:space="preserve">Durante los diferentes espacios de Dialogo Ciudadanos, se fueron alimentando las matrices de identificación de temas prioritarios y de necesidades por Localidad, insumo primario para determinar la información priorizada en la Presentación de Rendición de Cuentas. </t>
  </si>
  <si>
    <t>Como parte de la estrategia de rendición de cuentas, se elaboró la estratégia basada en enfoque de derechos y paz, adicioalmente se desarrolla el diligenciamiento del Instrumento, formato verificación para iniciar con la implementación de la estrategia de rendición de cuentas, y Formato priorización temas para la rendición de cuentas.</t>
  </si>
  <si>
    <t>1. Autoevaluacion enfoque derechos humanos.
2. Formato de verificación Implementación.
3. Priorización de Rendición de Cuentas.</t>
  </si>
  <si>
    <r>
      <t xml:space="preserve">
</t>
    </r>
    <r>
      <rPr>
        <b/>
        <sz val="11"/>
        <color indexed="8"/>
        <rFont val="Arial"/>
        <family val="2"/>
      </rPr>
      <t>COMUNICIONES:</t>
    </r>
    <r>
      <rPr>
        <sz val="11"/>
        <color indexed="8"/>
        <rFont val="Arial"/>
        <family val="2"/>
      </rPr>
      <t xml:space="preserve">
La Oficina Asesora de Comunicaciones elaboró todo el componente de comunicaciones para la estrategia de Rendición de Cuentas, en este sentido se elaboró:
- Convocatoria para lograr una activa participación a la Rendición de Cuentas de los diferentes grupos de valor, en este caso, se realizaron piezas de invitación para la página web, redes sociales, correo electrónico, vídeos en pantallas institucionales y audios en rutas de la salud.
- Presentación de Rendición de Cuentas, en la que se consolidaron todos los soportes de las partes interesadas, con un total de 62 diapositivas.
- Se realizó guion con el paso a paso a desarrollar durante la Rendición de Cuentas, este documento fue una herramienta para llevar el control de la jornada y para generar mayor y adecuada participación de cada uno de los expositores de la Subred Sur.
- Se trabajó en el montaje para la Rendición de Cuentas de la siguiente manera:
o Arte: se adecuaron sillas, mesas y flores, esto con el fin de crear un espacio cercano, en el que el Gerente y sus invitados pudieran interactuar en una charla amena.
o Tecnología: para la transmisión de la Rendición de Cuentas fue necesario contar con diferentes equipos para garantizar de esta manera que todos los participantes que no se encontraban de manera presencial no tuvieran inconvenientes en la transmisión en vivo que se realizó por las diferentes redes sociales de la institución (Facebook, YouTube, Twitter). Es así como se requirió de 3 luces, 5 computadores, 3 cámaras, 2 micrófonos de solapa, 1 micrófono de mano, 1 consola de sonido, 1 televisor para seguir transmisión y dos programas de trasmisión en vivo.   
o Talento humano: fue necesario contar con un maestro en artes audiovisuales, dos técnicos de sistemas, un camarógrafo y un controlador de master.
- A través de redes sociales se realizó un trabajo de tres tiempos:
o El primero se basó en realizar una extensa convocatoria de todos los grupos de valor.
o El segundo tuvo un equipo atento a las necesidades y comentarios de los participantes, tomando las preguntas en vivo y realizando post cada cinco minutos con información sobre la Rendición de Cuentas.
o El tercero realizó todo un monitoreo con el fin de establecer el impacto de la Rendición de Cuentas en las diferentes cuentas de la entidad.
</t>
    </r>
    <r>
      <rPr>
        <b/>
        <sz val="11"/>
        <color indexed="8"/>
        <rFont val="Arial"/>
        <family val="2"/>
      </rPr>
      <t xml:space="preserve">
DESARROLLO INSTITUCIONAL.</t>
    </r>
    <r>
      <rPr>
        <sz val="11"/>
        <color indexed="8"/>
        <rFont val="Arial"/>
        <family val="2"/>
      </rPr>
      <t xml:space="preserve">
Diligenciamiento del Instrumento MURC - Componente Comunicaciones para la Estratégia de Rendición de Cuentas. 
</t>
    </r>
  </si>
  <si>
    <t xml:space="preserve">* Piezas comunicativas Rendición de Cuentas.
* Presentación Rendición de Cuentas.
*Guión con el paso a paso.
*Indicadores redes sociales.
*seguimiento PECO 2021.
*Instrumento MURC - Componente Comunicaciones para la Estratégia de Rendición de Cuentas. </t>
  </si>
  <si>
    <t>1. metodologia de dialogo ciudadano
4. actas de dialogo ciudadano
1 matriz de necesidad de informacion .
Matriz Consoliodada Temas Prioritarios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</si>
  <si>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</si>
  <si>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En la actualidad se encuentra en Construcción el documento bajo la estructura propuesta por el MURC, de enfoque de derechos de paz, por lo cual no se logra consolidar el documento final para la fecha establecida de cumplimiento.</t>
  </si>
  <si>
    <t xml:space="preserve">Sin Soporte </t>
  </si>
  <si>
    <t xml:space="preserve">La actividad se encuentra en construcción de acuerdo a lo informado por la primera linea de defensa. </t>
  </si>
  <si>
    <t>1. matriz de convocatoria  a las Formas de participacion Comunitaria.
2. pieza comunitiva e informativa de la invitación a la Rendición de Cuentas 2020</t>
  </si>
  <si>
    <r>
      <t xml:space="preserve">
</t>
    </r>
    <r>
      <rPr>
        <b/>
        <sz val="12"/>
        <color indexed="8"/>
        <rFont val="Arial"/>
        <family val="2"/>
      </rPr>
      <t>PARTICIPACION COMUNITARIA</t>
    </r>
    <r>
      <rPr>
        <sz val="12"/>
        <color indexed="8"/>
        <rFont val="Arial"/>
        <family val="2"/>
      </rPr>
      <t xml:space="preserve">.
Se realizó publicación en la página WEB de convocatoria y teniendo cuenta los grupos de valor se hizo llamadas a cada uno de los integrantes realizando convocatoria pública a las Formas de participación comunitaria y en las salas de espera de las unidades se invitó a la asamblea de rendición de cuentas.
</t>
    </r>
    <r>
      <rPr>
        <b/>
        <sz val="12"/>
        <color indexed="8"/>
        <rFont val="Arial"/>
        <family val="2"/>
      </rPr>
      <t xml:space="preserve">DESARROLLO INSTITUCIONAL.
</t>
    </r>
    <r>
      <rPr>
        <sz val="12"/>
        <color indexed="8"/>
        <rFont val="Arial"/>
        <family val="2"/>
      </rPr>
      <t xml:space="preserve">
Se publica pieza comunitiva e informativa de la invitación a la Rendición de Cuentas 2020, y medios a utilizar.
</t>
    </r>
  </si>
  <si>
    <r>
      <t xml:space="preserve">
</t>
    </r>
    <r>
      <rPr>
        <b/>
        <sz val="12"/>
        <color indexed="8"/>
        <rFont val="Arial"/>
        <family val="2"/>
      </rPr>
      <t>PARTICIPACION COMUNITARIA.</t>
    </r>
    <r>
      <rPr>
        <sz val="12"/>
        <color indexed="8"/>
        <rFont val="Arial"/>
        <family val="2"/>
      </rPr>
      <t xml:space="preserve">
Frente a la consulta de información priorizada se desarrolló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indexed="8"/>
        <rFont val="Arial"/>
        <family val="2"/>
      </rPr>
      <t xml:space="preserve">
DESARROLLO INSTITUCIONAL: </t>
    </r>
    <r>
      <rPr>
        <sz val="12"/>
        <color indexed="8"/>
        <rFont val="Arial"/>
        <family val="2"/>
      </rPr>
      <t xml:space="preserve">
Aplicación del instrumento MURC - Matriz Consoliodada Temas Prioritarios</t>
    </r>
  </si>
  <si>
    <t>Se observa matriz de convocatoria para participar en los espacios de rendición de cuentas y adicionamente se verifica en pagina web, una pieza comunitiva que invita a la rendición de cuentas 2020.</t>
  </si>
  <si>
    <t>Se aplica instrumento propuesto por el MURC, "Autoevaluacion enfoque derechos humanos" que describe incorporar en el análisis el concepto de las cuatro “A” durante el autodiagnóstico del enfoque de derechos humanos y paz de la rendición de cuentas</t>
  </si>
  <si>
    <t>Se observa la aplicación del instrumento  "Autoevaluacion enfoque derechos humanos bajo el concepto del análisis de las cuatro “A”. Propuesto por el MURC.</t>
  </si>
  <si>
    <t>Se realiza estructura agenda de acuerdo al instrumento propuesto por el MURC.</t>
  </si>
  <si>
    <t>Matriz de agenda según MURC</t>
  </si>
  <si>
    <t>Se identifica agenda que de acuerdo al soporte, tiene como objetivo: "Otorgar una estructura coherente y reglas de juego que soporten el espacio de diálogo con los grupos de interés".</t>
  </si>
  <si>
    <t>Se realizó jornada de rendición de cuentas a través de en vivos por  YouTube y Facebook con una duración de 2 horas y 45 minutos, diligenciando los instrumentos propuestos pára esta actividad según el MURC.</t>
  </si>
  <si>
    <t xml:space="preserve">1. Presentación rendición de cuentas final
2. Acta de Rendicion de Cuentas 2020
3. Matriz de Analisis de Información de Indicadores.
4. Instrumento Chequeo evaluación de Jornada.
5. Matriz de Verificación para Rendicion de cuentas
</t>
  </si>
  <si>
    <t>Se efectuó la rendición de cuentas el 17 de marzo de 2021 mediante un en vivo en YouTube y Faecebook, y se evdiencia la aplicación de instrumentos que soportan el ejercicio realizado, estos instrumentos son propuestos por el MURC.</t>
  </si>
  <si>
    <t>Se elaboró y diligenció,  tablero de control de las actividades definidas por cada una de las etapas de la rendición de cuentas; Instrumento propuesto por el MURC.</t>
  </si>
  <si>
    <t>Se observa el diligenciamiento del tablero de control con un reporte de cumplimiento de las actividades del 100%</t>
  </si>
  <si>
    <t>Evaluación PAAC II línea de defensa 
Mapa de riesgos de corrupción con evaluación II línea de defensa</t>
  </si>
  <si>
    <t>Se efectua evaluación desde la segunda línea de defensa del PAAC y el mapa de riesgos de corrupción desde la segunda línea de defensa. Publicación en página web</t>
  </si>
  <si>
    <t>Se evalua el PAAC y enl mapa de riesgos de corrupción por parte de la segunda línea de defensa.</t>
  </si>
  <si>
    <t>El reporte del PAAC y del mapa de riesgos de corrupción se publica en la página web para conocimiento de los grupos de valor.</t>
  </si>
  <si>
    <t>N/A</t>
  </si>
  <si>
    <t>La Oficina Asesora de Comunicaciones elaboró el componente de comunicaciones de la estrategia de rendición de cuentas, tal como se observa en el informe emitido sobre el tema. Se registra en el PECO, adicioanalmente se evidencia la plicación del instrumento MURC - Componente Comunicaciones para la Estrategia de Rendición de Cuentas., que sonsolida la Estrategia.</t>
  </si>
  <si>
    <t>https://www.subredsur.gov.co/content/estrategia-conflicto-de-inter%C3%A9s-2021</t>
  </si>
  <si>
    <t>Se observa capacitación de informadores y auxiliares adminsitrativos de aspectos claves de la Prestación de Servicios.
Se sugiere fortalecer la capcitación respecto a prevención de riesgos de corrupción</t>
  </si>
  <si>
    <r>
      <rPr>
        <b/>
        <sz val="12"/>
        <color indexed="8"/>
        <rFont val="Arial"/>
        <family val="2"/>
      </rPr>
      <t>Participación Comunitaria y Servicio al Ciudadano</t>
    </r>
    <r>
      <rPr>
        <sz val="12"/>
        <color indexed="8"/>
        <rFont val="Arial"/>
        <family val="2"/>
      </rPr>
      <t xml:space="preserve">
1. Acta de reunión 28-01-21 que incluye revisión de los datos de operación.
2. Se evidencia Correos de envio de solicitud de actualizacion de tramites  a los lideres para actualizacion de los tramites 
3. se evidencia correos con respuesta de los lideres con la actualizacion de los tramites
</t>
    </r>
    <r>
      <rPr>
        <b/>
        <sz val="12"/>
        <color indexed="8"/>
        <rFont val="Arial"/>
        <family val="2"/>
      </rPr>
      <t xml:space="preserve">
Desarrollo Institucional</t>
    </r>
    <r>
      <rPr>
        <sz val="12"/>
        <color indexed="8"/>
        <rFont val="Arial"/>
        <family val="2"/>
      </rPr>
      <t xml:space="preserve">
4. Acta de reunión 29-04-2021 
5. Estrategia Publicada: https://www.subredsur.gov.co/transparencia/planeacion/planes - Plan Antitrámites/2021
</t>
    </r>
  </si>
  <si>
    <t>RESULTADO
COMPONENTE</t>
  </si>
  <si>
    <t>Se recolecta el universo de la Base de datos que contien el 50% de la información requerida por la SIC.</t>
  </si>
  <si>
    <t>OBSERVACIÓN</t>
  </si>
  <si>
    <t>Oficio de gerencai con designacion de equipio de 6 de enero de 2021 GG-012</t>
  </si>
  <si>
    <t>Se ajusta conforme al  MURC</t>
  </si>
  <si>
    <t>Ofcio de Desarrollo institucional 6 de enero 2021 DI-001-2021 Citacaciòn Capacitación
Pr4esentación en PP</t>
  </si>
  <si>
    <t>No se evidencia lista de asistencia del equipo  Lider  a la capacitación</t>
  </si>
  <si>
    <t>AUTOEVALUACIÓN ENFOQUE DE DERECHOS HUMANOS Y PAZ EN LA RENDICION DE CUENTAS  diligenciada</t>
  </si>
  <si>
    <t xml:space="preserve">
MATRIZ DE CARACTERIZACIÓN DE ACTORES Y GRUPOS DE INTERÉS</t>
  </si>
  <si>
    <t xml:space="preserve">ANALISIS DE ENTORNO - RENDICIÓN DE CUENTAS </t>
  </si>
  <si>
    <t>MATRIZ DE IDENTIFICACIÓN DE TEMAS PRIORIZADOS</t>
  </si>
  <si>
    <t>CONSULTA DE INFORMACION A LOS GRUPOS DE VALOR</t>
  </si>
  <si>
    <t xml:space="preserve">En la pagina WEB de la entidadad se encuentra publicado el informe de rendicion de cuentas. </t>
  </si>
  <si>
    <t>No se observa el enfoque de Derechos Humanosy Paz en el informe</t>
  </si>
  <si>
    <t>Se observa el uso de varios canales de comunicación invitando a la Audiencia Pública de Rendición de Cuentas</t>
  </si>
  <si>
    <t>Pese a la convocatoria se observan limitantes de tipo tecnologico para su asistencia. Por lo cual la Subred, habilitó en las salas de espera una pantalla para asistir al evento</t>
  </si>
  <si>
    <t xml:space="preserve">Se encuentra la Autoevaluación diligenciado </t>
  </si>
  <si>
    <t>Se encuentra la agenda de las jornadas de dialogo</t>
  </si>
  <si>
    <t>Se ejecutó conforme a la agenda</t>
  </si>
  <si>
    <t>Se evidencia tablero de control</t>
  </si>
  <si>
    <t>Se cumplió</t>
  </si>
  <si>
    <t xml:space="preserve">Formato de recoleccion de datos </t>
  </si>
  <si>
    <t>A 31 de marzo no se tiene el consolidado ni se encuentran publicadas las bases de datos en la SIC</t>
  </si>
  <si>
    <t>Listados de asistencia, presentaciones y boletín</t>
  </si>
  <si>
    <t>La OCI no observa la ficha del indicador, por lo que no es posible establecer el universo del personal a capacitar, impidiendo constatar si el numero de colaboradores capacitado corresponden a lo planeado, ademas se debe tener en cuenta la alta rotación que tiene la entidad</t>
  </si>
  <si>
    <t>Se evidencia una extemponaeidad en la fecha de publicación y la periodicidad de la actividad debe ser anual, ya que la plataforma estrategica es para el cuatrenio.</t>
  </si>
  <si>
    <t>Archivo excel de tabulacion de Pretest y postest</t>
  </si>
  <si>
    <t>Fecha de publicación de la Matriz publicada en la web. 12-04-2021</t>
  </si>
  <si>
    <t>La evidencia no permite ver el alcance del cumplimiento de las actividades planteadas en el PAAC</t>
  </si>
  <si>
    <t>La OCI observa la necesidad de adoptar una metodologia de socializacion diferente, que tenga impacto por parte de los responsables de la ejecucion de PAAC</t>
  </si>
  <si>
    <t>Publicación de la Matriz y el seguimiento del PAAC</t>
  </si>
  <si>
    <t>De acuerdoa la meta el producto es la estrategia conforme al MURC en la actividad No. 9.</t>
  </si>
  <si>
    <t>Se cuenta con el documento que soportan la actividad propuesta</t>
  </si>
  <si>
    <t>La estrategia de rendicion de cuentas esta inlcuida en el PECO</t>
  </si>
  <si>
    <t>Autodiagnostico diligenciado conforme a los lineamientos del DAFP</t>
  </si>
  <si>
    <t>Se evidencia que no hay claridad en los conceptos de grupos de interes y grupos de valor</t>
  </si>
  <si>
    <t>No se observa el enfoque de Derechos Humanosy Paz en el informe. Se va a revisar el informe PQR del primer trimestre 2020</t>
  </si>
  <si>
    <t>Informe del primer trimestre de 2021 de los requerimientos presentados por la ciudadanía (PQRS), incluyendo las denuncias de posibles actos de corrupción.</t>
  </si>
  <si>
    <t>El proceso de Participación Comunitaria y Servicio al Ciudadano, dio cumplimiento a la actividad y como soporte se encuentra publicado el informe corresapondiente al primer trimestre 2021</t>
  </si>
  <si>
    <t>Se evidencia soportes de charlas emitidas por los gestores del proceso, en las que se divulagación de los canales de comunicaión</t>
  </si>
  <si>
    <t>No hay pertinencia entre la actividad y la meta.</t>
  </si>
  <si>
    <t xml:space="preserve">Se evalua los soportes de capacitaciones  a servidores y colaboradores de lineas de frente, (Informadores y facturadores)  en  conocimientos,habilidades y actitudes en aspectos de servicio a la ciudadanía y prevención de riesgos de corrupción. </t>
  </si>
  <si>
    <t xml:space="preserve">El proceso implementa la estrategia de capacitaciones al talento humano de líneas de frente, sin emabargo cabe anotar que  la pobalción abarcada no corresponde al 100% del personal y el informe de PQRS primer trimestre 2021, muestra la persistencia de los reclamos por las demoras en la atención e inconformidad de los usuarios con los servicios; para el Call center Distrital,
reclamos debido a mal direccionamiento o incorrecto agendamiento y dificultades
en la comunicación. </t>
  </si>
  <si>
    <t>Se evalua soportes allegados, donde se evidencia las actividades desarrollladas por el proceso en aras de lograr que los colaboradores y servidores públicos se apropien de la importancia de divulgar al usuario sus deberes y derechos.</t>
  </si>
  <si>
    <t>Se cuenta con el  Informe del I Trimestre Satisfacción de 2021, 
.</t>
  </si>
  <si>
    <t xml:space="preserve"> Es de tener en cuenta que los ciudadanos continuan presentado reclamos frente a la calidad del servicio.  El informe de PQRS correspondiente al primer trimestre de 2021, muestra que para los servicios ambulatorios los reclamos están referidos a la falta de oportunidad para asignación de citas de especialista, demora en la atención o no Atención de citas programadas de consulta externa.  Servicio de hospitalización falta de información de estado de salud de pacientes y oportunidad en la programación de cirugía, demora o no atención de las mismas. Servicios complementarios por la oportunidad en la asignación de citas para tomas de imágenes diagnósticas y radiología.  Urgencias manifestaciones referidas con la prestación de servicios de ambulancias
a nivel distrital APH y Sistema de referencia y contra referencia.</t>
  </si>
  <si>
    <t>La estrategia publicada en la web de la entidad, link de transparencia, que contempla 4 componentes y 19 actividades.</t>
  </si>
  <si>
    <t>La evaluación de la estrategia se define  cada dos meses, con un total de 19 actividades, de las cuales 11 (once) deben tener cumplimiento con corte al primer cuatrimestre.
 Actividades incumplidas a corte del primer cuatrimestre: 
1. Construcción, aprobación y implementación de la Politica de Conflicto de Interes.
MEDICIÓN Y CUMPLIMIENTO: TRIMESTRAL Primer Trimestre de 2021 
2. pautas de medición de la efectividad realizada por el rol de los gestores de integridad, en cuanto al conocimiento, implementación y medición de la Politica de Integridad Publica, código de integridad  y la gestión de Conflicto de Interes.
3. Dar seguimiento cuatrimestral , mediante la matriz de riesgos de corrupción,  a los procesos  que identificaron posibles riesgos de corrupción, que podrian contribuir a posibles conflictos de intereses
4.Actualizar y socializar,  el manual de contratación de la entidad con orientaciones para que los servidores y  contratistas realicen su declaración de conflictos de intereses.</t>
  </si>
  <si>
    <t>Acorde a cronograma del Plan de Integridad se planea y cumple dos actividades a cumplir en el primer trimestres, de un total de 17; las restantes finalizan en los mese de junio. Noviembre y diciembre.
La OCI observa inclusión en el cronograma de actividades ejecutadas en la vigencia anterior y, la necesidad de fortalecer el Plan como una herramienta para que los colaboradores de la entidad apropien los valores de integridad institucionales en su quehacer diario.</t>
  </si>
  <si>
    <t>Matriz de evaluación de la estrategia de conflictos de interes</t>
  </si>
  <si>
    <t>Matriz excel - Cronograma Plan de Gestión de Integridad</t>
  </si>
  <si>
    <t xml:space="preserve">En cumplimiento de Ley 1712 2014 y el Anexo 1 y 2 de la Resolucion 1519 del 2020, la entidad debe actualizar la página WEB </t>
  </si>
  <si>
    <t>Lista de chequeo, ficha de indicador</t>
  </si>
  <si>
    <t xml:space="preserve">Se observa que se adelanto gestion pertinente a la actividad, es importante mencionar que la primera y la segunda linea distribuyeron la calificacion por trimestres, realizando la actividad en un semestre. El 25% proporcional al 50% del primer trimestre no obedece a un avance significativo frente a la actividad planteada </t>
  </si>
  <si>
    <t>Oficios a todas las areas solicitando clasificacion de sus expedientes</t>
  </si>
  <si>
    <t>SEGUIMIENTO III LINEA DE DEFENSA
PRIMER CUATRIMESTRE DE 2021</t>
  </si>
  <si>
    <t>NO APLICA SEGUIMIETNO PARA EL CUATRIMESTRE</t>
  </si>
  <si>
    <t xml:space="preserve">Conforme a mesa de trabajo con el DAPF, se revisó este componente el cual requierio ajustes de acuerdo a los lineamentos del ente, </t>
  </si>
  <si>
    <t>Se cumple. Sin embargo, el Foda es una herramienta interna y no debe ser publicado</t>
  </si>
  <si>
    <t>NO APLICA SEGUIMIENTO PARA EL CUATRIMESTRE</t>
  </si>
  <si>
    <t>El documento soporte es un preliminar de la actualización del apetito del riesgo, que no cuenta con la validación de la Alta Dirección</t>
  </si>
  <si>
    <t>La evidencia soporta solo el primer componente de los siete  y el proceso de desarrollo estrategico esta impedido para realizar la evaluacion como segunda linea, esta debe ir a una instancia de la alta gerencia. . La calificacion de la OCI Corresponde al valor proporcional del cuatrimestre</t>
  </si>
  <si>
    <t xml:space="preserve">En el componente de Gestión de Riesgos , no se debe realizar los dos roles: Autoevaluación   y II linea de defensa </t>
  </si>
  <si>
    <r>
      <t xml:space="preserve">Elaboró: </t>
    </r>
    <r>
      <rPr>
        <b/>
        <sz val="12"/>
        <color indexed="8"/>
        <rFont val="Arial"/>
        <family val="2"/>
      </rPr>
      <t>Oficina de Control Interno</t>
    </r>
  </si>
  <si>
    <t>SEGUIMIENTO PAAC  - PRIMER CUATRIMESTRE 2021</t>
  </si>
  <si>
    <t xml:space="preserve">
MATRIZ DE IDENTIFICACIÓN DE DEPENDENCIAS O INSTANCIAS DE LA ENTIDAD PARA RENDICIÓN DE CUENTAS
Informe Conslidado</t>
  </si>
  <si>
    <t>Actividad cumplida</t>
  </si>
  <si>
    <t>GESTIÓN DE RIESGOS DE CORRUPCION</t>
  </si>
  <si>
    <t>% De cumplimiento  de evaluación de Rendición de Cuentas</t>
  </si>
  <si>
    <t>Promover estándares de transparencia en la gestión de la entidad, mediante la articulación de  las Políticas de Gestión del Riesgo, Polìtica de Racionalización de Trámites, Política de Servicio al Ciudadano, Política de Integridad, Estrategia de Rendición de Cuentas, Ley de Transparencia y Acesso a la Información</t>
  </si>
  <si>
    <t>* Administrar los riesgos de Corrupción identificados en el Mapa de Riesgosde la Subred Integrada de Servicios de Salud Sur E.S.E.
* Racionalizar trámites y/o OPA priorizados, controlando la influencia de agentes corruptos que puedan afectar el desempeño de la entidad
* Informar a los grupos de valor el desempeño institucional cumpliendo con los lineamientos de la Ley  1712 de 2014 / Secretaría de Transparencia.  
* Ejecutar la Estrategia de Rendición de Cuentas informando a los grupos de valor, los resultados, avances y retos de la gestión de la entidad
* Mejorar en la atención prestada a los usuarios y/o ciudadanos.
* Promover el control ciudadano en la gestión publica.</t>
  </si>
  <si>
    <t>Subproceso de Gerencia del Riesgo</t>
  </si>
  <si>
    <t>Publicación página WEB, link de transparencia</t>
  </si>
  <si>
    <t>Listados de asistencia
Soportes de socilzacion virtual
Ficha de indicador</t>
  </si>
  <si>
    <t>Actas de mesas de trabajo con los procesos
Evidencias de ejecución de los controles</t>
  </si>
  <si>
    <t xml:space="preserve">Apropiación del 80% del conocimiento en generalidades de la Administración del Riesgo y Plan Anticorrupción PAAC, a  grupos de valor y USS priorizados  
</t>
  </si>
  <si>
    <t>Subproceso de Gerencia del Riesgo
Lideres de Proceso</t>
  </si>
  <si>
    <t>Número de Planes de mejoramiento con seguimiento / Total de Planes de mejoramiento formulados para los riesgos materializados *100</t>
  </si>
  <si>
    <t xml:space="preserve">Acta de Comité
Acta de mesa de Trabajo
Informe publicado en la página WEB link de Transparencia
</t>
  </si>
  <si>
    <t>Número de actividades  del PAAC con seguimiento  para el periodo  /Total de actividades objeto de seguimiento en el PAAC formulado para el periodo*100</t>
  </si>
  <si>
    <t>Numero de ïtems (categorias) cumplidas/ Numero de items (establecidas) *  100</t>
  </si>
  <si>
    <t>Plan Anticorrupción y Atención al Ciudadano 2022</t>
  </si>
  <si>
    <t>PLAN ANTICORRUPCIÓN Y ATENCIÓN AL CIUDADANO 2022 - VERSION I</t>
  </si>
  <si>
    <t xml:space="preserve">Apropiación del 80% del conocimiento en generalidades de la Administración del Riesgo y Plan Anticorrupción PAAC, a grupos de valor y USS priorizados  </t>
  </si>
  <si>
    <t>Taller participativo para la formulación del PAAC 2022</t>
  </si>
  <si>
    <t>Mapa de Riesgos de Corrupción vigencia 2022</t>
  </si>
  <si>
    <t>Subproceso de Planeación
Subproceso de Gerencia del Riesgo</t>
  </si>
  <si>
    <t>Acta de Taller</t>
  </si>
  <si>
    <t>Subproceso de Gerencia del Riesgo/Todos los procesos</t>
  </si>
  <si>
    <t>Acta de comité</t>
  </si>
  <si>
    <t>Mapa de Riesgos de Corrupción Publicación página WEB, link de transparencia</t>
  </si>
  <si>
    <t xml:space="preserve">Formulación  del Mapa de Riesgos de Corrupción: mesa de trabajo con los 20 procesos institucionales </t>
  </si>
  <si>
    <t>Semestral</t>
  </si>
  <si>
    <t>Evaluación de sólidez de los controles</t>
  </si>
  <si>
    <t>Levantamiento por los grupos de valor de actividades preventivas para posibles actos de corrupción.</t>
  </si>
  <si>
    <t>Cuatrimestral</t>
  </si>
  <si>
    <t>Mayo/2022
Sept/2022
Enero/2023</t>
  </si>
  <si>
    <t>Seguimiento al cumplimiento del PAAC</t>
  </si>
  <si>
    <t>Seguimieto por Alta Gerencia  Mapa de Riesgos de Corrupción</t>
  </si>
  <si>
    <t>Informe de Seguimiento a controles</t>
  </si>
  <si>
    <t xml:space="preserve">Número de participantes con calificación de apropiación del conocimiento en generalidades de riesgos mayor o igual a 80% / Total de grupos de valor y USS priorizados  socializados y evaluados
</t>
  </si>
  <si>
    <t>Seguimiento al   100% de los controles formulados    en los mapas de riesgos de  Gestión. Corrupción y Seguridad de la Información</t>
  </si>
  <si>
    <t>100% de Seguimiento a los controles formulados    en los mapas de riesgos de  Gestión. Corrupción y Seguridad de la Información</t>
  </si>
  <si>
    <t>Porcentaje de  Controles  con seguimiento  / Total de controles formulados</t>
  </si>
  <si>
    <t>Seguimiento a la ejecución de los Plan de acción formulados para los riesgos materializados en el periodo</t>
  </si>
  <si>
    <t xml:space="preserve">100% de Planes de mejoramiento con Seguimiento </t>
  </si>
  <si>
    <t xml:space="preserve">
Actas de seguimiento a plan de acción formulados y/o seguimiento módulo Almera</t>
  </si>
  <si>
    <t>Subproceso de Gerencia del Riesgo
Lideres de Proceso</t>
  </si>
  <si>
    <t>Subproceso de Gerencia del Riesgo
Espacios de Alta Gerencia</t>
  </si>
  <si>
    <t>Seguimiento al 100% de las actividades formuladas en el PAAC del periodo</t>
  </si>
  <si>
    <t>Talento Humano
Juridica
Control Disciplinario
Humanización</t>
  </si>
  <si>
    <t>trimestral(abri/julio/octubre se soporta en el siguientes cuatrimestre)</t>
  </si>
  <si>
    <t>Oficina de PCSC 
Procesos responsables  de cumplimiento de compromisos</t>
  </si>
  <si>
    <t>Informe de gestión de necesidades identificadas en las formas de participación y veeduría ciudadana</t>
  </si>
  <si>
    <t>Aumento del 5% anual en la gestión de necesidades identificadas en las formas de participación y veeduría ciudadana</t>
  </si>
  <si>
    <t>% de necesidades gestionadas: número de necesidades identificadas trimestralmente/ Total de necesidadesdentificadas trimestralmente</t>
  </si>
  <si>
    <t>Oficina de Participacion Comunitaria y Servicio al Ciudadano
Proceso de Sistemas de Información y TIC</t>
  </si>
  <si>
    <t xml:space="preserve"> Número usuarios atendidos en los canales presencial y correo electrónico contactenos@subredsur.gov.co en los servicios de consulta externa</t>
  </si>
  <si>
    <t>Establecer una línea base de usuarios atendidos en los canales presencial y correo electrónico contactenos@subredsur.gov.co en los servicios de consulta externa</t>
  </si>
  <si>
    <t xml:space="preserve">
Seguimiento a los ciclos de mejoramiento establecidos a partir de las PQRS de la vigencias 2021/2022</t>
  </si>
  <si>
    <t>Proceso de Participacion Comunitaria y Servicio al Ciudadano
Líderes de Procesos responsables de ejecución de acciones de mejora</t>
  </si>
  <si>
    <t>100% de seguimiento a los 
 ciclos de mejoramiento establecidos a partir de las PQRS de la vigencias 2021/2022</t>
  </si>
  <si>
    <t>Informe estadístico trimestral</t>
  </si>
  <si>
    <t xml:space="preserve"> Nº  de ciclos de mejora con seguimiento /   Nº total de ciclos de mejora formulados</t>
  </si>
  <si>
    <t>cuatrimestral</t>
  </si>
  <si>
    <t>Informe de PQRS trimestral</t>
  </si>
  <si>
    <t xml:space="preserve">Proceso de Participacion Comunitaria y Servicio al Ciudadano
</t>
  </si>
  <si>
    <t>Nº de  colaboradores de líneas de frente capacitados  / Nº total de colaboradores de líneas de frente programados para la capacitación
Nº de  colaboradores de líneas de frente con apropiación mayor o igual al 80% / Nº total de colaboradores de líneas de frente programados para la capacitación</t>
  </si>
  <si>
    <t xml:space="preserve">Informe de capacitación que incluye cobertura y apropiación
Listados de asistencia
</t>
  </si>
  <si>
    <t>90% de  colaboradores de líneas de frente (Informadores ) capacitados  en  Lenguaje Claro, con un porcentaje de apropiación mayor o igual al 80%</t>
  </si>
  <si>
    <t>Informe Trimestral de Intervención grupal o individual del Programa de  Humanización de los casos de trato deshumanizado, identificados a través de las PQRS</t>
  </si>
  <si>
    <t>Nº de intervenciones realizadas/ Nº de intervenciones notificadas</t>
  </si>
  <si>
    <t>100% de los casos de trato deshumanizado, identificados a través de las PQRS</t>
  </si>
  <si>
    <t>Líder Programa de Humanización
Proceso de Participacion Comunitaria y Servicio al Ciudadano
Profesionales de Enlace involucrados en la intervención</t>
  </si>
  <si>
    <t>Mensual</t>
  </si>
  <si>
    <t>Talento Humano
Jurídica
Control Interno Disciplinarios
Comunicaciones</t>
  </si>
  <si>
    <t>Listados de Asistencia
Actas de socialización
Ficha de Indicador de cobertura
 Ficha indicador de apropiación</t>
  </si>
  <si>
    <t>bimestral</t>
  </si>
  <si>
    <t>100% de cumplimiento de las actividades registradas en la matriz de la Estrategia de Conflictos de Interés</t>
  </si>
  <si>
    <t>Documento de política publicado
Informe  de Implementación con medición de cobertura y apropiación (Inducción)
Actas de socialización
Listados de asistencia</t>
  </si>
  <si>
    <t>Soportes por actividad</t>
  </si>
  <si>
    <t xml:space="preserve">80% de cobertura del total de colaboradores de la entidad
75% de apropiación del conocimiento
</t>
  </si>
  <si>
    <t>Indicador de cobertura
Indicador de Apropiación</t>
  </si>
  <si>
    <t>Talento Humano
Sistemas de Información y TIC
Comunicaciones
Control Interno Disciplinarios
Contratación
Jurídica</t>
  </si>
  <si>
    <t>Soportes del Plan de Integridad</t>
  </si>
  <si>
    <t>92% de cumplimiento del Plan de trabajo de Integridad</t>
  </si>
  <si>
    <t>Trámites Priorizados</t>
  </si>
  <si>
    <t>Bimestral</t>
  </si>
  <si>
    <t>Cumplimiento del 90% de las actividades programadas del plan de trabajo para Implementar un link</t>
  </si>
  <si>
    <t>Plan de acción de Estrategia de Racionalización
Actas de comité de Trámites
Actas de mesas de trabajo con los responsables de los trámites a racionalizar
Estrategia actualizada en el aplicativo SUIT</t>
  </si>
  <si>
    <t>Número de actividades realizadas del plan de acción/ Número de actividades programadas en el plan de trabajo acción *100</t>
  </si>
  <si>
    <t>Cumplimiento del Plan de trabajo de la Estrategia de Conflicto de Interés
(#actividades cumplidas del Plan de Estrategia de Conflicto de Interés / # actividades programadas de Plan de Estrategia de Conflicto de Interés)*100</t>
  </si>
  <si>
    <t>100% de líderes de procesos y subprocesos, profesionales de enlace, referentes de programas, referentes de líneas capacitados
75%  de Apropiación del conocimiento</t>
  </si>
  <si>
    <t>100% de líderes de procesos y subprocesos, profesionales de enlace, referentes de programas, referentes de líneas capacitados
75%  de Apropiación del conocimiento
Indicador de cobertura
Indicador de Apropiación</t>
  </si>
  <si>
    <t>Lograr un cumplimiento del 80% de las actividades definidas en el Plan de Trabajo que se formule con los procesos responsables</t>
  </si>
  <si>
    <t>Proceso de Sistemas de Información - TIC
Proceso de Participacion Comunitaria y Servicio al Ciudadano
Proceso de Gestión Riesgo en  Salud
Proceso Comunicaciones
Subdireeción administrativa</t>
  </si>
  <si>
    <t>Proceso de Participacion Comunitaria y Servicio al Ciudadano
Proceso de Sistemas de Información - TIC</t>
  </si>
  <si>
    <t xml:space="preserve">Respuesta oportuna a la solicitud de información </t>
  </si>
  <si>
    <t xml:space="preserve">Informe de seguimiento a PQ.R.S. 
Ficha seguimiento matriz informes externo e internos </t>
  </si>
  <si>
    <t xml:space="preserve">Solicitudes de información pública respondidas oportunamente/Total de Solicitudes de información pública recepcionadas en el periodo </t>
  </si>
  <si>
    <t>Divulgación a las formas de participación de la información del link de transparencia.</t>
  </si>
  <si>
    <t xml:space="preserve">Procesos responsables del Plan de Acción Formulado </t>
  </si>
  <si>
    <t xml:space="preserve">Cumplir con las actividades Formuladas en el Plan de Trabajo </t>
  </si>
  <si>
    <t xml:space="preserve">Actas de Participación </t>
  </si>
  <si>
    <t>Número de Actividades del Plan de trabajo ejecutadas/Total de actividades formuladas en el Plan de Trabajo para el periodo.</t>
  </si>
  <si>
    <t>Publicación página WEB,  PAAC 2022V1</t>
  </si>
  <si>
    <t>Las actividades específicas de racionalización 2022 se registradas en la plataforma del SUIT, de acuerdo a los lineamentos del DAFP, para los siguientes trámites:
1. Historia Clínica
2. Dispensación de medicamentos y dispositivos médicos 
3. Radiología e Imágenes diagnósticas
 4. Examen de laboratorio clínico</t>
  </si>
  <si>
    <t>Subproceso de Gerencia Riesgo
Participación Comunitaria y Servicio al Ciudadano 
 Proceso Gestión Documental
Proceso de Sistemas de Información - TIC
Proceso de Dirección de Complementarios
Proveedor Ddigital</t>
  </si>
  <si>
    <t xml:space="preserve">
Política de Participación Ciudadana:
- Gestión de necesidades establecidas en las formas participación
- Gestión de compromisos identificados en las veedurías
</t>
  </si>
  <si>
    <t>Medición  del desempeño de los canales de atención  presencial y correo electrónico CONTACTENOS@Subredsur.gov.co en los servicioos de consulta externa de la Subred Sur, en términos de  número de ciudadanos atendidos</t>
  </si>
  <si>
    <t xml:space="preserve">
Realizar el Curso  Lenguaje Claro para Servidores Públicos de Colombia, por los colaboradores que conforman  líneas de frente Informadores </t>
  </si>
  <si>
    <t xml:space="preserve">
Intervención grupal o individual del Programa de  Humanización y/o profesionales de enlace de los casos de trato deshumanizado, identificados a través de las PQRS</t>
  </si>
  <si>
    <r>
      <t xml:space="preserve">Transparencia activa y Monitoreo del Acceso a la Información Pública
</t>
    </r>
    <r>
      <rPr>
        <b/>
        <sz val="16"/>
        <color theme="1"/>
        <rFont val="Arial"/>
        <family val="2"/>
      </rPr>
      <t xml:space="preserve">
</t>
    </r>
    <r>
      <rPr>
        <b/>
        <sz val="16"/>
        <color rgb="FF92D050"/>
        <rFont val="Arial"/>
        <family val="2"/>
      </rPr>
      <t xml:space="preserve">
</t>
    </r>
  </si>
  <si>
    <t xml:space="preserve">
Implementación Resolución 1519/2020   en el marco de la circular 018/2021</t>
  </si>
  <si>
    <r>
      <rPr>
        <sz val="16"/>
        <rFont val="Arial"/>
        <family val="2"/>
      </rPr>
      <t>Proceso de Sistemas de Información - TIC</t>
    </r>
    <r>
      <rPr>
        <b/>
        <sz val="16"/>
        <color rgb="FF92D050"/>
        <rFont val="Arial"/>
        <family val="2"/>
      </rPr>
      <t xml:space="preserve">
</t>
    </r>
  </si>
  <si>
    <t>Cargue del 100% de las bases priorizadas en el SIC</t>
  </si>
  <si>
    <t>Base de datos cargadas</t>
  </si>
  <si>
    <t>Actualizar el inventario de Base de Datos priorizadas según  norma  en  el SIC</t>
  </si>
  <si>
    <t xml:space="preserve">Número de bases de datos cargadas en la plataforma SIC/Número de bases de datos programadas en la plataforma SIC </t>
  </si>
  <si>
    <r>
      <t xml:space="preserve">2. Lineamientos de </t>
    </r>
    <r>
      <rPr>
        <b/>
        <sz val="16"/>
        <rFont val="Arial"/>
        <family val="2"/>
      </rPr>
      <t>Transparencia Pasiva 
(Gestión de Solicitudes de Información)</t>
    </r>
  </si>
  <si>
    <t xml:space="preserve">
Informe de seguimiento a las solicitudes de acceso a información pública</t>
  </si>
  <si>
    <t>Seguimiento a la Estrategia Conflictos de Interés</t>
  </si>
  <si>
    <t>Seguimiento al Plan de Integridad</t>
  </si>
  <si>
    <t>Formulación e implementación Política Antisoborno</t>
  </si>
  <si>
    <t>Capacitación Política de Integridad</t>
  </si>
  <si>
    <t>Primer Trimestre de 2022</t>
  </si>
  <si>
    <t>Primer Trimestre de 2023</t>
  </si>
  <si>
    <t xml:space="preserve">Documento  de Conformación y formación metodologica al Equipo Lider Rendición de Cuentas. </t>
  </si>
  <si>
    <t>100%   del Equipo Lider, capacitado  e informado  frente a la Metodologia de Rendición de Cuentas.</t>
  </si>
  <si>
    <t>90% de cumplimiento de matriz de autodiagnostico de  Rendición de cuentas.</t>
  </si>
  <si>
    <t>Documento de identificaciòn de dependencias y de necesidades de Información de Rendición de cuentas</t>
  </si>
  <si>
    <t>Direccionamiento Estrategico.</t>
  </si>
  <si>
    <t>Documento descriptico de actores y grupos de interés relevantes para el ejercicio de rendición de cuentas</t>
  </si>
  <si>
    <t xml:space="preserve">Un documento de informaciòn publica en concordancia con lo requerido </t>
  </si>
  <si>
    <t>Documento de Informaciòn para publicaciòn en pagina web.</t>
  </si>
  <si>
    <t>Un documento publicado en pagina web.</t>
  </si>
  <si>
    <t>Listado de identificación de necesidades de información y diálogo</t>
  </si>
  <si>
    <t xml:space="preserve">Documento No. 16 “Identificación de las Necesidades de Información y Diálogo” MURC </t>
  </si>
  <si>
    <t>Un documento de de identificacion de necesidades para diálogo</t>
  </si>
  <si>
    <t>Lograra un documento anual que defina la estrategia de rendicion de cuentas para la entidad, en la vigencia actual.</t>
  </si>
  <si>
    <t>Documento de Estrategia de Rendición de Cuentas de la Vigencia actual y Matriz Cadena de valor para la elaboración de la estrategia de rendición de cuentas</t>
  </si>
  <si>
    <t xml:space="preserve">Un documento de definiciòn de la estrategia de rendicion de cuentas para la vigencia. </t>
  </si>
  <si>
    <t xml:space="preserve">Presentar para consulta participativa, la  estrategia de rendición de cuentas, definida por la entidad, en un espacio de concertaciòn. </t>
  </si>
  <si>
    <t xml:space="preserve">Lograr un documento anexo que de respuesta a la estrategia de rendicion de cuentas, que describa acciones efectivas en el proceso de comunicaciónes.
</t>
  </si>
  <si>
    <t xml:space="preserve">Documento estrategico de comunicaciónes, que soporte el cumplimiento de la estrategia de rendicion de cuentas
</t>
  </si>
  <si>
    <t xml:space="preserve">Socializar la estrategia de rendicion de cuentas, en el 100% de los espacios definidos en el cronograma de espacios de dialogo.
</t>
  </si>
  <si>
    <t xml:space="preserve">% De cumplimiento de las acciones del documento de Comunicaciones para  Rendición de Cuentas.
</t>
  </si>
  <si>
    <t>Elaborar el informe basado en derechos humanos y paz.</t>
  </si>
  <si>
    <t>0101/2022</t>
  </si>
  <si>
    <t>Definir la informaciòn priorzada por los grupos de valor, para el ejercicio de Rendicion de cuentas.</t>
  </si>
  <si>
    <t xml:space="preserve">Aplicar la  metodológica en el análisis el concepto de las cuatro “A” para guiar su argumentación desde el enfoque de derechos ( Asequibles, Accesibles, Aceptables, Adaptables). </t>
  </si>
  <si>
    <t>Realizar Evaluación participativa de la estrategia de rendición de cuentas</t>
  </si>
  <si>
    <t>31/02/2022</t>
  </si>
  <si>
    <t>100% de Cumplimiento  de las acciones de mejora, resultado de la evalución del ejercicio de Rendición de Cuentas 2021.</t>
  </si>
  <si>
    <t>Matriz de acciones de mejora Rendición de Cuentas 2021.</t>
  </si>
  <si>
    <t>% Cumplimiento de las acciones de mejora de Rendicion de Cuentas 2021.</t>
  </si>
  <si>
    <t>Conformación del equipo líder de rendición de cuentas.</t>
  </si>
  <si>
    <t>Identificar actores y grupos interesados</t>
  </si>
  <si>
    <t xml:space="preserve">Construir o elaborar  participativamente la estrategia de rendición de cuentas		</t>
  </si>
  <si>
    <t>Elaborar  tablero de control de actividades de  rendición de cuentas</t>
  </si>
  <si>
    <t>Publicación del Documento Resultado de la Rendición de Cuentas 2021.</t>
  </si>
  <si>
    <t>Aprobado por: Gloria Libia Polania Aguilllon
Jefe Oficina Asesora de Desarrollo Institucional</t>
  </si>
  <si>
    <t xml:space="preserve">Elaboró: Procesos de Desarrollo Estratégico
                                   Sub proceso Administración y   Gestión del Riesgo </t>
  </si>
  <si>
    <t>Informe de seguimiento al grado de avance de las actividades propuestas con corte a la fecha de seguimiento</t>
  </si>
  <si>
    <t>Bimensual</t>
  </si>
  <si>
    <t>Seguimiento por Alta Gerencia  Mapa de Riesgos de Corrupción</t>
  </si>
  <si>
    <t>Listados de asistencia
Soportes de socialzación virtual
Ficha de indicador</t>
  </si>
  <si>
    <t>Medición  del desempeño de los canales de atención  presencial y correo electrónico CONTACTENOS@Subredsur.gov.co en los servicios de consulta externa de la Subred Sur, en términos de  número de ciudadanos atendidos</t>
  </si>
  <si>
    <t>Proceso de Participacion Comunitaria y Servicio al Ciudadano
Proceso de Sistemas de Información y TIC</t>
  </si>
  <si>
    <t>Proceso de Participacion Comunitaria y Servicio al Ciudadano
Líderes de Procesos responsables de ejecución de acciones de mejora</t>
  </si>
  <si>
    <t>Subproceso de Gerencia Riesgo
Proceso de Participación Comunitaria y Servicio al Ciudadano 
 Proceso Gestión Documental
Proceso de Sistemas de Información - TIC
Proceso de Dirección de Complementarios
Proveedor Didigital</t>
  </si>
  <si>
    <t>Proceso de Sistemas de Información - TIC
Proceso de Participacion Comunitaria y Servicio al Ciudadano
Proceso de Gestión Riesgo en  Salud
Proceso Comunicaciones
Subdirección administrativa</t>
  </si>
  <si>
    <t>Sistemas de Información y TIC</t>
  </si>
  <si>
    <t>CONSOLIDADO DE RESPONSABLES POR PROCESO</t>
  </si>
  <si>
    <t>PROCESO</t>
  </si>
  <si>
    <t>Nº ACTIVIDAD</t>
  </si>
  <si>
    <t>DESARROLLO INSTITUCIONAL</t>
  </si>
  <si>
    <t>9-10-11-12-13-14-25-27-32-35</t>
  </si>
  <si>
    <t>EQUIPO RENDICION DE CUENTAS</t>
  </si>
  <si>
    <t>15-16-17-18-19-26-28-30-31-33-34-36</t>
  </si>
  <si>
    <t>PROGRAMA HUMANIZACION</t>
  </si>
  <si>
    <t>43-50</t>
  </si>
  <si>
    <t>PCSC</t>
  </si>
  <si>
    <t>8-38-39-40-41-43-44-45</t>
  </si>
  <si>
    <t>LIDERES DE PROCESOS</t>
  </si>
  <si>
    <t>38-40</t>
  </si>
  <si>
    <t>SISTEMAS DE INFORMACION-TIC</t>
  </si>
  <si>
    <t>GESTION DOCUMENTAL</t>
  </si>
  <si>
    <t>COMPLEMENTARIOS</t>
  </si>
  <si>
    <t>TERCERIZADO</t>
  </si>
  <si>
    <t>COMUNICACIONES</t>
  </si>
  <si>
    <t>44-48-49</t>
  </si>
  <si>
    <t>SUBGERENCIA ADMINISTRATIVA</t>
  </si>
  <si>
    <t>TALENTO HUMANO</t>
  </si>
  <si>
    <t>47-48-49-50</t>
  </si>
  <si>
    <t>CONTROL INTERNO DISCIPLINARIO</t>
  </si>
  <si>
    <t>47-48-49-51</t>
  </si>
  <si>
    <t>CONTRATACION</t>
  </si>
  <si>
    <t>JURIDICA</t>
  </si>
  <si>
    <t>SUBPROCESO GESTION RIESGO</t>
  </si>
  <si>
    <t>1-2-3-4-5-6-7-8-44</t>
  </si>
  <si>
    <t xml:space="preserve">Evidencias:
1. Acta de seguimiento  relaciona los soportes entregados
2. Informe de seguimiento a las solicitudes de acceso a información pública enero-febrero de 2022 
3. Archivo excel de relación de solicitudes de acceso a información pública 2021
4. Matriz de seguimiento a solicitudes de información pública por entes de control
5. Informe de seguimiento  por proceso de S.I.TIC a la entrega de información pública </t>
  </si>
  <si>
    <t>Monitoreo a la Estrategia Conflictos de Interés</t>
  </si>
  <si>
    <t>Evidencias:
2.Se aportan 10 listados de asistencia de los meses de enero y febrero con un total de 317 participantes
3. Listado de asistencia de capacitación en USS Tunal servicio de hospitalización y consulta externa
4. Acta de socialización a personal del servicio de transporte
5.  Listado de asistencia de ULC meissen del 27 y 31 de marzo con un total de 40 participantes
6. Indicador de capacitación para el trimestre en proceso de inducción
7. Reporte del Dafp de 718 colaboradores certificados por haber realizado el  curso de Integridad en el primer trimestre 2022
8. Capacitación de entes externos
9.  Acta de Comité de Gestión y Desempeño de fecha 27/01/2022</t>
  </si>
  <si>
    <t>Se realiza monitereo por la segunda línea de defensa definiendo el proceso de Sistemas de Información - TIC que a la fecha la actividad se cierra ya que las Bases de Datos del Sistema Dinámica Gerencial se encuentran actualizadas y disponibles.</t>
  </si>
  <si>
    <t>MONITOREO CUALITATIVO 2ª LINEA DE DEFENSA
I CUATRIMESTRE</t>
  </si>
  <si>
    <t>PLAN ANTICORRUPCIÓN Y ATENCIÓN AL CIUDADANO 2023 - VERSION I</t>
  </si>
  <si>
    <t>MONITOREO CUANTITATIVO 2ª LINEA DE DEFENSA
I CUATRIMESTRE</t>
  </si>
  <si>
    <t>Evidencias:
1. Documento preliminar
2. Acta asesoría del DAFP 28/04/2022
3. Procedimiento de Conflictos de Interés GH-ATH-PLA-PR-01   V2 página 5</t>
  </si>
  <si>
    <r>
      <rPr>
        <sz val="22"/>
        <rFont val="Arial Narrow"/>
        <family val="2"/>
      </rPr>
      <t>Evidencias:
1. Acta de seguimiento  relaciona los soportes entregados
2. Email del proceso de S.i.- TIC de fecha 10/04/2022</t>
    </r>
    <r>
      <rPr>
        <sz val="22"/>
        <color rgb="FFFF0000"/>
        <rFont val="Arial Narrow"/>
        <family val="2"/>
      </rPr>
      <t xml:space="preserve">
</t>
    </r>
  </si>
  <si>
    <t>Evidencias:
1. Acta de reunión de proceso de PCSC donde se socializa  ruta link transparencia
2. Mensaje por correo institucional  donde se defienen fechas de socialización con el proceso de PCSC
3. Archivo  excel de Planeación Socialización Estrategia
4. Cronograma de actividades proceso de Participación Comunitaria</t>
  </si>
  <si>
    <t>Evidencias:
1. Mapa publicado
https://www.subredsur.gov.co/transparencia/planeacion/planes
2. Actas de mesas de trabajo con los procesos</t>
  </si>
  <si>
    <r>
      <rPr>
        <sz val="22"/>
        <color theme="1"/>
        <rFont val="Arial Narrow"/>
        <family val="2"/>
      </rPr>
      <t xml:space="preserve">Evidencias:
1.  Actas  de monitoreo a las actividades de control con los 20 procesos de la entidad 
2. Acta de mesa de trabajo  con el proceso de Gestión  de Sistemas de Información y TIC 
3. Matriz de seguimiento de seguridad de la Información </t>
    </r>
    <r>
      <rPr>
        <sz val="22"/>
        <rFont val="Arial Narrow"/>
        <family val="2"/>
      </rPr>
      <t xml:space="preserve">
</t>
    </r>
  </si>
  <si>
    <t xml:space="preserve">Evidencias:
1. Plan de mejoramiento de proceso de complementarios
2. Plan de mejoramiento de proceso Ambiental
3. Plan de mejoramiento de proceso de Hospitalarios
4.Plan de mejoramiento de subproceso de Biomedicina
5.Plan de mejoramiento de proceso de Urgencias
6. Plan de mejoramiento Gestión de Talento Humano </t>
  </si>
  <si>
    <r>
      <rPr>
        <sz val="22"/>
        <color theme="1"/>
        <rFont val="Arial Narrow"/>
        <family val="2"/>
      </rPr>
      <t xml:space="preserve">Evidencias:
1.Acta de monitoreo a las actividades formuladas con corte a marzo 2022, acorde con la Plataforma del SUIT.
2. Descargable del Monitoreo en Plataforma SUIT 
 </t>
    </r>
    <r>
      <rPr>
        <sz val="22"/>
        <rFont val="Arial Narrow"/>
        <family val="2"/>
      </rPr>
      <t xml:space="preserve">
</t>
    </r>
  </si>
  <si>
    <t>Evidencias:
1.  Archivo excel que contiene 6 necesidades referidas por las formas de participación en el mes de febrero/2022.
2. Acta de lider del subproceso de participación con los referentes técnicos donde se asigna tarea de identificación de necesidades
3.  Informe de necesidades identificadas en las formas de participación en los meses de enero y febrero, con su correspondiente avance de gestión para un total de temáticas relacionadas con entrega de medicamentos, atención humanizada, oportunidad de cita de especialista, oportunidad de la atención en la ventanillas de facturación,  avance en la construcción del CAPS Danubio, y fortalecimiento del servicio de ruta de la salud</t>
  </si>
  <si>
    <t xml:space="preserve">% de necesidades gestionadas:
 Número de necesidades identificadas en el trimestre   gestionadas / Total de necesidades identificadas en el trimestre </t>
  </si>
  <si>
    <t>Evidencias:
1. Consolidado orientación individual de enero y febrero
2. Archivo excel de numero de solicitudes de información por cada uno de los 7 canales de la entidad
3. Informe de desempeño de los canales de atención presencial y  correo electrónico CONTACTENOS@Subredsur.gov.co de los meses de enero y febrero con especificidad del número de requerimientos.</t>
  </si>
  <si>
    <t>Evidencias:
1. Acta de seguimiento del 25/01/2022  Plan de Choque a PQRS con Subgerencia de Servicios de Salud
2. Archivo de Informe PQRS
3. Presentación PQRS a Capital Salud que incluye estrategias de mejora
4. Presentación PQRS a Gerencia</t>
  </si>
  <si>
    <t xml:space="preserve">Evidencias:
1. Acta de reunión 24/02/2022 de definición de compromisos con referente de Servicio al Ciudadano
2. Participación en Seminario WEB: Lenguaje Claro del estado en sus Comunicaciones de la Veeduria Distrital (28/04/2022)
3. Seis certificaciones de realización de curso "lenguaje claro"
4. Actas de capacitación (2) realizada a colaboradores de primera líena en -  lenguaje claro - 
</t>
  </si>
  <si>
    <t>Evidencias:
1. Acta de seguimiento y de reunión con referente de Programa de Humanización relaciona los soportes entregados
2. Acta con referente de PQRS y líder de PCSC
3. Informe del Programa de Humanización  I trimestre
4. Actas/listado asistencia de socialización de la Política de Humanización
5. Fichas de intervenciones
6. Acta capacitación a facturadores: manejo emociones - paciente dificil
7. Acta articulación supbprocesos PQRS - Humanización</t>
  </si>
  <si>
    <t>Cumplimiento para el período objeto de seguimiento del 90% a partir de las 15 actividades programadas en la  Estrategia de Conflictos de Interés</t>
  </si>
  <si>
    <t xml:space="preserve">Evidencias:
1. Establecer cronograma de actividades de implementación de Código de Integridad, se aporta soporte de plan de trabajo que contiene cronograma
2. Formulación y aprobación del Plan de Integridad, se aporta documento del Plan de Gestión de Integridad código GH-ATH-PLA-PL-04V5 con fecha de control de cambios 31/01/2022.
3. Actualización y plan de trabajo de E. Conflictos de Interés, documento aprobado y publicado en la página WEB de la entidad
4. Implementación de la política de Integridad, se aportan soportes de capacitación, referenciados en la Estrategia de Conflictos de Interés para el trimestre, adicional carta de compromiso con la integridad de servidor de planta
5. Formación en curso de integridad del Dafp, se aporta base Excel con un total de 718 colaboradores para la vigencia 2022
6. Seguimiento a Canal de denuncias, se aporta informe e imagen de seguimiento
7. Formulación y socialización de política Antisoborno: documento preliminar, procedimiento de conflictos de interés y asesoría del Dafp (27/04/2022). Socialización parcial como parte del Procedimiento de Conflictos de I. y del Subproceso de Gestión de Riesgos para la tipología riesgos de corrupción. Importante definir un plan de trabajo para cumplir con las fases de enfoque, implementación y resultados.
8. Formación en curso de Integridad DAFP
9. Carta de Compromiso: se aportan un total de 7 archivos de los meses de enero y marzo.
10. Informe de apropiación del Código de Integridad del primer trimestre
11. Seguimiento a Estrategia C. Interés, cumplimiento del 90%
</t>
  </si>
  <si>
    <r>
      <rPr>
        <sz val="22"/>
        <color theme="1"/>
        <rFont val="Arial Narrow"/>
        <family val="2"/>
      </rPr>
      <t xml:space="preserve">Evidencias:
Se evidencia oficio de fecha 4 de noviembre del 2021 en el cual se asigna el área responsable de liderar  la rendición de cuentas y la conformación del equipo, técnico de gestión y de apoyo, responsable de coordinar y apoyar el alistamiento, diseño, preparación, ejecución,seguimiento y monitoreo de la estrategia de rendición de cuentas de la vigencia 2021 - 2022. De acuerdo a la Guía Manual único de rendición de cuentas MURC, se designa como lider al proceso de Direccionamiento Estratégico, sub proceso de Planeación Estratégica. Procesos que conforman El Equipo técnico: Jefe de control Interno, Jefe de Comunicación Estratégica, Jefe de Participación Comunitaria y Servicio al ciudadano; se designan los procesos de apoyo y se establecen los Roles de los procesos según el MURC, oficio firmado por el gerente.
</t>
    </r>
    <r>
      <rPr>
        <sz val="22"/>
        <rFont val="Arial Narrow"/>
        <family val="2"/>
      </rPr>
      <t xml:space="preserve">
</t>
    </r>
  </si>
  <si>
    <r>
      <rPr>
        <sz val="22"/>
        <color theme="1"/>
        <rFont val="Arial Narrow"/>
        <family val="2"/>
      </rPr>
      <t xml:space="preserve">Evidencias:
Oficio enviado el miercoles 13 de Octubre del 2021, a la Secretaria Distrital de Salud en donde se informa la conformación del Equipo Técnico de rendición de cuentas para la vigencia 2021- 2022. </t>
    </r>
    <r>
      <rPr>
        <sz val="22"/>
        <rFont val="Arial Narrow"/>
        <family val="2"/>
      </rPr>
      <t xml:space="preserve">
</t>
    </r>
  </si>
  <si>
    <r>
      <rPr>
        <sz val="22"/>
        <color theme="1"/>
        <rFont val="Arial Narrow"/>
        <family val="2"/>
      </rPr>
      <t xml:space="preserve">Evidencias:
1.Se evidencia matriz de Autoevaluación Enfoque Derechos Humanos y Paz en la Rendición de cuentas con las respuesta de la vigencia 2020 - 2021. El autodiagnóstico de realiza teniendo en cuenta las cuatro A "Asequibles: Disponibles, en cantidad o número suficiente, Accesibles: Al alcance de todos, económica y físicamente hablando, sin discriminación,  Aceptables: Pertinentes, adecuados y de buena calidad, Adaptables: Se acomodan o ajustan a las necesidades sociales o culturales.
2. Se evidencia la Matriz de MIPG - Autodiagnóstico de Rendición de Cuentas en donde los resultados obtenidos por cada etapa son los siguientes: Aprestamiento Institucional para promover la rendición de cuentas 92.5%, Diseño de la Estrategia de Rendición de cuentas 93.4%, Preparación para la rendición de cuentas 99,5%. Ejecución de la Estrategia de Rendición de cuentas 100%, Seguimiento y evaluación de la Implementación de la Estrategia de Rendición de Cuentas. Calificación Total 97.1% - Nivel Perfeccionamiento. </t>
    </r>
    <r>
      <rPr>
        <sz val="22"/>
        <rFont val="Arial Narrow"/>
        <family val="2"/>
      </rPr>
      <t xml:space="preserve">
</t>
    </r>
  </si>
  <si>
    <t xml:space="preserve">Evidencias:
Matriz de Identificación de dependencias o instancias de la entidad para la rendición de cuentas en las que se relacionan los componentes: Dependencias/instancias, usuarios con los que se cuenta espacios de relacionamiento y participación en la dependencia, espacios de encuentro utilizados, canales de comunicación utilizados, datos de contracto del representante para la rendición de cuentas, Información más recurrente ( temas solicitados, información).
</t>
  </si>
  <si>
    <r>
      <rPr>
        <sz val="22"/>
        <color theme="1"/>
        <rFont val="Arial Narrow"/>
        <family val="2"/>
      </rPr>
      <t>Evidencias:</t>
    </r>
    <r>
      <rPr>
        <sz val="22"/>
        <rFont val="Arial Narrow"/>
        <family val="2"/>
      </rPr>
      <t xml:space="preserve">
1, Matriz de Actualización de caracterización de grupos de valor 2022, Matriz de caracterización de actores y grupos de interés Rendición de cuentas 2021 - 2022(Identificación de Grupos de valor y temas de interés), Identificación de grupos de valor, Mapa de conocimiento, participación y relaciones año 2021 - 2022.
2. Consolidado de Grupos de valor: 1.usuario familia y comunidad, 2.colaboradores y trabajadores, 3.proveedores y servicios tercerizados, 4.medio ambiente, 5.gobierno, 6.educación y formación,7.Organos de Control 8. Instancias de participación  9. Otras.</t>
    </r>
  </si>
  <si>
    <r>
      <rPr>
        <sz val="22"/>
        <color theme="1"/>
        <rFont val="Arial Narrow"/>
        <family val="2"/>
      </rPr>
      <t xml:space="preserve">Evidencias:
1. Matriz de Análisis del Entorno de rendición de cuentas (MURC) cuyo Objetivo es analizar las principales tendencias  y factores de influencia del entorno antes de desarrollar la Estrategia de Rendición de cuentas, en donde se tienen en cuenta las fuerzas: Entorno social, económico, cultural, tecnológico, entorno político y jurídico. 
2. Matriz DOFA vigencia 2022,  por cada uno de los procesos </t>
    </r>
    <r>
      <rPr>
        <sz val="22"/>
        <rFont val="Arial Narrow"/>
        <family val="2"/>
      </rPr>
      <t xml:space="preserve">
</t>
    </r>
  </si>
  <si>
    <t xml:space="preserve">Evidencias:
1.Infografia en donde se identifica los resultados de la encuesta realizada para priorización de temas prioritarios en la rendición de cuentas, se aplicaron 470 encuestas en donde se tuvo encuenta la localidad y el grupo de valor al que pertenece el encuestado y en donde se identificó que el 61% prefiere que la rendición de cuentas se realice presencial, el tema de mayor interés la prestación y acceso a los servicios con un 42%. La segunda fase se refiere a como percibieron los grupos de valor  la rendición de cuentas vigencia 2021, se aplicaron 100 encuestas en donde el 68% manifesto que excelente y el 31% buena. 
2.Informe de Gestión del gerente para rendición de cuentas 
3. Identificación de temas prioritarios (F.8 MURC) en donde se estructura en los componentes: Información de obligatorio cumplimiento, información importante  para actores y grupos de interés,información importante por contexto,  información importante por misión de la entidad y se prioriza a corto, mediano y largo plazo </t>
  </si>
  <si>
    <r>
      <rPr>
        <sz val="22"/>
        <color theme="1"/>
        <rFont val="Arial Narrow"/>
        <family val="2"/>
      </rPr>
      <t xml:space="preserve">Evidencias:
1. Documento Estrategia  rendición de cuentas 2021 - 2022
2. Informe de derechos y Paz 
3. Matriz de cadena de valor
4. Pla Operativo Anual Vs garantía de derechos 
5. Proyección de presupuesto rendición de cuentas 
6. Estrategia Rendición de cuentas 2021
7. Estrategia Rendición de cuentas 2021 -  2022
</t>
    </r>
    <r>
      <rPr>
        <sz val="22"/>
        <rFont val="Arial Narrow"/>
        <family val="2"/>
      </rPr>
      <t xml:space="preserve">
</t>
    </r>
  </si>
  <si>
    <r>
      <rPr>
        <sz val="22"/>
        <color theme="1"/>
        <rFont val="Arial Narrow"/>
        <family val="2"/>
      </rPr>
      <t xml:space="preserve">Evidencias:
1. Documento elaboración del componente de comunicaciones de la estrategia de rendición de cuentas, Definición de los medios para visibiliar la información (herramientas y mecanismos para facilitar el acceso a la información). Objetivo Elaborar el componente de comunicaciones para la rendición de cuentas, basado en derechos humanos y paz. 
2. Infografia Indicadores redes sociales en la rendición de cuentas en donde se obtuvieron los siguientes resultados: En total se coenctaron 378 personas, interactuaron 1089 con la publicación y 3063 las veces que las personas visualizaron las publicaciones. </t>
    </r>
    <r>
      <rPr>
        <sz val="22"/>
        <rFont val="Arial Narrow"/>
        <family val="2"/>
      </rPr>
      <t xml:space="preserve">
</t>
    </r>
  </si>
  <si>
    <r>
      <rPr>
        <sz val="22"/>
        <color theme="1"/>
        <rFont val="Arial Narrow"/>
        <family val="2"/>
      </rPr>
      <t xml:space="preserve">Evidencias:
1. Documento componente comunicaciones
2.Infografia Indicadores redes sociales  </t>
    </r>
    <r>
      <rPr>
        <sz val="22"/>
        <rFont val="Arial Narrow"/>
        <family val="2"/>
      </rPr>
      <t xml:space="preserve">
</t>
    </r>
  </si>
  <si>
    <r>
      <rPr>
        <sz val="22"/>
        <color theme="1"/>
        <rFont val="Arial Narrow"/>
        <family val="2"/>
      </rPr>
      <t xml:space="preserve">Evidencias:
Documento informe basado en derechos humanos y paz </t>
    </r>
    <r>
      <rPr>
        <sz val="22"/>
        <rFont val="Arial Narrow"/>
        <family val="2"/>
      </rPr>
      <t xml:space="preserve">
</t>
    </r>
  </si>
  <si>
    <r>
      <rPr>
        <sz val="22"/>
        <color theme="1"/>
        <rFont val="Arial Narrow"/>
        <family val="2"/>
      </rPr>
      <t xml:space="preserve">Evidencias:
1. indicadores Redes sociales rendición de cuentas 
2. Infografia identificación temas prioritarios </t>
    </r>
    <r>
      <rPr>
        <sz val="22"/>
        <rFont val="Arial Narrow"/>
        <family val="2"/>
      </rPr>
      <t xml:space="preserve">
</t>
    </r>
  </si>
  <si>
    <r>
      <rPr>
        <sz val="22"/>
        <color theme="1"/>
        <rFont val="Arial Narrow"/>
        <family val="2"/>
      </rPr>
      <t xml:space="preserve">Evidencias:
1. Autodiagnóstico rendición de cuentas 
2. Autoevaluación derechos humanos y paz </t>
    </r>
    <r>
      <rPr>
        <sz val="22"/>
        <rFont val="Arial Narrow"/>
        <family val="2"/>
      </rPr>
      <t xml:space="preserve">
</t>
    </r>
  </si>
  <si>
    <r>
      <rPr>
        <sz val="22"/>
        <color theme="1"/>
        <rFont val="Arial Narrow"/>
        <family val="2"/>
      </rPr>
      <t>Evidencias:</t>
    </r>
    <r>
      <rPr>
        <sz val="22"/>
        <rFont val="Arial Narrow"/>
        <family val="2"/>
      </rPr>
      <t xml:space="preserve">
1. Agenda Rendición de cuentas </t>
    </r>
  </si>
  <si>
    <r>
      <rPr>
        <sz val="22"/>
        <color theme="1"/>
        <rFont val="Arial Narrow"/>
        <family val="2"/>
      </rPr>
      <t xml:space="preserve">Evidencias:
1. Formatos de verificación 
2. Instrumento chequeo evaluación de jornada 
3.Listado de insrtrumento para observación de la jornada 
4. Formato verificación  para inciar con la implmentación de la estrategia de rendición de cuentas   </t>
    </r>
    <r>
      <rPr>
        <sz val="22"/>
        <rFont val="Arial Narrow"/>
        <family val="2"/>
      </rPr>
      <t xml:space="preserve">
</t>
    </r>
  </si>
  <si>
    <r>
      <rPr>
        <sz val="22"/>
        <color theme="1"/>
        <rFont val="Arial Narrow"/>
        <family val="2"/>
      </rPr>
      <t>Evidencias:
1. Matriz tablero de control del ejercicio de rendición de cuentas 2020 - 2021 en donde se evidencia un cumplimiento del 100%</t>
    </r>
    <r>
      <rPr>
        <sz val="22"/>
        <rFont val="Arial Narrow"/>
        <family val="2"/>
      </rPr>
      <t xml:space="preserve">
</t>
    </r>
  </si>
  <si>
    <r>
      <rPr>
        <sz val="22"/>
        <color theme="1"/>
        <rFont val="Arial Narrow"/>
        <family val="2"/>
      </rPr>
      <t>Evidencias:</t>
    </r>
    <r>
      <rPr>
        <sz val="22"/>
        <rFont val="Arial Narrow"/>
        <family val="2"/>
      </rPr>
      <t xml:space="preserve">
1. Infografia resultado de rendición de cuentas 
2. Informe de Gestión previa rendición de cuentas 
3. Instrumento priorización temas para rendición de cuentas </t>
    </r>
  </si>
  <si>
    <r>
      <rPr>
        <sz val="22"/>
        <color theme="1"/>
        <rFont val="Arial Narrow"/>
        <family val="2"/>
      </rPr>
      <t>Evidencias:
1. Documento Estrategia  rendición de cuentas 2021 - 2022
2. Informe de derechos y Paz 
3. Matriz de cadena de valor
4. Pla Operativo Anual Vs garantía de derechos 
5. Proyección de presupuesto rendición de cuentas 
6. Estrategia Rendición de cuentas 2021
7. Estrategia Rendición de cuentas 2021 -  2022</t>
    </r>
    <r>
      <rPr>
        <sz val="22"/>
        <rFont val="Arial Narrow"/>
        <family val="2"/>
      </rPr>
      <t xml:space="preserve">
</t>
    </r>
  </si>
  <si>
    <t xml:space="preserve">Evidencias:
Componente comunicaciones 
Indicadores redes sociales rendición 
</t>
  </si>
  <si>
    <t xml:space="preserve">OBSERVACIÓN TERCERA LINEA DE DEFENSA </t>
  </si>
  <si>
    <t>Se valida publicación mapa de riesgos de corrupción en pagina web, de acuerdo con fecha oportuna, en conjunto con las acta de trabajo con los procesos. 
De acuerdo con seguimiento efectuado por el DAFP y Veeduria, se realizará reformulación para inclusión de riesgos asociados a conflicto de interes y racionalización de trámites.</t>
  </si>
  <si>
    <t>No aplica para evaluación para este cuatrimestre 2022.</t>
  </si>
  <si>
    <t>Evidencias:
1. Informe de link evaluativo (444 colaboradores), con un porcentaje de apropiación del 87,57%
2. Resultados de curso de Gestión de Riesgo MAO - (Para el mes de Abril 267 ) con un porcentaje de apropiación del 94%
3. Actas de identificación de riesgos y  de monitoreo a las actividades de control con los 20 procesos de la entidad 
4. Capacitación por entes externos en temas de Lenguaje Claro, Ley 2195/2022, asesoría del DAFP</t>
  </si>
  <si>
    <t xml:space="preserve">Pendiente Link evaluativo y  Mao
 </t>
  </si>
  <si>
    <r>
      <t>Evidencias:
1. Acta de Taller participativo
2</t>
    </r>
    <r>
      <rPr>
        <sz val="22"/>
        <color rgb="FFFF0000"/>
        <rFont val="Arial Narrow"/>
        <family val="2"/>
      </rPr>
      <t>. Informe de resultados de banner en página WEB-botón interactivo con grupos de valor</t>
    </r>
    <r>
      <rPr>
        <sz val="22"/>
        <rFont val="Arial Narrow"/>
        <family val="2"/>
      </rPr>
      <t xml:space="preserve">
3. Archivo de imágenes de botón interactivo</t>
    </r>
  </si>
  <si>
    <t xml:space="preserve">Informe de resultados de banner en página WEB-botón interactivo con grupos de valor
Listado de asistencia </t>
  </si>
  <si>
    <r>
      <t xml:space="preserve">Seguimiento al 100% de los controles formulados en los mapas de riesgos de  Gestión. Corrupción y </t>
    </r>
    <r>
      <rPr>
        <sz val="16"/>
        <color theme="1"/>
        <rFont val="Arial"/>
        <family val="2"/>
      </rPr>
      <t>Seguridad de la Información</t>
    </r>
  </si>
  <si>
    <t xml:space="preserve">Pendiente verificación de controles - mapa de seguridad digital 
Pendientes de procesos.
Corrupción
 </t>
  </si>
  <si>
    <t>Seguimiento a la ejecución de los Planes de acción formulados para los riesgos materializados en el periodo</t>
  </si>
  <si>
    <t>Biomedica- manteniento
Hospitalarios: 
Carpeta con planes de mejora</t>
  </si>
  <si>
    <t xml:space="preserve">Evidencias:
1. Acta de mesa de trabajo con referente de programa de Humanización
2. Acta de mesa de trabajo con referente de Proceso de PCSC
3. Solicitud por correo institucional de soportes a los procesos responsables de ejecución de actividades
4. Actas  de monitoreo Riesgos a las actividades de control con los 20 procesos de la entidad 
</t>
  </si>
  <si>
    <t>Actas con los procesos de riesgos</t>
  </si>
  <si>
    <t xml:space="preserve">Se evidencia en la plataforma SUIT el registro de la estrategia de racionalización 2022, acorde con lo registrado, se hace la aclaración que lo correspondiente a boton consulta de Historia Clinica se encuentra finalizado y en funcionamiento. </t>
  </si>
  <si>
    <r>
      <rPr>
        <sz val="22"/>
        <color theme="1"/>
        <rFont val="Arial Narrow"/>
        <family val="2"/>
      </rPr>
      <t>Evidencias:
Se evidencia presentación de capacitación al Equipo Técnico de rendición de cuentas, en donde se presenta la Estructura Organizacional, el mapa de procesos, la Planeación Estratégica para la vigencia 2020 - 2024, Resultados de la Planeación Estratégica 2021, tendencia de resultados obtenidos vigencia 2020 - 2021. 
Oficio de citación a mesa técnica de rendición de cuentas de fecha 14/02/2022.</t>
    </r>
    <r>
      <rPr>
        <sz val="22"/>
        <rFont val="Arial Narrow"/>
        <family val="2"/>
      </rPr>
      <t xml:space="preserve">
</t>
    </r>
  </si>
  <si>
    <t xml:space="preserve">De acuerdo con evidencia, la actividad se encuentra cumplida. </t>
  </si>
  <si>
    <t>Documento descriptivo de actores y grupos de interés relevantes para el ejercicio de rendición de cuentas</t>
  </si>
  <si>
    <t xml:space="preserve">Pendiente de validar si la matriz se encuentra publicada.- </t>
  </si>
  <si>
    <t>Un documento de identificacion de necesidades para diálogo</t>
  </si>
  <si>
    <r>
      <t>De acuerdo con evidencia, la actividad se encuentra cumplida. 
Do</t>
    </r>
    <r>
      <rPr>
        <sz val="12"/>
        <color rgb="FFFF0000"/>
        <rFont val="Arial"/>
        <family val="2"/>
      </rPr>
      <t>cumento publicado hace referencia al informe de gestion rendicion de cuentas.</t>
    </r>
  </si>
  <si>
    <r>
      <rPr>
        <sz val="12"/>
        <rFont val="Arial"/>
        <family val="2"/>
      </rPr>
      <t xml:space="preserve">De acuerdo con evidencia, la actividad se encuentra cumplida. </t>
    </r>
    <r>
      <rPr>
        <sz val="12"/>
        <color rgb="FFFF0000"/>
        <rFont val="Arial"/>
        <family val="2"/>
      </rPr>
      <t xml:space="preserve">
Documento publicado hace referencia al informe de gestion rendicion de cuentas.</t>
    </r>
  </si>
  <si>
    <r>
      <rPr>
        <sz val="22"/>
        <color theme="1"/>
        <rFont val="Arial Narrow"/>
        <family val="2"/>
      </rPr>
      <t xml:space="preserve">Evidencias:
Publicado en el informe de la Página WEB de rendición de cuentas </t>
    </r>
    <r>
      <rPr>
        <sz val="22"/>
        <rFont val="Arial Narrow"/>
        <family val="2"/>
      </rPr>
      <t xml:space="preserve">
</t>
    </r>
  </si>
  <si>
    <r>
      <rPr>
        <sz val="11"/>
        <rFont val="Calibri"/>
        <family val="2"/>
        <scheme val="minor"/>
      </rPr>
      <t xml:space="preserve">De acuerdo con evidencia, la actividad se encuentra cumplida. </t>
    </r>
    <r>
      <rPr>
        <u/>
        <sz val="11"/>
        <color theme="10"/>
        <rFont val="Calibri"/>
        <family val="2"/>
        <scheme val="minor"/>
      </rPr>
      <t xml:space="preserve">
https://www.subredsur.gov.co/?q=content/rendici%C3%B3n-de-cuentas-2021#overlay-context=</t>
    </r>
  </si>
  <si>
    <t xml:space="preserve">Evidencias:
1. Infografia resultados de rendición de cuentas
2. Informe de Gestión previa para rendición de cuentas 
3. Identificación de temas prioritarios 
</t>
  </si>
  <si>
    <t xml:space="preserve">El informe se encuentra, pendiente de validar la publicación. </t>
  </si>
  <si>
    <t xml:space="preserve">Actividad realizada. Completar con pantallazo de invitación ciudadania con temas </t>
  </si>
  <si>
    <t>Jornada de Rendición de cuentas, con cumplimiento segun al agenda programàtica.</t>
  </si>
  <si>
    <t>Una  ejercicio de Rendicion de Cuentas, siguiendo los parametros y actividades definidas.</t>
  </si>
  <si>
    <t xml:space="preserve">2. Acta de lider del subproceso de participación con los referentes técnicos donde se asigna tarea de identificación de necesidades
El resto de soportes esta completo. </t>
  </si>
  <si>
    <t>Las evidencias corresponden a lo planeado, se solicita soportes de Febrero y marzo de 2022</t>
  </si>
  <si>
    <t xml:space="preserve">El proceso reporta las actividades que se estan realizando para dar cumplimiento acuerdo con la normativa, porcentaje de cumplimiento del 28,20%, cuenta con un plan de trabajo a realizarse con seguimiento a septiembre y diciembre, se manifiesta que la ejecución del mismo esta sujeto a disponibilidad presupuestal de la entidad. </t>
  </si>
  <si>
    <t xml:space="preserve">Pendiente acta de DAFP , el resto de actividades se evidencian en carpeta </t>
  </si>
  <si>
    <t xml:space="preserve">De acuerdo con evidencia, la actividad se encuentra en desarrollo para lo propuesto en el periodo. </t>
  </si>
  <si>
    <t>ojo pendiente</t>
  </si>
  <si>
    <t>TOTAL 43 ACTIVIDADES PARA MONITOREO 1er Cuatrimestre = 100%</t>
  </si>
  <si>
    <t>PRELIMINAR  99,8</t>
  </si>
  <si>
    <t>PROCESO RESPONSABLE DE FORMULACIÓN -MONITOREO</t>
  </si>
  <si>
    <t>OBSERVACIÓN TERCERA LINEA DE DEFENSA I CUATRIMESTRE</t>
  </si>
  <si>
    <t>MONITOREO CUALITATIVO 2ª LINEA DE DEFENSA
II CUATRIMESTRE</t>
  </si>
  <si>
    <t>MONITOREO CUANTITATIVO 2ª LINEA DE DEFENSA
II CUATRIMESTRE</t>
  </si>
  <si>
    <t>OBSERVACIÓN TERCERA LINEA DE DEFENSA II CUATRIMESTRE</t>
  </si>
  <si>
    <t>CALIFICACION  99,8</t>
  </si>
  <si>
    <t>Elaboró:  Subproceso Gestión del Riesgo</t>
  </si>
  <si>
    <t>CUMPLIDA EN PRIMER CUATRIMESTRE</t>
  </si>
  <si>
    <t>FECHA DE TERMINACIÓN 31/12/2022</t>
  </si>
  <si>
    <t>FECHA DE TERMINACIÓN 28/02/2023</t>
  </si>
  <si>
    <t>De acuerdo con evidencia, la actividad se encuentra cumplida</t>
  </si>
  <si>
    <t>8-39-42-43-44-45-46-49</t>
  </si>
  <si>
    <t>SE ANEXA MATRIZ EXCEL DE SEGUIMIENTO A COMPROMISOS</t>
  </si>
  <si>
    <t>Biomédica- mantenimiento
Hospitalarios: 
Carpeta con planes de mejora</t>
  </si>
  <si>
    <t>Cumplimiento de las actividades propuestas</t>
  </si>
  <si>
    <t>Evidencias:
Política de Integridad   V3
Documento preliminar Conflictos Interés</t>
  </si>
  <si>
    <t>Evidencias:
1. Acta de Taller participativo
2. Informe de resultados de banner en página WEB-botón interactivo con grupos de valor
3. Archivo de imágenes de botón interactivo</t>
  </si>
  <si>
    <t>PLAN ANTICORRUPCIÓN Y ATENCIÓN AL CIUDADANO 2022- VERSION II</t>
  </si>
  <si>
    <t xml:space="preserve">Monitoreo/ SEGUIMIENTO </t>
  </si>
  <si>
    <t xml:space="preserve">Consolidado de Plan de Estrategia de racionalización de trámites </t>
  </si>
  <si>
    <t xml:space="preserve">
Política de Participación Ciudadana:
- Gestión de necesidades establecidas en las formas  de participación
- Gestión de compromisos identificados en las veedurías
</t>
  </si>
  <si>
    <t xml:space="preserve">
 Política de Integridad conflicto de intereses, antisoborno y anticorrupción</t>
  </si>
  <si>
    <t xml:space="preserve">Evidencias:
1.  Dos actas de reunión en proceso de PIC en lenguaje claro para la fase de acceso del usuarios y un taller
2. Tres presentaciones sobre lenguaje claro
3. Base de datos de colaboradores
4. 97Certificados del curso lenguaje claro de los meses de abril, mayo y junio - acumulativo 
Universo 122 - </t>
  </si>
  <si>
    <t xml:space="preserve">Capacitación Política de Integridad conflicto de intereses antisoborno y anticorrupción </t>
  </si>
  <si>
    <t>Se revisan las evidencias y corresponden al desarrollo de la actividad propuesta.</t>
  </si>
  <si>
    <t>Seguimiento al 100% de los controles formulados en los mapas de riesgos de  Gestión Corrupción</t>
  </si>
  <si>
    <t xml:space="preserve">Evidencias:
1.  Correo institucional de observaciones de  monitoreo (2ª Línea) a las actividades de control con los 20 procesos de la entidad 
2. Mapa de Riesgos de Corrupción V2- preliminar actualizado pendiente de aprobación. 
3. Mapa con monitoreo / Perfil de riesgo residual
</t>
  </si>
  <si>
    <t xml:space="preserve">SE ANEXAN  DOS  DOCUMENTOS COMPLEMENTANDO SOPORTES CON CORTE AL II CUATRIMESTRE A SABER: PLAN DE SOSTENIBILIDAD DE LA ESTRATEGIA RENDICION DE CUENTAS 2022 - 2023, ASÍ COMO LA DESIGNACIÓN DE EQUIPO DE TRABAJO PARA LA RENDICIÓN DE CUENTAS PARA LA VGIENCIA 2023. </t>
  </si>
  <si>
    <t xml:space="preserve">FECHA DE TERMINACIÓN 31/12/2022- En Ejecución </t>
  </si>
  <si>
    <r>
      <t xml:space="preserve">Evidencias:
1.  Informe de desempeño de canales de atención presencial II Trimestre 2022, que menciona el canal presencia en la unidades de El Carmen, Tunal, Meissen, Marichuela, San Juan y Nazareth; y el canal e-mail. 
A su vez registra con corte a junio un total de 332 requerimientos por el canal presencial </t>
    </r>
    <r>
      <rPr>
        <b/>
        <sz val="22"/>
        <color theme="1"/>
        <rFont val="Arial Narrow"/>
        <family val="2"/>
      </rPr>
      <t>(10%), y 666 por e-mail (20%)</t>
    </r>
    <r>
      <rPr>
        <sz val="22"/>
        <color theme="1"/>
        <rFont val="Arial Narrow"/>
        <family val="2"/>
      </rPr>
      <t xml:space="preserve"> del total de los 7 canales de escucha disponibles que seria el 100%,</t>
    </r>
  </si>
  <si>
    <t>Se revisan las evidencias y corresponden al desarrollo de la actividad propuesta y las acciones se encuentran en ejecución con fecha de cierre diciembre 2022.</t>
  </si>
  <si>
    <t>Se revisan las evidencias y corresponden al desarrollo de la actividad propuesta en  conjunto con los soportes entregados por el proceso.</t>
  </si>
  <si>
    <t xml:space="preserve">Reapertura de esta actividad acorde con las observaciones resultantes de la auditoria TIC. </t>
  </si>
  <si>
    <t>Se revisan las evidencias y corresponden al desarrollo de la actividad propuesta en  conjunto con los soportes entregados por el proceso, y se cuenta con el procedimiento Intervención Humanizada PQRSD</t>
  </si>
  <si>
    <t>Evidencias.
Actas de socialización a las formas de participación ciudadana de acceso al link de transparencia</t>
  </si>
  <si>
    <t>Talento Humano
Jurídica
Control Disciplinario
Humanización</t>
  </si>
  <si>
    <t>Aprobado por: Gloria Libia Polania Aguillón
Jefe Oficina Asesora de Desarrollo Institucional</t>
  </si>
  <si>
    <t>Promover estándares de transparencia en la gestión de la entidad, mediante la articulación de  las Políticas de Gestión del Riesgo, Política de Racionalización de Trámites, Política de Servicio al Ciudadano, Política de Integridad conflicto de intereses, antisoborno y anticorrupción, Estrategia de Rendición de Cuentas, Ley de Transparencia y Acceso a la Información.</t>
  </si>
  <si>
    <t>* Administrar los riesgos de Corrupción identificados en el Mapa de Riesgos de la Subred Integrada de Servicios de Salud Sur E.S.E.
* Racionalizar trámites y/o OPA priorizados, controlando la influencia de agentes corruptos que puedan afectar el desempeño de la entidad
* Informar a los grupos de valor el desempeño institucional cumpliendo con los lineamientos de la Ley  1712 de 2014 / Secretaría de Transparencia.  
* Ejecutar la Estrategia de Rendición de Cuentas informando a los grupos de valor, los resultados, avances y retos de la gestión de la entidad
* Mejorar en la atención prestada a los usuarios y/o ciudadanos.
* Promover el control ciudadano en la gestión publica.</t>
  </si>
  <si>
    <t>N.º</t>
  </si>
  <si>
    <t>Se valida publicación mapa de riesgos de corrupción en pagina web, de acuerdo con fecha oportuna, en conjunto con las acta de trabajo con los procesos. 
De acuerdo con seguimiento efectuado por el DAFP y Veeduría, se realizará reformulación para inclusión de riesgos asociados a conflicto de interés y racionalización de trámites.</t>
  </si>
  <si>
    <t>Acta de comité directivo 14 de Julio de 2022, se realizó socialización de resultados al Equipo Directivo, en el cual se presentaron lo resultados obtenidos en seguimiento primer cuatrimestre Mapa de Riesgos institucional.</t>
  </si>
  <si>
    <t>Evaluación de solidez de los controles</t>
  </si>
  <si>
    <t xml:space="preserve">Acta de Comité Directivo del realizada el 13 de julio del 2022 </t>
  </si>
  <si>
    <t>Listados de asistencia
Soportes de socialización virtual
Ficha de indicador</t>
  </si>
  <si>
    <r>
      <rPr>
        <sz val="22"/>
        <rFont val="Arial Narrow"/>
        <family val="2"/>
      </rPr>
      <t>Evidencias:</t>
    </r>
    <r>
      <rPr>
        <sz val="22"/>
        <color rgb="FFFF0000"/>
        <rFont val="Arial Narrow"/>
        <family val="2"/>
      </rPr>
      <t xml:space="preserve">
</t>
    </r>
    <r>
      <rPr>
        <sz val="22"/>
        <rFont val="Arial Narrow"/>
        <family val="2"/>
      </rPr>
      <t xml:space="preserve">
1. Resultados de curso de Gestión de Riesgo MAO - para el  segundo trimestre</t>
    </r>
    <r>
      <rPr>
        <sz val="22"/>
        <color rgb="FFFF0000"/>
        <rFont val="Arial Narrow"/>
        <family val="2"/>
      </rPr>
      <t xml:space="preserve"> </t>
    </r>
    <r>
      <rPr>
        <sz val="22"/>
        <rFont val="Arial Narrow"/>
        <family val="2"/>
      </rPr>
      <t>con una cobertura de</t>
    </r>
    <r>
      <rPr>
        <sz val="22"/>
        <color rgb="FFFF0000"/>
        <rFont val="Arial Narrow"/>
        <family val="2"/>
      </rPr>
      <t xml:space="preserve"> </t>
    </r>
    <r>
      <rPr>
        <sz val="22"/>
        <color theme="1"/>
        <rFont val="Arial Narrow"/>
        <family val="2"/>
      </rPr>
      <t>1972</t>
    </r>
    <r>
      <rPr>
        <sz val="22"/>
        <color rgb="FFFF0000"/>
        <rFont val="Arial Narrow"/>
        <family val="2"/>
      </rPr>
      <t xml:space="preserve"> </t>
    </r>
    <r>
      <rPr>
        <sz val="22"/>
        <rFont val="Arial Narrow"/>
        <family val="2"/>
      </rPr>
      <t>colaboradores y</t>
    </r>
    <r>
      <rPr>
        <sz val="22"/>
        <color rgb="FFFF0000"/>
        <rFont val="Arial Narrow"/>
        <family val="2"/>
      </rPr>
      <t xml:space="preserve"> </t>
    </r>
    <r>
      <rPr>
        <sz val="22"/>
        <rFont val="Arial Narrow"/>
        <family val="2"/>
      </rPr>
      <t xml:space="preserve">porcentaje de apropiación del  </t>
    </r>
    <r>
      <rPr>
        <sz val="22"/>
        <color theme="1"/>
        <rFont val="Arial Narrow"/>
        <family val="2"/>
      </rPr>
      <t>99,7%.
2. Capacitación a tercerizados con participación de 131 personas,  con un porcentaje de apropiación del  93%.</t>
    </r>
    <r>
      <rPr>
        <sz val="22"/>
        <color rgb="FFFF0000"/>
        <rFont val="Arial Narrow"/>
        <family val="2"/>
      </rPr>
      <t xml:space="preserve">
</t>
    </r>
    <r>
      <rPr>
        <sz val="22"/>
        <rFont val="Arial Narrow"/>
        <family val="2"/>
      </rPr>
      <t>3. Actas de identificación de riesgos y  de monitoreo a las actividades de control con los 20 procesos de la entidad. 
4. Capacitación por entes externos en temas de Conflictos de Interés, asesoría del DAFP.
5, Enlace pasa acceder a los módulos de MAO ejes acreditación- Http://moodle.subredsur.go.co/course/search.php?search=acreditaci%C3%B3n</t>
    </r>
  </si>
  <si>
    <t xml:space="preserve">Se revisan las evidencias y corresponden al desarrollo de la actividad propuesta. El Mapa de riesgos de corrupción esta en versión preliminar pendiente de aval por el proceso financiero y gestión del riesgo en salud. </t>
  </si>
  <si>
    <t>No materialización de los riesgos de corrupción.
Respecto de los Riesgos de Proceso- Gestión Ambiental, Se realiza seguimiento a riesgo materializado de Vertimientos,  se hace mesa de trabajo entre la oficina jurídica , el proceso de gestión ambiental y el subproceso de gestión del riesgo, teniendo como garante el asesor de gerencia designado.  Se identifico la necesidad de implementar estrategias de choque para contrarrestar el impacto ambiental en el manejo de vertimientos. 
Gestión de riesgo en salud. se realiza mesa de trabajo con asistencia de la líder del proceso, los referentes de la línea ambiental ( IVC), subproceso gestión del riesgo y teniendo como garante la oficina de control interno, de la misma se concluye la necesidad de implementar acciones complementarias a los controles establecidos por el proceso. 
Gestión Hospitalaria, se evidencia plan de mejoramiento en ALMERA,  dado que este riesgo es manejado de manera conjunta con el programa de seguridad del paciente, se da continuidad permanente a las acciones de mejora</t>
  </si>
  <si>
    <r>
      <t>Seguimiento al cumplimiento del PAAC</t>
    </r>
    <r>
      <rPr>
        <sz val="22"/>
        <color theme="1"/>
        <rFont val="Arial"/>
        <family val="2"/>
      </rPr>
      <t xml:space="preserve"> por tercera línea de defensa</t>
    </r>
  </si>
  <si>
    <r>
      <rPr>
        <sz val="22"/>
        <color theme="1"/>
        <rFont val="Arial Narrow"/>
        <family val="2"/>
      </rPr>
      <t xml:space="preserve">Documento PAAC con seguimiento a las actividades formuladas por cada Componente 
Acta de seguimiento realizada por la tercera línea de defensa - Evaluación Independiente 
Carpetas de soportes de cada actividad realizada,  presentada por cada líder / referente de componente 
</t>
    </r>
    <r>
      <rPr>
        <sz val="22"/>
        <color rgb="FFFF0000"/>
        <rFont val="Arial Narrow"/>
        <family val="2"/>
      </rPr>
      <t xml:space="preserve">
</t>
    </r>
  </si>
  <si>
    <t>Subproceso de Gerencia Riesgo
Proceso de Participación Comunitaria y Servicio al Ciudadano 
 Proceso Gestión Documental
Proceso de Sistemas de Información - TIC
Proceso de Dirección de Complementarios
Proveedor Digital</t>
  </si>
  <si>
    <t xml:space="preserve">Se evidencia en la plataforma SUIT el registro de la estrategia de racionalización 2022, acorde con lo registrado, se hace la aclaración que lo correspondiente a botón consulta de Historia Clínica se encuentra finalizado y en funcionamiento. </t>
  </si>
  <si>
    <t>Descargable del Monitoreo en Plataforma SUIT 
Carpeta de soportes de Gestión realizada  con corte al mes de agosto del 2022</t>
  </si>
  <si>
    <t>Definir el área y equipo técnico líder de Rendición de Cuentas.</t>
  </si>
  <si>
    <t>Un equipo técnico Líder de Rendición de Cuentas.</t>
  </si>
  <si>
    <r>
      <rPr>
        <sz val="22"/>
        <color theme="1"/>
        <rFont val="Arial Narrow"/>
        <family val="2"/>
      </rPr>
      <t xml:space="preserve">Evidencias:
Se evidencia oficio de fecha 4 de noviembre del 2021 en el cual se asigna el área responsable de liderar  la rendición de cuentas y la conformación del equipo, técnico de gestión y de apoyo, responsable de coordinar y apoyar el alistamiento, diseño, preparación, ejecución, seguimiento y monitoreo de la estrategia de rendición de cuentas de la vigencia 2021 - 2022. De acuerdo a la Guía Manual único de rendición de cuentas MURC, se designa como líder al proceso de Direccionamiento Estratégico, sub proceso de Planeación Estratégica. Procesos que conforman El Equipo técnico: Jefe de control Interno, Jefe de Comunicación Estratégica, Jefe de Participación Comunitaria y Servicio al ciudadano; se designan los procesos de apoyo y se establecen los Roles de los procesos según el MURC, oficio firmado por el gerente.
</t>
    </r>
    <r>
      <rPr>
        <sz val="22"/>
        <rFont val="Arial Narrow"/>
        <family val="2"/>
      </rPr>
      <t xml:space="preserve">
</t>
    </r>
  </si>
  <si>
    <t>100%   del Equipo Líder, capacitado  e informado  frente a la Metodología de Rendición de Cuentas.</t>
  </si>
  <si>
    <t xml:space="preserve">Documento  de Conformación y formación metodológica al Equipo Líder Rendición de Cuentas. </t>
  </si>
  <si>
    <t>% De cumplimiento de capacitación y formación del equipo líder de Rendición de Cuentas.</t>
  </si>
  <si>
    <r>
      <rPr>
        <sz val="22"/>
        <color theme="1"/>
        <rFont val="Arial Narrow"/>
        <family val="2"/>
      </rPr>
      <t xml:space="preserve">Evidencias:
Oficio enviado el miércoles 13 de Octubre del 2021, a la Secretaria Distrital de Salud en donde se informa la conformación del Equipo Técnico de rendición de cuentas para la vigencia 2021- 2022. </t>
    </r>
    <r>
      <rPr>
        <sz val="22"/>
        <rFont val="Arial Narrow"/>
        <family val="2"/>
      </rPr>
      <t xml:space="preserve">
</t>
    </r>
  </si>
  <si>
    <t>Soporte documental o virtual de capacitación aplicada a lideres de rendición de cuentas</t>
  </si>
  <si>
    <t>90% de cumplimiento de matriz de autodiagnóstico de  Rendición de cuentas.</t>
  </si>
  <si>
    <r>
      <t xml:space="preserve">Actividades desarrolladas por mes:
Mayo: conferencia Dirección Distrital de Asuntos Disciplinarios, presentación Café-PAAC - listado de asistencia, listados de asistencia del proceso de calidad, servicio de ginecológica, transporte, urgencias  noche, farmacia Tunal y urgencia Tunal UCI.
Junio: Listado de asistencia del subproceso de vigilancia en S. Pública,  de PIC  y TECNISEG
Julio: Listado de asistencia  proceso ambiental ( 15 colaboradores),  Listado de asistencia proceso PCSC ( 7 colaboradores).
Agosto: pieza comunicativa y listado asistencia
</t>
    </r>
    <r>
      <rPr>
        <sz val="22"/>
        <color theme="1"/>
        <rFont val="Arial Narrow"/>
        <family val="2"/>
      </rPr>
      <t>Porcentaje de apropiación 80%</t>
    </r>
  </si>
  <si>
    <t>Cumplimiento para el período objeto  de monitoreo del  100%, con un total de 12 actividades programadas  aportando las siguientes evidencias:
1. Archivo Excel de seguimiento a las actividades del período objeto de seguimiento
2. Soportes del mes de mayo que contiene acta de articulación con programa de humanización, informe FURAG  y base de participantes del curso DAFP
3. Soportes del mes de junio que contiene: asistencia mesa de trabajo DAFP de 05062022, acta de articulación con eje de transformación cultural, acta de articulación con comunicaciones, informe de gestión de Plan de Integridad II trimestre, solicitud base de datos curso de integridad DAFP, informe buzón de colaboradores,  acta de articulación con programa de Humanización, acta de actividades de  articulación con programa de Humanización, lista asistencia Feria del Cuidado - Pilares Cultura, acta de mesa técnica integridad 06062022,
4. Soportes del mes de julio que contiene capacitaciones Programa Humanización (13), video gestores de integridad, reporte curso de integridad junio y presentación.</t>
  </si>
  <si>
    <t xml:space="preserve">% de cumplimiento de la matriz autodiagnóstico de rendición de cuentas. </t>
  </si>
  <si>
    <t>Documento de identificación de dependencias y de necesidades de Información de Rendición de cuentas</t>
  </si>
  <si>
    <t>Análisis del entorno previa al ejercicio de rendición de cuentas.</t>
  </si>
  <si>
    <t>Equipo Líder de Rendición de Cuentas</t>
  </si>
  <si>
    <t>Un  Diagnostico actual del ejercicio de Rendición de Cuentas, con medición de los 5 entornos (Economía, Social, tecnológico, Cultural, Político).</t>
  </si>
  <si>
    <t>Matriz o documento de identificación análisis de necesidades de grupos de interés.</t>
  </si>
  <si>
    <t xml:space="preserve">Evidencias:
1.Infografia en donde se identifica los resultados de la encuesta realizada para priorización de temas prioritarios en la rendición de cuentas, se aplicaron 470 encuestas en donde se tuvo encuentra la localidad y el grupo de valor al que pertenece el encuestado y en donde se identificó que el 61% prefiere que la rendición de cuentas se realice presencial, el tema de mayor interés la prestación y acceso a los servicios con un 42%. La segunda fase se refiere a como percibieron los grupos de valor  la rendición de cuentas vigencia 2021, se aplicaron 100 encuestas en donde el 68% manifestó que excelente y el 31% buena. 
2.Informe de Gestión del gerente para rendición de cuentas 
3. Identificación de temas prioritarios (F.8 MURC) en donde se estructura en los componentes: Información de obligatorio cumplimiento, información importante  para actores y grupos de interés, información importante por contexto,  información importante por misión de la entidad y se prioriza a corto, mediano y largo plazo </t>
  </si>
  <si>
    <t xml:space="preserve">Un documento de información publica en concordancia con lo requerido </t>
  </si>
  <si>
    <t>Documento de Información para publicación en pagina web.</t>
  </si>
  <si>
    <t>Un documento de identificación de necesidades para diálogo</t>
  </si>
  <si>
    <r>
      <rPr>
        <sz val="22"/>
        <color theme="1"/>
        <rFont val="Arial Narrow"/>
        <family val="2"/>
      </rPr>
      <t>Evidencias:</t>
    </r>
    <r>
      <rPr>
        <sz val="22"/>
        <rFont val="Arial Narrow"/>
        <family val="2"/>
      </rPr>
      <t xml:space="preserve">
1. Infografía resultado de rendición de cuentas 
2. Informe de Gestión previa rendición de cuentas 
3. Instrumento priorización temas para rendición de cuentas </t>
    </r>
  </si>
  <si>
    <t>De acuerdo con evidencia, la actividad se encuentra cumplida. 
Documento publicado hace referencia al informe de gestión rendición de cuentas.</t>
  </si>
  <si>
    <t>Lograra un documento anual que defina la estrategia de rendición de cuentas para la entidad, en la vigencia actual.</t>
  </si>
  <si>
    <t xml:space="preserve">Un documento de definición de la estrategia de rendición de cuentas para la vigencia. </t>
  </si>
  <si>
    <t xml:space="preserve">Lograr un documento anexo que de respuesta a la estrategia de rendición de cuentas, que describa acciones efectivas en el proceso de comunicaciones.
</t>
  </si>
  <si>
    <t xml:space="preserve">Documento estratégico de comunicaciones, que soporte el cumplimiento de la estrategia de rendición de cuentas
</t>
  </si>
  <si>
    <r>
      <rPr>
        <sz val="22"/>
        <color theme="1"/>
        <rFont val="Arial Narrow"/>
        <family val="2"/>
      </rPr>
      <t xml:space="preserve">Evidencias:
1. Documento elaboración del componente de comunicaciones de la estrategia de rendición de cuentas, Definición de los medios para visibilizar la información (herramientas y mecanismos para facilitar el acceso a la información). Objetivo Elaborar el componente de comunicaciones para la rendición de cuentas, basado en derechos humanos y paz. 
2. Infografía Indicadores redes sociales en la rendición de cuentas en donde se obtuvieron los siguientes resultados: En total se conectaron 378 personas, interactuaron 1089 con la publicación y 3063 las veces que las personas visualizaron las publicaciones. </t>
    </r>
    <r>
      <rPr>
        <sz val="22"/>
        <rFont val="Arial Narrow"/>
        <family val="2"/>
      </rPr>
      <t xml:space="preserve">
</t>
    </r>
  </si>
  <si>
    <t xml:space="preserve">Presentar para consulta participativa, la  estrategia de rendición de cuentas, definida por la entidad, en un espacio de concertación. </t>
  </si>
  <si>
    <t xml:space="preserve">Socializar la estrategia de rendición de cuentas, en el 100% de los espacios definidos en el cronograma de espacios de dialogo.
</t>
  </si>
  <si>
    <t>Definir la información priorizada por los grupos de valor, para el ejercicio de Rendición de cuentas.</t>
  </si>
  <si>
    <t xml:space="preserve">Evidencias:
1. Infografía resultados de rendición de cuentas
2. Informe de Gestión previa para rendición de cuentas 
3. Identificación de temas prioritarios 
</t>
  </si>
  <si>
    <t>Informe de Rendición de Cuentas, Publicado en los términos de ley.</t>
  </si>
  <si>
    <t>Una convocatoria Pública para el ejercicio de rendición de cuentas, mediante los canales de comunicación definidos y la estrategia definida.</t>
  </si>
  <si>
    <t>Documento soporte de convocatoria de Rendición de Cuentas, de acuerdo a los términos de ley.</t>
  </si>
  <si>
    <t>Convocatoria pública de rendición de cuentas en términos de ley</t>
  </si>
  <si>
    <r>
      <rPr>
        <sz val="22"/>
        <color theme="1"/>
        <rFont val="Arial Narrow"/>
        <family val="2"/>
      </rPr>
      <t xml:space="preserve">Evidencias:
1. indicadores Redes sociales rendición de cuentas 
2. Infografía identificación temas prioritarios </t>
    </r>
    <r>
      <rPr>
        <sz val="22"/>
        <rFont val="Arial Narrow"/>
        <family val="2"/>
      </rPr>
      <t xml:space="preserve">
</t>
    </r>
  </si>
  <si>
    <t xml:space="preserve">Actividad realizada. Completar con pantallazo de invitación ciudadanía con temas </t>
  </si>
  <si>
    <t>Diagnóstico de la aplicación de preguntas orientadoras para determinación de enfoque de derechos.</t>
  </si>
  <si>
    <t>100% de cumplimento de las actividades definidas en la agenda del ejercicio de Rendición de Cuentas para los ciudadanos.</t>
  </si>
  <si>
    <t>Una  ejercicio de Rendición de Cuentas, siguiendo los parámetros y actividades definidas.</t>
  </si>
  <si>
    <t>Jornada de Rendición de cuentas, con cumplimiento según al agenda programática.</t>
  </si>
  <si>
    <r>
      <rPr>
        <sz val="22"/>
        <color theme="1"/>
        <rFont val="Arial Narrow"/>
        <family val="2"/>
      </rPr>
      <t xml:space="preserve">Evidencias:
1. Formatos de verificación 
2. Instrumento chequeo evaluación de jornada 
3.Listado de instrumento para observación de la jornada 
4. Formato verificación  para iniciar con la implementación de la estrategia de rendición de cuentas   </t>
    </r>
    <r>
      <rPr>
        <sz val="22"/>
        <rFont val="Arial Narrow"/>
        <family val="2"/>
      </rPr>
      <t xml:space="preserve">
</t>
    </r>
  </si>
  <si>
    <t>100% de Cumplimiento de actividades programáticas de Rendición de Cuentas, medidas mediante herramienta Tablero de Control.</t>
  </si>
  <si>
    <t>Se revisan las evidencias y corresponden al desarrollo de las dos actividades propuestas en el plan de mejoramiento, cumplidas al 100% .</t>
  </si>
  <si>
    <t>100% de Cumplimiento  de las acciones de mejora, resultado de la evolución del ejercicio de Rendición de Cuentas 2021.</t>
  </si>
  <si>
    <t>% Cumplimiento de las acciones de mejora de Rendición de Cuentas 2021.</t>
  </si>
  <si>
    <t xml:space="preserve">Una Publicación del Documento resultado de Rendición de Cuentas de fácil acceso a los Grupos de Interés y  a la Comunidad </t>
  </si>
  <si>
    <t>Cumplimiento de los compromisos y retos propuestos frente al ejercicio de Rendición de cuentas.</t>
  </si>
  <si>
    <t>trimestral(abril/julio/octubre se soporta en el siguientes cuatrimestre)</t>
  </si>
  <si>
    <t>Proceso de Participación Comunitaria y Servicio al Ciudadano
Líderes de Procesos responsables de ejecución de acciones de mejora</t>
  </si>
  <si>
    <t>Evidencias:
1.  Archivo Excel que contiene 6 necesidades referidas por las formas de participación en el mes de febrero/2022.
2. Acta de líder del subproceso de participación con los referentes técnicos donde se asigna tarea de identificación de necesidades
3.  Informe de necesidades identificadas en las formas de participación en los meses de enero y febrero, con su correspondiente avance de gestión para un total de temáticas relacionadas con entrega de medicamentos, atención humanizada, oportunidad de cita de especialista, oportunidad de la atención en la ventanillas de facturación,  avance en la construcción del CAPS Danubio, y fortalecimiento del servicio de ruta de la salud</t>
  </si>
  <si>
    <t xml:space="preserve">2. Acta de líder del subproceso de participación con los referentes técnicos donde se asigna tarea de identificación de necesidades
El resto de soportes esta completo. </t>
  </si>
  <si>
    <r>
      <rPr>
        <sz val="22"/>
        <rFont val="Arial Narrow"/>
        <family val="2"/>
      </rPr>
      <t>Evidencias:</t>
    </r>
    <r>
      <rPr>
        <sz val="22"/>
        <color rgb="FFFF0000"/>
        <rFont val="Arial Narrow"/>
        <family val="2"/>
      </rPr>
      <t xml:space="preserve">
</t>
    </r>
    <r>
      <rPr>
        <sz val="22"/>
        <rFont val="Arial Narrow"/>
        <family val="2"/>
      </rPr>
      <t>1. Consolidado  de registro de compromisos plataforma COLIBRI
2. Informe de gestión de necesidades II Trimestre de 2022
3. Archivo Excel de relación de necesidades I y II Trimestre de 2022
4. Archivo  Word pantallazos cumplimiento actividades en plataforma COLIBRI de fecha 21/22/29 de junio de cumplimiento al 100%</t>
    </r>
  </si>
  <si>
    <t>Proceso de Participación Comunitaria y Servicio al Ciudadano
Proceso de Sistemas de Información y TIC</t>
  </si>
  <si>
    <t>Evidencias:
1. Consolidado orientación individual de enero y febrero
2. Archivo Excel de numero de solicitudes de información por cada uno de los 7 canales de la entidad
3. Informe de desempeño de los canales de atención presencial y  correo electrónico CONTACTENOS@Subredsur.gov.co de los meses de enero y febrero con especificidad del número de requerimientos.</t>
  </si>
  <si>
    <t>Proceso de Participación Comunitaria y Servicio al Ciudadano
Líderes de Procesos responsables de ejecución de acciones de mejora</t>
  </si>
  <si>
    <t xml:space="preserve"> N.º  de ciclos de mejora con seguimiento /   N.º total de ciclos de mejora formulados</t>
  </si>
  <si>
    <t>Evidencia:
Archivo Excel de plan de mejoramiento PQRS y satisfacción de usuarios que registra 5 hallazgos a saber:
 1. Disponibilidad de agenda: con 6 actividades propuestas en el marco del ciclo PHVA, con fecha de inicio 01/06/2022 y cierre 15/12/2022
2. Trato deshumanizado servicio hospitalización: con 5 actividades propuestas en el marco del ciclo PHVA, con fecha de inicio 01/06/2022 y cierre 15/12/2022
3. Oportunidad de agenda en servicio de Imagenología: con 6 actividades propuestas en el marco del ciclo PHVA, con fecha de inicio 01/06/2022 y cierre 15/12/2022 
3A.  Oportunidad de entrega de medicamentos: con 7 actividades propuestas en el marco del ciclo PHVA, con fecha de inicio 01/06/2022 y cierre 15/12/2022 
4. Servicio de Facturación:  con 7 actividades propuestas en el marco del ciclo PHVA, con fechas de ejecución entre el 01/06/2022 y cierre 30/11/2022
5.  Servicio de urgencias por tiempos de Triage e información al usuario  con fechas de ejecución entre el 01/06/2022 y cierre 30/11/2022
Que paso con los hallazgos antes de junio???</t>
  </si>
  <si>
    <t xml:space="preserve">Proceso de Participación Comunitaria y Servicio al Ciudadano
</t>
  </si>
  <si>
    <t>N.º de  colaboradores de líneas de frente capacitados  / N.º total de colaboradores de líneas de frente programados para la capacitación
N.º de  colaboradores de líneas de frente con apropiación mayor o igual al 80% / N.º total de colaboradores de líneas de frente programados para la capacitación</t>
  </si>
  <si>
    <t xml:space="preserve">Evidencias:
1. Acta de reunión 24/02/2022 de definición de compromisos con referente de Servicio al Ciudadano
2. Participación en Seminario WEB: Lenguaje Claro del estado en sus Comunicaciones de la Veeduría Distrital (28/04/2022)
3. Seis certificaciones de realización de curso "lenguaje claro"
4. Actas de capacitación (2) realizada a colaboradores de primera línea en -  lenguaje claro - 
</t>
  </si>
  <si>
    <t>Se realiza monitoreo por la segunda línea de defensa definiendo el proceso de Sistemas de Información - TIC que a la fecha la actividad se cierra ya que las Bases de Datos del Sistema Dinámica Gerencial se encuentran actualizadas y disponibles.</t>
  </si>
  <si>
    <t>Líder Programa de Humanización
Proceso de Participación Comunitaria y Servicio al Ciudadano
Profesionales de Enlace involucrados en la intervención</t>
  </si>
  <si>
    <t>N.º de intervenciones realizadas/ N.º de intervenciones notificadas</t>
  </si>
  <si>
    <t>Evidencias:
1. Acta de seguimiento y de reunión con referente de Programa de Humanización relaciona los soportes entregados
2. Acta con referente de PQRS y líder de PCSC
3. Informe del Programa de Humanización  I trimestre
4. Actas/listado asistencia de socialización de la Política de Humanización
5. Fichas de intervenciones
6. Acta capacitación a facturadores: manejo emociones - paciente difícil
7. Acta articulación subprocesos PQRS - Humanización</t>
  </si>
  <si>
    <r>
      <rPr>
        <sz val="22"/>
        <color theme="1"/>
        <rFont val="Arial Narrow"/>
        <family val="2"/>
      </rPr>
      <t>Evidencias:</t>
    </r>
    <r>
      <rPr>
        <sz val="22"/>
        <color rgb="FFFF0000"/>
        <rFont val="Arial Narrow"/>
        <family val="2"/>
      </rPr>
      <t xml:space="preserve">
</t>
    </r>
    <r>
      <rPr>
        <sz val="22"/>
        <rFont val="Arial Narrow"/>
        <family val="2"/>
      </rPr>
      <t>1. Archivo Excel de casos reiterativos del mes de Abril que registra 20 casos por atención deshumanizada
2. Archivo Excel de casos reiterativos del mes de Mayo que registra 20 casos por atención deshumanizada
3.Archivo Excel de casos reiterativos del mes de Junio que registra 24 casos por atención deshumanizada</t>
    </r>
    <r>
      <rPr>
        <sz val="22"/>
        <color rgb="FFFF0000"/>
        <rFont val="Arial Narrow"/>
        <family val="2"/>
      </rPr>
      <t xml:space="preserve">
</t>
    </r>
    <r>
      <rPr>
        <sz val="22"/>
        <rFont val="Arial Narrow"/>
        <family val="2"/>
      </rPr>
      <t>4. Archivo Excel de casos reiterativos del mes de Julio que registra 24 casos por atención deshumanizada
5. Informe de PQRS de Abril ( 71 casos), soportes ficha de intervención individual, tres actas de fecha 04-05/04/2022 de Socialización Política Humanización, listados de asistencia. 
6.  Informe de PQRS de Mayo ( 49 casos),  actas de fecha 4-13-20-24-25-26-27/05/2022 de Socialización Política Humanización, listados de asistencia. 
7. Informe de PQRS de Junio ( 34 casos), soporte de intervención individual de mayo, actas de fecha 1-3-6 -9-24-26 de junio y 7-14-27-/07/2022 de Socialización Política Humanización, listados de asistencia.</t>
    </r>
  </si>
  <si>
    <t>Proceso de Sistemas de Información - TIC
Proceso de Participación Comunitaria y Servicio al Ciudadano
Proceso de Gestión Riesgo en  Salud
Proceso Comunicaciones
Subdirección administrativa</t>
  </si>
  <si>
    <t>Numero de ítems (categorías) cumplidas/ Numero de ítems (establecidas) *  100</t>
  </si>
  <si>
    <t xml:space="preserve">El proceso reporta las actividades que se están realizando para dar cumplimiento acuerdo con la normativa, porcentaje de cumplimiento del 28,20%, cuenta con un plan de trabajo a realizarse con seguimiento a septiembre y diciembre, se manifiesta que la ejecución del mismo esta sujeto a disponibilidad presupuestal de la entidad. </t>
  </si>
  <si>
    <t xml:space="preserve">En articulación los Procesos  de Sistema de Información y TIC y direccionamiento estratégico se encuentran ejecutando Plan de trabajo de actualización y cargue de la página web de la Subred </t>
  </si>
  <si>
    <t xml:space="preserve">se encuentra en desarrollo la implementación de la resolución 1519 de 2020, en cuanto al link de transparencia. </t>
  </si>
  <si>
    <t>Proceso de Participación Comunitaria y Servicio al Ciudadano
Proceso de Sistemas de Información - TIC</t>
  </si>
  <si>
    <t xml:space="preserve">Evidencias:
1. Acta de seguimiento  relaciona los soportes entregados
2. Informe de seguimiento a las solicitudes de acceso a información pública enero-febrero de 2022 
3. Archivo Excel de relación de solicitudes de acceso a información pública 2021
4. Matriz de seguimiento a solicitudes de información pública por entes de control
5. Informe de seguimiento  por proceso de S.I.TIC a la entrega de información pública </t>
  </si>
  <si>
    <t>Evidencias:
1.  Informe de seguimiento a las solicitudes de acceso a información pública de los meses de abril, mayo y junio 2022 por proceso de S.I.TIC 
2. Archivo Excel de relación de solicitudes de acceso a información pública  de los meses de abril, mayo y junio del 2022 por proceso de S.I.TIC
3. Informe de seguimiento  por proceso de P.C.S.C. a la entrega de información pública II Trimestre</t>
  </si>
  <si>
    <t>Evidencias:
1. Acta de reunión de proceso de PCSC donde se socializa  ruta link transparencia
2. Mensaje por correo institucional  donde se definen fechas de socialización con el proceso de PCSC
3. Archivo  Excel de Planeación Socialización Estrategia
4. Cronograma de actividades proceso de Participación Comunitaria</t>
  </si>
  <si>
    <t>Cumplimiento para el período objeto  de monitoreo del  100%, con un total de 15 actividades programadas en la  Estrategia de Conflictos de Interés, que corresponden a 1  en abril, 0 en mayo,  6 en junio,   6 en julio y  2 en agosto aportando las siguientes evidencias:
1. Matriz seguimiento estrategia C.Interés
2. Mes de Mayo:  acta de referenciación comparativa
3. Mes de Junio:  actas con proceso de gestión ambiental, de identificación de C.Interés, de comité de Gestión y Desempeño, mesa técnica de integridad de junio, informe de Botón de Denuncias, Circular de DASC, reporte de participantes de curso de integridad, informe de seguimiento a la estrategia C.Interés.
4. Mes de Julio: mapa de riesgos de corrupción V2, informe de cumplimiento y presentación de Política de Integridad.
5. Mes Agosto:  video de gestores de integridad y socialización de política de integridad</t>
  </si>
  <si>
    <t>Acorde con el monitoreo realizado por el subproceso de Gestión del riesgo, se anexan las evidencia por cada una de las actividades proyectadas para cada componente.
No materialización de los riesgos de corrupción</t>
  </si>
  <si>
    <t>TOTAL 19 ACTIVIDADES PARA MONITOREO 2ª Cuatrimestre</t>
  </si>
  <si>
    <r>
      <t xml:space="preserve">Subproceso de Gerencia del Riesgo
Espacios de Alta Gerencia
</t>
    </r>
    <r>
      <rPr>
        <sz val="22"/>
        <color theme="1"/>
        <rFont val="Arial"/>
        <family val="2"/>
      </rPr>
      <t>Proceso de Control Interno</t>
    </r>
  </si>
  <si>
    <r>
      <rPr>
        <sz val="22"/>
        <rFont val="Calibri"/>
        <family val="2"/>
        <scheme val="minor"/>
      </rPr>
      <t xml:space="preserve">De acuerdo con evidencia, la actividad se encuentra cumplida. </t>
    </r>
    <r>
      <rPr>
        <u/>
        <sz val="22"/>
        <color theme="10"/>
        <rFont val="Calibri"/>
        <family val="2"/>
        <scheme val="minor"/>
      </rPr>
      <t xml:space="preserve">
https://www.subredsur.gov.co/?q=content/rendici%C3%B3n-de-cuentas-2021#overlay-context=</t>
    </r>
  </si>
  <si>
    <r>
      <rPr>
        <sz val="22"/>
        <rFont val="Arial"/>
        <family val="2"/>
      </rPr>
      <t>Proceso de Sistemas de Información - TIC</t>
    </r>
    <r>
      <rPr>
        <b/>
        <sz val="22"/>
        <color rgb="FF92D050"/>
        <rFont val="Arial"/>
        <family val="2"/>
      </rPr>
      <t xml:space="preserve">
</t>
    </r>
  </si>
  <si>
    <r>
      <t xml:space="preserve">Transparencia activa y Monitoreo del Acceso a la Información Pública
</t>
    </r>
    <r>
      <rPr>
        <b/>
        <sz val="22"/>
        <color rgb="FF92D050"/>
        <rFont val="Arial"/>
        <family val="2"/>
      </rPr>
      <t xml:space="preserve">
</t>
    </r>
  </si>
  <si>
    <r>
      <t xml:space="preserve">2. Lineamientos de </t>
    </r>
    <r>
      <rPr>
        <b/>
        <sz val="22"/>
        <rFont val="Arial"/>
        <family val="2"/>
      </rPr>
      <t>Transparencia Pasiva 
(Gestión de Solicitudes de Información)</t>
    </r>
  </si>
  <si>
    <t>SUBRED INTEGRADA DE SERVICIOS DE SALUD SUR</t>
  </si>
  <si>
    <t>MAPA DE RIESGOS DE CORRUPCION VERSION 2</t>
  </si>
  <si>
    <t>MISIÓN</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</si>
  <si>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</si>
  <si>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VISIÓN</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</si>
  <si>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 ida, impactando positivamente la salud y calidad de vida de nuestros usuarios.</t>
  </si>
  <si>
    <t>OBJETIVOS</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</si>
  <si>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</si>
  <si>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IDENTIFICACIÓN DE PROCESOS</t>
  </si>
  <si>
    <t>DISEÑO DE CONTROLES</t>
  </si>
  <si>
    <t>ID</t>
  </si>
  <si>
    <t>SUBPROCESO</t>
  </si>
  <si>
    <t>DESCRIPCION DEL RIESGO</t>
  </si>
  <si>
    <t>TIPOLOGIA</t>
  </si>
  <si>
    <t xml:space="preserve">CAUSA </t>
  </si>
  <si>
    <t xml:space="preserve">CONSECUENCIA </t>
  </si>
  <si>
    <t>PROBABILIDAD INHERENTE</t>
  </si>
  <si>
    <t>IMPACTO INHERENTE</t>
  </si>
  <si>
    <t>RIESGO INHERENTE</t>
  </si>
  <si>
    <t>OPCION DE MANEJO</t>
  </si>
  <si>
    <t xml:space="preserve">     ACTIVIDAD DE CONTROL.
1. RESPONSABLE. 2.PERIODICIDAD. 3. PROPOSITO.
4CÓMO REALIZA LA ACTIVIDAD (DOCUMENTO). 5. DESVIACIONES 6. EVIDENCIAS</t>
  </si>
  <si>
    <t>PERIOCIDAD DE CONTROL</t>
  </si>
  <si>
    <t>INDICADOR DEL CONTROL</t>
  </si>
  <si>
    <t xml:space="preserve"> EVALUACION  DEL CONTROL</t>
  </si>
  <si>
    <t>CALIFICACION  DISEÑO DEL CONTROL</t>
  </si>
  <si>
    <t>CALIFICACION 
EJECUCION DEL CONTROL</t>
  </si>
  <si>
    <t xml:space="preserve">CALIFICACION DE SOLIDEZ INDIVIDUAL DEL CONTROL
</t>
  </si>
  <si>
    <t>CALIFICACION DE SOLIDEZ DE CONJUNTO CONTROLES</t>
  </si>
  <si>
    <t>PROBABILIDAD RESIDUAL
 I CUATRIMESTRE</t>
  </si>
  <si>
    <t>IMPACTO RESIDUAL
I CUATRIMESTRE</t>
  </si>
  <si>
    <t>RIESGO RESIDUAL
I CUATRIMESTRE</t>
  </si>
  <si>
    <t>PLAN DE TRATAMIENTO</t>
  </si>
  <si>
    <t>SOPORTES ENTREGADOS PRIMERA LINEA DE DEFENSA</t>
  </si>
  <si>
    <t>MONITOREO SEGUNDA LINEA DE DEFENSA</t>
  </si>
  <si>
    <t>SEGUIMIENTO TERCERA LINEA DE DEFENSA</t>
  </si>
  <si>
    <t>PROBABILIDAD RESIDUAL</t>
  </si>
  <si>
    <t xml:space="preserve">IMPACTO RESIDUAL
</t>
  </si>
  <si>
    <t>RIESGO  RESIDUAL</t>
  </si>
  <si>
    <t>PARTICIPACIÓN COMUNITARIA Y SERVICIO AL CIUDADANO</t>
  </si>
  <si>
    <t>Participación Comunitaria</t>
  </si>
  <si>
    <t xml:space="preserve">CORRUPCIÓN </t>
  </si>
  <si>
    <t xml:space="preserve">Posible </t>
  </si>
  <si>
    <t xml:space="preserve">Mayor </t>
  </si>
  <si>
    <t xml:space="preserve">EXTREMO </t>
  </si>
  <si>
    <t xml:space="preserve">Mitigar </t>
  </si>
  <si>
    <t>DETECTIVO</t>
  </si>
  <si>
    <t>FUERTE</t>
  </si>
  <si>
    <t>FUERTE
EJECUCION CONSISTENTE</t>
  </si>
  <si>
    <t>FUERTE /  100</t>
  </si>
  <si>
    <t>Rara vez</t>
  </si>
  <si>
    <t xml:space="preserve">ALTO </t>
  </si>
  <si>
    <t>Los soportes entregados cumplen con la actividad de control y dan respuesta a los compromisos  en la mesa de trabajo que se realizó entre el subproceso de riesgos y el subproceso de servicio al ciudadano.</t>
  </si>
  <si>
    <t>Acorde con evidencias el proceso ejecuta el control, dando cumplimiento con lo establecido.</t>
  </si>
  <si>
    <t>Los soportes entregados cumplen con la actividad de control y dan respuesta a los compromisos  en la mesa de trabajo que se realizó entre el subproceso de riesgos y el subproceso de servicio al ciudadano</t>
  </si>
  <si>
    <t xml:space="preserve">
4. Socializar el procedimiento interno para el manejo y declaración de conflictos de intereses  de conformidad con el artículo 12 de la Ley 1437 de 2011 a servidores y contratistas ( actividad inicia en el mes de julio)
 </t>
  </si>
  <si>
    <t>PREVENTIVO</t>
  </si>
  <si>
    <t>SE INICIA MONITOREO EN EL MES DE AGOSTO</t>
  </si>
  <si>
    <t xml:space="preserve">1. Cronograma conflictos de interés para los meses de julio, agosto y septiembre
</t>
  </si>
  <si>
    <t>GESTION DE SERVICIOS AMBULATORIOS</t>
  </si>
  <si>
    <t>Consulta Especializada</t>
  </si>
  <si>
    <t xml:space="preserve"> 1. Investigaciones y sanciones de todo tipo 
2. Detrimento patrimonial</t>
  </si>
  <si>
    <t xml:space="preserve">Rara vez </t>
  </si>
  <si>
    <t xml:space="preserve">Catastrófico </t>
  </si>
  <si>
    <t>EXTREMO</t>
  </si>
  <si>
    <t>El Director Técnico de Servicios Ambulatorios de manera mensual realiza un informe de supervisión al contrato en mención, verificando cumplimiento de cláusulas contractuales, a partir de una factura donde se revisa que coincida lo ejecutado con lo facturado. En caso de desviación se hace mesa de trabajo con el contratista para revisión de los temas a lugar levantando acta de reunión</t>
  </si>
  <si>
    <t>Informe de supervisión de los contratos de citologías y salud oral en el formato CO-CBS- FT  12 V5</t>
  </si>
  <si>
    <t>Número de actividades ejecutadas y facturadas/Número  total de actividades programadas</t>
  </si>
  <si>
    <t>N.A.</t>
  </si>
  <si>
    <t>INFORME DE SEGUIMIENTO A LA EJECUCION DEL CONTRATO  DE PROCESAMIENTO , LECTURA Y REPORTE DE CITOLOGIAS (ELABORADO POR EL APOYO A LA SUPERVISION)</t>
  </si>
  <si>
    <t>1. ARCHIVO EXCEL DE  CON OBSERVACIONES DE CUMPLIMIENTO DE CONTROL
2.  CONTRATO CCU 7000-2021 SE ANEXA DOCUMENTO DE PRORROGA E INFORME DE EJECUCION
3.  INFORME DE SUPERVISION CONTRATO 5160-2022 A 31 DE MAYO
INFORME DE SUPERVISION ABRIL CONTRATO 8030-2021</t>
  </si>
  <si>
    <t>Los soportes entregados cumplen con la actividad de control y dan respuesta a las evidencias de los controles.</t>
  </si>
  <si>
    <t>SE ANEXA INFORME DE EJECUCION DE CONTRATO 7000, CON CUMPLIMIENTO DE LOS 10 REQUISITOS TECNICOS DE LA VIGENCIA 2022</t>
  </si>
  <si>
    <t>GESTION DE SERVICIOS HOSPITALARIOS</t>
  </si>
  <si>
    <t>Hospitalización</t>
  </si>
  <si>
    <t>Posibilidad de recibir o solicitar dádiva o beneficio a nombre propio o de terceros por favorecimiento  en la supervisión de contratos de bienes o servicios y/o OPS en la Dirección Hospitalaria</t>
  </si>
  <si>
    <t>1. Debilidad en la supervisión de contratos a terceros lo que conlleva un favorecimiento en la supervisión  de contratos.</t>
  </si>
  <si>
    <t xml:space="preserve">1.Hallazgos de auditorias internas o externas
2. Investigaciones de todo tipo </t>
  </si>
  <si>
    <t>Improbable</t>
  </si>
  <si>
    <t xml:space="preserve">Número de certificaciones de cumplimiento /Total de contratos suscritos </t>
  </si>
  <si>
    <t>DEBIL</t>
  </si>
  <si>
    <t>MODERADO</t>
  </si>
  <si>
    <t>MESA DE TRABAJO CON LIDER DEL PROCESO  DE HOSPITALARIO</t>
  </si>
  <si>
    <t>Los controles implementados en este sub proceso permiten tener en tiempo real la ejecución de los contratos y mejorar ostensiblemente la actividad de supervisión.
Se evidencia pantallazo de respuesta del proceso de PCSC de no tener para el periodo solicitado peticiones relacionadas con la supervisión de contratos para la dirección Hospitalaria
De acuerdo a la evidencia presentada la segunda línea manifiesta que no se materializó el riesgo formulado y que los controles se cumplieron a cabalidad</t>
  </si>
  <si>
    <t>Todos los subprocesos</t>
  </si>
  <si>
    <t>Posibilidad de recibir o solicitar dádiva o beneficio a nombre propio o de terceros con el fin de omitir con intención información institucional sistematizada del proceso de complementarios, cuando el colaborador se desvincula laboralmente de la entidad</t>
  </si>
  <si>
    <t xml:space="preserve">1. Falta de estandarización del proceso de entrega de información sistematizada, cuando el colaborador se desvincula laboralmente de la entidad
2. Debilidad en la supervisión de contratos
</t>
  </si>
  <si>
    <t>1.Pérdida de información sistematizada frente a la memoria institucional
2. Aumento de la carga laboral  
3. Inoperancia de los subprocesos</t>
  </si>
  <si>
    <t xml:space="preserve">Probable </t>
  </si>
  <si>
    <r>
      <t xml:space="preserve">El líder  de cada uno de los  subprocesos identifica las salidas de información y al momento de desvinculación del colaborador, verifica cada vez que se desvincule la completitud de la información identificada; si no hay completitud se exige la entrega para firma de paz y salvo.
 Se desarrollan las siguientes actividades:
1. Documentar a 01/03/2022
2. Implementar: relación mensual de colaborador desvinculado, relación por subproceso de información a entregar por desvinculación y evidencia de entrega a completitud de información
</t>
    </r>
    <r>
      <rPr>
        <sz val="12"/>
        <color rgb="FFFF0000"/>
        <rFont val="Arial Narrow"/>
        <family val="2"/>
      </rPr>
      <t/>
    </r>
  </si>
  <si>
    <t xml:space="preserve">1. Documento normalizado de estandarización de entrega de información
2. Acta de entrega y recibo
</t>
  </si>
  <si>
    <t>Cada vez que se desvincule el colaborador</t>
  </si>
  <si>
    <t>Nª de colaboradores desvinculados con entrega completa de información  en el período/ total de colabores desvinculados en el período</t>
  </si>
  <si>
    <t xml:space="preserve">Acta  de entrega de documentos e información del subproceso de Farmacia del 1º de agosto
Seis actas  de entrega de documentos e información del subproceso de imagenología del 23 y 30 de junio, del 8, 16, 19 y 30 de agosto.
Acta  de entrega de documentos e información del subproceso de Farmacia del 1º de agosto
Dos actas  de entrega de documentos e información del subproceso de laboratorio del 5 y 27 de agosto.
Acta  de entrega de documentos e información del subproceso de Terapia de fecha 1º de agosto
Importante  aclarar que el proceso de complementarios no documenta el control argumentando que dicha obligación se define en las cláusulas del formato de contrato de OPS. En caso de desvinculación de personal de planta, no se hace referencia al documento que contempla el procedimiento.
1ª LINEA: Teniendo en cuenta el formato institucional "Gestión contractual de contrato de prestación de servicios-persona naturalCO-OP-PR-01 V3" proyectado por la Dirección de Contratación en el cual se encuentra la actividad No. 20 "Terminar o liquidar contrato" en el cual se describe el trámite de paz y salvo, así como la comunicación de terminación validada por el supervisor.
Cada servicio que conforma la Dirección de servicios Complementarias cuenta con soportes de entrega de actividades contractuales y la información de la cual eran responsables los colaboradores que se retiran de la institución de acuerdo a su perfil y las actividades que se tuvieran a cargo. Se reportan diez casos de retiro.
</t>
  </si>
  <si>
    <t>Acorde a los soportes entregados el control se califica como débil sin mejora en la ejecución y consistencia de la actividad de control. Para el monitoreo del tercer cuatrimestre se requiere que la primera línea elabore un informe para entrega de cada uno de los controles con sus respectivas evidencias organizada por carpeta con rotulación de las palabras claves que definen la actividad de control.</t>
  </si>
  <si>
    <t>Asesoría Jurídica</t>
  </si>
  <si>
    <t xml:space="preserve">  
Posibilidad de recibir o solicitar dádiva o beneficio a nombre propio o de terceros, en la  liquidación  de sentencias judiciales por indebido  o  irregular pago  de intereses o capital  ( RIESGO AJUSTADO EN JUNIO/2022)</t>
  </si>
  <si>
    <t>1. El no pago oportuno y/o con desconocimiento de lo dispuesto por la autoridad judicial competente.
 2. Acuerdos previos indebidos celebrados entre las partes demandante y demandada 
3. No sujeción a lo normado internamente en el procedimiento de pago y liquidación de sentencias.
4. Conflicto de interés</t>
  </si>
  <si>
    <t>1.Denuncia penal 
2. Investigación fiscal y disciplinaria
3. Detrimento patrimonial.</t>
  </si>
  <si>
    <t>1. Los apoderados judiciales de la entidad deben reportar inmediatamente a la entidad las sentencias ejecutoriadas allegando con ellas la documentación requerida conforme al Procedimiento Interno establecido  GJ-AJ-PSE-PR-01 V4 PAGO DE SENTENCIAS JUDICIALES Y MASC - 2022, esto con el propósito de adelantar el Procedimiento de liquidación de manera oportuna evitando con ello la generación o causación de intereses por la mora en el pago. Las anteriores actividades deben surtirse con observancia de las normas legales establecidas particularmente en el Decreto 838 de 2018, Ley 1437 de 2011 y el Procedimiento Interno para trámite de liquidación de pago de Sentencias Judiciales.</t>
  </si>
  <si>
    <t xml:space="preserve">1.  Expediente Judicial
</t>
  </si>
  <si>
    <t xml:space="preserve">1. Semanal
</t>
  </si>
  <si>
    <t>Número de sentencias ejecutoriadas / número de sentencias ejecutoriadas reportadas oportunamente.</t>
  </si>
  <si>
    <t>La Oficina Asesora Jurídica avala la legalidad de las decisiones y actos administrativos de la SUBRED SUR, mediante el estudio y análisis de la norma, minimizando que se configure el daño antijurídico en los diferentes procesos. Durante el periodo evaluado (1 de abril al 30 de junio de 2022) se proyectaron y avalaron 3 conceptos jurídicos 2 de los cuales se tramitaron por el aplicativo ORFEO, así mismo, el Comité de Conciliación y Defensa Judicial sesionó de manera ordinaria siete (7) veces, el 05 de abril de 2022 (Acta No. 7), 21 de abril de 2022 (Acta No. 8), 4 de mayo de 2022 (Acta No. 9), 11 de mayo de 2022 (Acta No. 10), 18 de mayo de 2022 (Acta No. 11), 01 de junio de 2022 (Acta No. 12) y el 15 de junio de 2022 (Acta No. 13), en dichas sesiones de conformidad con lo establecido en la actual Política de Previsión del Daño Antijurídico y Defensa Judicial se estudió y evaluó veinte (20) solicitudes de conciliación extrajudicial ante la Procuraduría General de la Nación por medio de control Nulidad y Restablecimiento del Derecho (Contrato Realidad), ante la cual los miembros del Comité de manera unánime de conformidad con la recomendación dada por los abogados a cargo de los procesos decidieron NO conciliar; frente al proceso Ejecutivo No. 2018-00111, cuyo problema jurídico es el reconocimiento y pago de faturas o. 070 y 071 de 2016, contratista medical Health,por concepto de alquiler de ambulancias y equipamiento de las mismas, ante estas situaciones de conformidad con las recomendaciones dadas por la abogada a cargo de dichos procesos los miembros participantes de las sesiones del Comité decidieron SI conciliar. Por otra parte, se lleva un registro en la matriz de procesos en tramite de pago para dar cumplimiento a la sentencia dictada por el despacho judicial a cargo.</t>
  </si>
  <si>
    <t>Se evidencia entrega de matriz de demandas y procesos  246 procesos en curso, dentro de la cual se incluye: No de proceso, demandante, medio de control, proceso, juzgado o instancia y estado.
De igual manera soporte del mes de Abril en el cual se evidencia que en este mes no se presentaron pagos de sentencias. Se soportan Actas de Comités de Conciliación 7,8,9,10,11,12,13, conceptos de depuración.
Para el mes de junio del 2022, se evidencia documentos que soportan pagos (2), para el mes de mayo soportes de pagos (5).
De acuerdo a los soportes presentados se da cumplimiento al control formulado.</t>
  </si>
  <si>
    <r>
      <t xml:space="preserve">
2. </t>
    </r>
    <r>
      <rPr>
        <sz val="12"/>
        <rFont val="Arial Narrow"/>
        <family val="2"/>
      </rPr>
      <t xml:space="preserve">Socializar el procedimiento interno para el manejo y declaración de conflictos de intereses  de conformidad con el artículo 12 de la Ley 1437 de 2011 a servidores y contratistas del proceso de jurídica
</t>
    </r>
  </si>
  <si>
    <t xml:space="preserve">2. Actas de socialización y listados de asistencia del procedimiento interno para el manejo y declaración de conflictos de intereses </t>
  </si>
  <si>
    <t xml:space="preserve">2. Semestral </t>
  </si>
  <si>
    <t>Porcentaje de colaboradores del proceso de JURIDICA capacitados para el período: número de colaboradores capacitados en el período/ total de colaboradores programados para capacitación</t>
  </si>
  <si>
    <t xml:space="preserve">CONTRATACIÓN </t>
  </si>
  <si>
    <t>Bienes y Servicios</t>
  </si>
  <si>
    <t>Posibilidad de recibir o solicitar dádiva o beneficio a nombre propio o de terceros, al adjudicar  un contrato de un bien o servicio favoreciendo un proveedor  u oferente</t>
  </si>
  <si>
    <t xml:space="preserve">1. Pérdida de la imagen institucional
2. Demandas contra la entidad
3. Investigaciones Penales, disciplinarias y fiscales 
4. Detrimento patrimonial 
</t>
  </si>
  <si>
    <t>Mitigar</t>
  </si>
  <si>
    <t>1. Pantallazo de pliegos de condiciones para este tipo de requisitos 
2. Formato de estudio de necesidad
3. Pantallazo de adendas publicadas en el SECOP 
4. Actas de socialización y listados de asistencia del procedimiento interno para el manejo y declaración de conflictos de intereses</t>
  </si>
  <si>
    <t xml:space="preserve">Número de contratos suscritos con cumplimiento de requisitos en la etapa precontractual/Total de contratos proyectados </t>
  </si>
  <si>
    <t xml:space="preserve">El documento que soporta la adenda, dada la implicación que tiene, requiere ser normalizado.
</t>
  </si>
  <si>
    <t>La Dirección de Contratación desde los dos subprocesos tanto OPS como Bienes y Servicios, realizó la legalización de 1454 contratos, en el segundo trimestre, discriminados de la siguiente manera:
68 contratos legalizados para BYS Y 1386 contratos para OPS, dichos contratos para ser legalizados deben cumplir con un proceso de verificación de requisitos dentro de la lista de chequeo.
Indicador: 1564/1569 – 99.6%</t>
  </si>
  <si>
    <t>Verificados los soportes entregados por el proceso para la ejecución del control, se evidencia cumplimiento al control formulado.
Dados los hallazgos presentados por entes de control y oportunidades de mejora identificadas es necesario fortalecer el control – (Personal contratado sin el lleno de requisitos legales, no cargue en el secop de la gestión de los contratos suscritos o en proceso de suscripción)</t>
  </si>
  <si>
    <t>DIRECCIONAMIENTO ESTRATEGICO</t>
  </si>
  <si>
    <t>Mercadeo</t>
  </si>
  <si>
    <t xml:space="preserve">
Posibilidad de recibir o solicitar dádiva o beneficio a nombre propio o de terceros al ocultar o manipular de información relacionada con la ejecución del plan de ventas, sus resultados y metas alcanzadas </t>
  </si>
  <si>
    <t xml:space="preserve">Presión de Directores o funcionarios con poder de decisión para ajustar los resultados de la gestión institucional.
No contar con la evidencia que soporte los resultados de la Gestión Institucional.
</t>
  </si>
  <si>
    <t xml:space="preserve">Investigaciones penales, fiscales, disciplinarias, procesos sancionatorios por parte de los organismos de control.
Afectación de la imagen  institucional.
</t>
  </si>
  <si>
    <t>casi seguro</t>
  </si>
  <si>
    <t>mayor</t>
  </si>
  <si>
    <t xml:space="preserve">FUERTE
</t>
  </si>
  <si>
    <t xml:space="preserve">1.. Informe de seguimiento a las actividades 
2. Acta de seguimiento de Salud Total del 09052022 que registra la solicitud del prestador de actualizar los códigos en el manual tarifario SOAT, relación de informes entregados y pendientes, cuentas médicas, autorizaciones, actualización de gestión documental, entre otros temas.
3 Acta de reunión de seguimiento P y D de enero a abril 2022 que contiene datos del supervisor de contrato, datos básicos del contrato, ejecución del contrato, seguimiento a las obligaciones (36 cláusulas), aportes de seguridad social, plan de mejoramiento entre otros
4 Acta de reunión de seguimiento de supervisión de contrato CS-AS-005-2022 con Capital de período 04/01/2022 a 31/03/2022 que contiene datos del supervisor de contrato, datos básicos del contrato, ejecución del contrato, seguimiento a las obligaciones (39 cláusulas), aportes de seguridad social, plan de mejoramiento entre otros.
5 Acta de reunión de seguimiento de COOOSALUD de fecha 02/08/2022
6Acta de reunión de seguimiento Sendas CAPITAL  II Semestre 2021 (42 folios)
7 Acta de Inicio de Contrato nº COO1.PCCNTR 3859523 con FFD
8 OTRO SI Americares Foundation INC. Servicios de laboratorio y ecografía para usuarias gestantes.
9 Acta  PARCIAL de reunión ASMET  de fecha 24 de junio, con los objetivos de actualizar portafolio, verificar CUPS con los de norma y paquetes.
</t>
  </si>
  <si>
    <t>2ª LINEA: si bien la observación y aclaración de la primera línea es importante para dar alcance a la actividad de control, se requiere complementar esta última con las evidencias definidas en el mapa de riesgos institucional o considerar si se requiere ajuste a la actividad de control.</t>
  </si>
  <si>
    <t>GESTION DEL RIESGO 
EN SALUD</t>
  </si>
  <si>
    <t>Gestión de riesgo individual y colectivo</t>
  </si>
  <si>
    <t xml:space="preserve">
Posibilidad de recibir o solicitar dádiva o beneficio a nombre propio o de terceros al  ocultar información de los grupos de interés,  en la emisión de conceptos sanitarios de visitas de Inspección Vigilancia y Control (IVC) </t>
  </si>
  <si>
    <t>1. Afectación de la Salud de la población
2. Investigaciones y sanciones de todo tipo 
3. Deterioro de la imagen de la entidad</t>
  </si>
  <si>
    <t xml:space="preserve">1. El profesional asignado aplica el procedimiento de  control  para las diferentes líneas de vigilancia sanitaria reportando </t>
  </si>
  <si>
    <t>1. Tabla mensual de la aplicación del control   
2. Formato de seguimiento concurrente o retrospectivo    
3. Actas de seguimiento
4. Actas de socialización y listados de asistencia del procedimiento interno para el manejo y declaración de conflictos de intereses</t>
  </si>
  <si>
    <t>Número de  conceptos sanitarios de visitas de Inspección Vigilancia y Control (IVC) con presuntas irregularidades, remitidos a la Oficina de Control Interno Disciplinario/Número de  conceptos sanitarios de visitas de Inspección Vigilancia y Control (IVC) realizados en el periodo</t>
  </si>
  <si>
    <t>Casi seguro (aumento)</t>
  </si>
  <si>
    <t xml:space="preserve">Posibilidad de afectación económica y / o reputacional por emisión de conceptos sanitarios de visitas de Inspección Vigilancia y Control (IVC), ajustados a intereses de particulares o de un tercero.
Pre auditoria mensual a soportes (muestra aleatoria) - cumplimiento criterios de calidad establecidos: Se observan soportes de pre auditorias en las líneas de aire-ruido-REM, ETOZ, Medicamentos seguros, seguridad química, alimentos sanos y seguros y calidad de agua y saneamiento básico en el segundo trimestre del año 2022.
Seguimiento deficiencias registro acta:  En el segundo trimestre de 2022, se realizaron procesos de inducción y reinducción frente al diligenciamiento de los formatos establecidos para las acciones de inspección, vigilancia y control de acuerdo a los nuevos documentos operativos del convenio con la Secretaria Distrital de Salud. 
Seguimiento retrospectivo y simultaneo a las intervenciones del componente de salud ambiental en el segundo trimestre del año 2022. 
Los líderes de línea realizan seguimiento permanente a las inconsistencias detectadas en el acta de inspección vigilancia y control por parte del equipo de SISVEA en el proceso de ingreso de la información al aplicativo SIVIGILA DC. </t>
  </si>
  <si>
    <t xml:space="preserve">Acorde con evidencias el proceso ejecuta el control, dando cumplimiento con lo establecido en el mapa de riesgos. </t>
  </si>
  <si>
    <t>2. Los líderes operativos realizan de manera permanente, seguimiento retrospectivo, simultáneo y telefónico, a partir de quejas, solicitudes o reclamos o seleccionando actas que presentaron observaciones en la preauditoría.</t>
  </si>
  <si>
    <t>GESTIÓN DE LA INFORMACIÓN TIC</t>
  </si>
  <si>
    <t>Tecnología de Información y Comunicación en Salud</t>
  </si>
  <si>
    <t xml:space="preserve">1, Investigaciones y sanciones de todo tipo 
2. Peticiones Quejas y Reclamos en contra de la institución por parte de la Ciudadanía
</t>
  </si>
  <si>
    <t xml:space="preserve">
1. El Referente del Subproceso de Gestión de la Información realiza seguimiento a la información publicada en el link de transparencia  de la página WEB de la entidad, mediante la aplicación de  una lista de chequeo en la cual se verifica si todos los ítems de la norma ( ley 1712 de 2014) se encuentran publicados de manera satisfactoria.
Ante desviaciones encontradas se  remite oficio a cada uno de los responsables, el cual contiene la evidencia  de la revisión realizada y,  observaciones con el objetivo que el responsable subsane el cargue de la información</t>
  </si>
  <si>
    <t>CORRECTIVO</t>
  </si>
  <si>
    <r>
      <t xml:space="preserve">1. Lista de chequeo 
2. Oficios en cumplimiento a la Ley 1712 de 2014
</t>
    </r>
    <r>
      <rPr>
        <sz val="12"/>
        <rFont val="Arial Narrow"/>
        <family val="2"/>
      </rPr>
      <t>3. ITA</t>
    </r>
  </si>
  <si>
    <t>1. Cumplimiento link de transparencia (acceso a la información pública)
2. Indicador:
Número de ítems cumplidos (publicados) / Número de ítems de acuerdo a la normatividad vigente
3. ITA</t>
  </si>
  <si>
    <t>Acorde con los hallazgos de la alcaldía, veeduría y MinTIC se requiere ajustar la actividad de control y por consiguiente los soportes, teniendo en cuenta a su vez el Plan de Trabajo que se viene adelantando con el proceso de Desarrollo Institucional. Importante monitorear la respuesta a las solicitudes que se hacen  a los procesos relacionadas con publicaciones en el  link de transparencia, ya que la segunda línea de defensa observa en los soportes entregados que los oficios enviados son repetitivos para el trimestre objeto de monitoreo.</t>
  </si>
  <si>
    <t>GESTIÓN DE LA CALIDAD</t>
  </si>
  <si>
    <t>SUA</t>
  </si>
  <si>
    <t xml:space="preserve">
Posibilidad de recibir o solicitar dádivas o beneficios a nombre propio o de terceros al verificar el cumplimiento de las actividades definidas en el convenio de SUA suscrito (2797839 - 2021)</t>
  </si>
  <si>
    <t xml:space="preserve">1. Incumplimiento de los productos a entregar en el marco del convenio (2797839 - 2021)  por ausencia de verificación   a su ejecución </t>
  </si>
  <si>
    <t>1. Afectación económica
2. Investigaciones de todo tipo</t>
  </si>
  <si>
    <t xml:space="preserve">
Probable</t>
  </si>
  <si>
    <t xml:space="preserve">1. La jefe de Oficina de Calidad, a través del apoyo profesional del proceso, con frecuencia bimestral  elabora un informe de supervisión de avance de  las actividades establecidas en el  convenio y una matriz de ejecución financiera., certificando su cumplimiento como soporte de   la ejecución del convenio.
</t>
  </si>
  <si>
    <t xml:space="preserve">Informe de supervisión de seguimiento al convenio SUA - bimensual
Matriz de ejecución financiera mensual </t>
  </si>
  <si>
    <t xml:space="preserve">Bimensual 
</t>
  </si>
  <si>
    <t>Informe de retroalimentación de Secretaría de Salud</t>
  </si>
  <si>
    <t>Acorde a los compromisos establecidos para el convenio de acreditación 2797839-2021, se realiza la radicación de los informes bimestrales con el avance de las actividades acorde al plan de trabajo establecido frente a los productos pactados, 
Al momento se ha cumplido al 100% con las actividades pactado, lo cual se evidencia en el informe radicado para el mes de mayo de 2022.</t>
  </si>
  <si>
    <t xml:space="preserve">2.El apoyo profesional del proceso de calidad, de acuerdo a las fechas establecidas en la minuta del convenio, realiza informes de desembolso </t>
  </si>
  <si>
    <t xml:space="preserve">Informe de ejecución para desembolso según fechas establecidas en la minuta del convenio </t>
  </si>
  <si>
    <t xml:space="preserve">
Trimestral</t>
  </si>
  <si>
    <t>Informe de ejecución para desembolso  al convenio SUA, validado por la gerencia</t>
  </si>
  <si>
    <t xml:space="preserve">
3. La entidad presenta  el informe de supervisión avalado por la Gerencia a la Secretaria de Salud, quien exige  los ajustes requeridos para dar el alcance a la operación y ejecución del convenio.( Se gira el dinero con los informes de desembolso)
</t>
  </si>
  <si>
    <t xml:space="preserve">Soportes de comunicación enviados por SDS a través correos para ajustes </t>
  </si>
  <si>
    <t xml:space="preserve">Soporte de correos electrónicos recibidos </t>
  </si>
  <si>
    <t>Informe de seguimiento aleatorio a facturas expedidas</t>
  </si>
  <si>
    <t>porcentaje de facturas correctamente expedidas: nº de facturas verificadas y expedidas correctamente/número de facturas verificadas</t>
  </si>
  <si>
    <t>Casi seguro 
(aumento)</t>
  </si>
  <si>
    <t xml:space="preserve">Moderado </t>
  </si>
  <si>
    <t>En respuesta al indicador: Numero de arqueos con faltantes / Total de arqueos realizados, se evidencia la siguiente información:
- En el mes de abril 2022 (0 / 73 = 0)
- En el mes de mayo 2022 (0 / 82 =0)
- En el mes de junio 2022 ( 0 / 41 = 0)
Se anexa los arqueos de caja de los tres meses.</t>
  </si>
  <si>
    <t>Diario</t>
  </si>
  <si>
    <t>GESTION FINANCIERA</t>
  </si>
  <si>
    <t>Gestión de Gastos</t>
  </si>
  <si>
    <t xml:space="preserve">
Posibilidad de recibir  beneficios a nombre propio o de terceros   por  apropiación del dinero en efectivo recaudado en las cajas.</t>
  </si>
  <si>
    <t xml:space="preserve">1. Baja adherencia al procedimiento de recaudo 
</t>
  </si>
  <si>
    <t xml:space="preserve">1.Pérdidas económicas
2.Pérdida de imagen institucional.
3. Investigaciones de todo tipo </t>
  </si>
  <si>
    <r>
      <t xml:space="preserve">1. Informe de arqueos de caja realizados 
</t>
    </r>
    <r>
      <rPr>
        <sz val="12"/>
        <color rgb="FFFF0000"/>
        <rFont val="Arial Narrow"/>
        <family val="2"/>
      </rPr>
      <t>2. Actas de socialización y listados de asistencia del procedimiento interno para el manejo y declaración de conflictos de intereses</t>
    </r>
  </si>
  <si>
    <t xml:space="preserve">Número de arqueos con faltantes  / Total de arqueos realizados </t>
  </si>
  <si>
    <t xml:space="preserve">
Posibilidad de recibir o solicitar dádivas o beneficios a nombre propio o de terceros  al  registrar información  en los reportes de transacciones sospechosas en efectivo, en el sistema UIAF incumpliendo las propiedades de integridad, confiabilidad y disponibilidad</t>
  </si>
  <si>
    <t>1. Proceso de Investigación de entes de control
 2. Sanciones disciplinarias y/o económicas.
3.Hallazgos de auditorías internas o externas.</t>
  </si>
  <si>
    <t xml:space="preserve">1. El profesional del proceso de financiera asignado realiza las siguientes actividades:
1. Solicita la información al subproceso de Tesorería 
2. Reporta dentro de los primeros diez (10)  días calendario las operaciones sospechosas y operaciones en efectivo a la UIAF, del mes  inmediatamente anterior
3.  El reporte de las operaciones en efectivo  generadas por los usuarios de la entidad.
4. En caso de que se generen operaciones en efectivo superiores a $5,000,000 millones de pesos (  operaciones sospechosas)  estas se notifican  electrónicamente al oficial de cumplimiento. Con esta información  el oficial de cumplimiento tomará las medidas  pertinentes establecidas en procedimiento de administración de activos y lavado de activos. 
</t>
  </si>
  <si>
    <t xml:space="preserve">Reportes en PDF ante la UIAF. 
</t>
  </si>
  <si>
    <t>Reportes mensuales a la UIAF</t>
  </si>
  <si>
    <t xml:space="preserve">
Seguimiento de primera línea.
Reporte de Operaciones Sospechosas y  Operaciones en Efectivo: Se han efectuado reportes negativos en abril, mayo y junio de 2022 para procedimientos, proveedores y operaciones sospechosas.</t>
  </si>
  <si>
    <t xml:space="preserve">
De acuerdo a los soportes entregados se evidencia:
Certificado reportado por la UIAF de cargue exitoso del Reporte de Procedimientos (CE009) correspondiente a los meses de abril, mayo y junio.
Certificado reportado por la UIAF de cargue exitoso del Reporte de Proveedores (CE009) correspondiente a los meses de abril, mayo y junio.
Certificado reportado por la UIAF de cargue exitoso del Reporte de Operaciones sospechosas correspondiente a los meses de abril, mayo y junio.
Actividad a cargo del oficial de cumplimiento 
Con lo anterior se da cumplimiento al control formulado.</t>
  </si>
  <si>
    <t xml:space="preserve">2. El oficial de cumplimiento recibe  notificación  electrónica  de operaciones superiores y  toma las medidas  pertinentes establecidas en procedimiento de administración de activos y lavado de activos. 
</t>
  </si>
  <si>
    <t>SOPORTES DE ACTIVIDADES ACORDE AL PROCEDIMIENTO DE ADMINISTRACION Y LAVADO DE ACTIVOS</t>
  </si>
  <si>
    <t>??????????????</t>
  </si>
  <si>
    <t>control interno disciplinario</t>
  </si>
  <si>
    <t xml:space="preserve">
Posibilidad  de recibir o solicitar cualquier dádiva o beneficio a nombre propio o de tercero al  realizar seguimiento del control de términos de las etapas procesales  definidos en la normatividad vigente</t>
  </si>
  <si>
    <t xml:space="preserve">Quejas secundarias por mora en el tramite del proceso disciplinario.
Continuidad y/o Reiteración de la presunta falta investigada.
Deterioro de la imagen del proceso. 
Investigaciones y sanciones de todo tipo
</t>
  </si>
  <si>
    <t>Mayor</t>
  </si>
  <si>
    <t>1. La Jefe de la Oficina  de control Interno disciplinario, convoca a reunión mensual del equipo de trabajo (Profesionales y Auxiliares), donde se revisa el cumplimiento de términos y demás gestiones propias del Despacho.</t>
  </si>
  <si>
    <r>
      <t xml:space="preserve">1.Actas de reuniones
2. Lista de chequeo
3. Base de datos  de reparto de noticias disciplinarias
</t>
    </r>
    <r>
      <rPr>
        <sz val="12"/>
        <rFont val="Arial Narrow"/>
        <family val="2"/>
      </rPr>
      <t>4.  Actas de socialización y listados de asistencia del procedimiento interno para el manejo y declaración de conflictos de intereses</t>
    </r>
  </si>
  <si>
    <t>MENSUAL</t>
  </si>
  <si>
    <r>
      <t xml:space="preserve">Decisiones  adoptadas con cumplimiento de requisitos legales y de transparencia
</t>
    </r>
    <r>
      <rPr>
        <sz val="12"/>
        <color theme="1"/>
        <rFont val="Arial Narrow"/>
        <family val="2"/>
      </rPr>
      <t>(Número decisiones adoptadas en término de ley / total de decisiones en curso)*100</t>
    </r>
  </si>
  <si>
    <t>En acta de fecha 29042022 con la participación de cinco colaboradores y  jefe de oficina se tratan tres temas: verificación de procesos activos-términos, quejas abril 2022 y varios.
En acta de fecha 31052022 con la participación de cinco colaboradores y  jefe de oficina se tratan tres temas: verificación de procesos activos-términos, quejas mayo 2022 (17) y varios.
Base total de expedientes junio 2022 que registra 279 casos con las variables de apertura de indagación, apertura de investigación, prorroga, cierre, alegatorios precalificatorios, pliego de cargos y vencimientos.
Pantallazos de libro de correspondencia
Dos Pantallazos del sistema SID que registran información de expedientes de los años 2018/19/20/21/22.
Pantallazo de acuerdo de confidencialidad que hace parte de la cláusula número VIGESIMA SEPTIMA del documento institucional contrato de prestación de servicios.
En las actas de reunión de abril, mayo y junio de 2022, se verificó que ningún proceso se encontraba vencido y que las gestiones y cumplimiento de términos se desarrollaron satisfactoriamente por los profesionales y verificado por la Jefe del Despacho. 
En lo que respecta a las listas de chequeo, informo que revisada la pertinencia del medio de seguimiento y se determinó que la actualización permanente de Sistema de Información Disciplinaria de la Alcaldía de Bogotá (SID), opera como control idóneo y congruente a la información contenida en base de datos de reparto de procesos. 
Se verifica base de datos de reparto de noticias disciplinarias en el cual se establece asignación rotativa de procesos. 
 De conformidad con informe periódico rendido por profesionales a la jefe de Oficina, para el trimestre comprendido entre 01 de abril al 30 de junio de 2022, se adoptaron 298 decisiones con cumplimiento de requisitos legales y de transparencia, en los 218 procesos activos para la fecha de corte del informe.
Se requiere por parte del proceso de C.I.D. clarificar la pertinencia de la evidencia que se aporta, para dar cumplimiento a esta actividad de control</t>
  </si>
  <si>
    <t>La segunda línea de defensa observa cumplimiento de las dos actividades de control propuesta desde el autocontrol, aclarando que acorde con lo definido en la Política de riesgos institucional es importante que el proceso identifique una actividad de control correctiva que mitigue el impacto valorado inicialmente.</t>
  </si>
  <si>
    <t>Clarificar la pertinencia de la evidencia que se aporta, para dar cumplimiento a la actividad de control número 2</t>
  </si>
  <si>
    <t xml:space="preserve">2. La Jefe de la Oficina realiza análisis de la decisión ajustada al derecho, acorde al recaudo y valoración de pruebas,  </t>
  </si>
  <si>
    <t xml:space="preserve">
3. Socializar el procedimiento interno para el manejo y declaración de conflictos de intereses  de conformidad con el artículo 12 de la Ley 1437 de 2011 a servidores y contratistas</t>
  </si>
  <si>
    <t>EVIDENCIAS: deben ser entregadas por la primera línea para el mes de septiembre</t>
  </si>
  <si>
    <t xml:space="preserve">COMUNICACIONES </t>
  </si>
  <si>
    <t xml:space="preserve">Comunicación Interna </t>
  </si>
  <si>
    <t>Posibilidad de entregar  dádiva o beneficio a medios de comunicación para evitar la publicación o divulgación de información  negativa para la entidad.</t>
  </si>
  <si>
    <t xml:space="preserve">1. Falta de información en los canales de comunicación  de la Subred Sur.
2. No reportar las noticias negativas encontradas en monitoreos.
3. No responder a las solicitudes de los medios de comunicación </t>
  </si>
  <si>
    <t>Pérdida de credibilidad.
Investigaciones por parte de entes de control.
Deterioro de la imagen institucional.</t>
  </si>
  <si>
    <t>MAYOR</t>
  </si>
  <si>
    <t xml:space="preserve">1. Los  profesionales especializados de comunicación interna y externa   consolidan semanalmente en la matriz de canales de comunicación la información que se publica , con el objetivo de tener el registro actualizado sobre los eventos y actividades que tienen lugar en la Subred Sur y poder compartirla con los medios de comunicación externos (noticieros, radio) en caso de que la información tenga impacto fuera de la institución. Documento: PECO meta 2 y 3 . En caso de que se presente una situación que no quede registrada en la matriz, se debe generar un  nuevo documento (Boletín o comunicado de prensa) para informar acerca de la situación negativa que se presente. 
</t>
  </si>
  <si>
    <t>número de noticias negativas publicadas bimensualmente / total noticias publicadas bimensualmente * 100</t>
  </si>
  <si>
    <t>GESTION AMBIENTAL</t>
  </si>
  <si>
    <t>PIGA Y PGIRH</t>
  </si>
  <si>
    <t xml:space="preserve">
Posibilidad de recibir o solicitar dádivas o beneficios  a  nombre propio y/o de un tercero al realizar en la etapa precontractual la verificación de cumplimiento de los requisitos contemplados  en la  evaluación técnica de contratos  </t>
  </si>
  <si>
    <t>1. Mayores costos para la entidad 
2.Baja calidad de los productos y servicios
3, Deterioro de la imagen institucional
4, Investigaciones  y sanciones de todo tipo</t>
  </si>
  <si>
    <t xml:space="preserve">1. Los profesionales de gestión ambiental  verifican que cada propuesta cumpla con la ficha técnica del bien o servicio a contratar, definida en el estudio de necesidades, lo cual queda registrado en el formato de Verificación de los criterios habilitantes técnicos. En caso de desviaciones en la realización del control se debe informar al proceso de contratación.
</t>
  </si>
  <si>
    <t>1. Formato de verificación de criterios habilitantes técnicos 
2. Actas de socialización y listados de asistencia del procedimiento interno para el manejo y declaración de conflictos de intereses
3. Evidencia de actualización de bienes y rentas del SIDEAP de los colaboradores del proceso de Gestión Ambiental</t>
  </si>
  <si>
    <t xml:space="preserve">Número de evaluaciones técnicas realizadas/
Número   total de procesos contractuales </t>
  </si>
  <si>
    <t>Dar continuidad a la actividad de control formulada</t>
  </si>
  <si>
    <t>1. Número de evaluaciones técnicas realizadas/ Número   total de procesos contractuales 
Para el segundo trimestre del 2022 se realizó la evaluación técnica para dos procesos de selección pertenecientes al Proceso de Gestión Ambiental. Se adjuntan las evaluaciones técnicas, los soportes se remiten a solicitud según sean requeridos para los dos procesos. 
2. Número de capacitaciones realizadas en Procedimiento interno para el manejo y declaración de conflictos de interés/Número de capacitaciones programadas en Procedimiento interno para el manejo y declaración de conflictos de interés.
Se realiza capacitación al proceso de Gestión Ambiental en la ULC sobre el manejo de conflicto de intereses el día 11 de julio de 2022 con 13 asistentes como se evidencia en el acta relacionada.
3. Evidencias de actualización bienes y rentas SIDEAP cargadas/Número de colaboradores del proceso de Gestión Ambiental
Se actualizan los formatos de bienes y rentas de los integrantes del proceso de Gestión Ambiental.</t>
  </si>
  <si>
    <t xml:space="preserve">Acorde con los soportes allegados se da cumplimiento al control formulado. 
No se materializo el riesgo. </t>
  </si>
  <si>
    <r>
      <t xml:space="preserve">2. El Líder del Proceso de Gestión Ambiental </t>
    </r>
    <r>
      <rPr>
        <sz val="12"/>
        <rFont val="Arial Narrow"/>
        <family val="2"/>
      </rPr>
      <t xml:space="preserve">cuatrimestralmente, </t>
    </r>
    <r>
      <rPr>
        <sz val="12"/>
        <color theme="1"/>
        <rFont val="Arial Narrow"/>
        <family val="2"/>
      </rPr>
      <t>realiza socialización del Procedimiento interno para el manejo y declaración de conflictos de interés apoyado por el Proceso de Talento Humano con el propósito de dar  a conocer conceptos básicos.  Inicio de ejecución del control en el mes de Julio/2022.</t>
    </r>
  </si>
  <si>
    <t>Porcentaje de colaboradores del proceso de Ambiental capacitados para el período: número de colaboradores capacitados en el período/ total de colaboradores programados para capacitación</t>
  </si>
  <si>
    <t>PRIMER SEGUIMIENTO AL CONTROL EN EL MES DE  AGOSTO</t>
  </si>
  <si>
    <t>Porcentaje de colaboradores con   actualización de bienes y rentas del SIDEAP: número de colaboradores con actualización  del proceso de Gestión Ambiental   / número total de colaboradores del proceso de Gestión Ambiental</t>
  </si>
  <si>
    <t>GESTION DE SERVICIOS 
DE URGENCIAS</t>
  </si>
  <si>
    <t>TODOS LOS SUBPROCESOS</t>
  </si>
  <si>
    <t>Posibilidad de recibir o solicitar dádivas  o beneficios  a nombre propio o de terceros con el fin de certificar horas adicionales no laboradas por el colaborador</t>
  </si>
  <si>
    <t>1. No verificación correcta  por el supervisor del contrato de las horas reales laborales</t>
  </si>
  <si>
    <t>1. Detrimento patrimonial
2. Proceso disciplinarios</t>
  </si>
  <si>
    <t>1. Matriz de proyección Vs. ejecución de las horas proyectadas para cumplimiento de las actividades programadas (ejecución)</t>
  </si>
  <si>
    <t>mensual</t>
  </si>
  <si>
    <t>Matriz de control</t>
  </si>
  <si>
    <t>ncionar</t>
  </si>
  <si>
    <t xml:space="preserve">2ª LINEA: el proceso entrega como soporte agendas programadas y ejecutadas de colaboradores de planta de los meses de abril, mayo y junio ; al igual que programación y ejecución de horas laboradas de colaboradores de OPS correspondientes al 2º cuatrimestre.
Se cumple con la actividad de control siendo relevante mencionar que el nivel de riesgo inherente que corresponde a EXTREMO para el  cuatrimestre, continúa para el II cuatrimestre en el mismo nivel EXTREMO con una probabilidad de rara vez. Lo anterior para evaluar por parte del proceso, en el entendido de que se asegura por el autocontrol del proceso de urgencias su mitigación, no requiriendo monitoreo y seguimiento por la 2ª y 3ª línea de defensa. 
</t>
  </si>
  <si>
    <t xml:space="preserve">GESTIÓN DE TALENTO HUMANO </t>
  </si>
  <si>
    <t xml:space="preserve">Permanencia Laboral </t>
  </si>
  <si>
    <t>1. Los técnicos de nomina revisan el cumplimiento de requisitos en las novedades que ingresan  en medio Físico o magnético,  verifican en el Software que corresponda a lo reportado, en los casos que no sea viable ajustar el error con los usuarios de nómina se solicita por mesa de ayuda a Sistemas la corrección.</t>
  </si>
  <si>
    <t>1. Novedades de Nómina
2. Mesas de Ayuda a Sistemas
3. Nómina definitiva</t>
  </si>
  <si>
    <t xml:space="preserve">Número de incapacidades correctamente liquidadas / Total de incapacidades para el periodo </t>
  </si>
  <si>
    <t>REQUIERE INCLUIR CONTROL DE CAPACITACION SOBRE LA CIRCULAR INTERNA 006</t>
  </si>
  <si>
    <t xml:space="preserve">1.  SOPORTES ABRIL , MAYO Y JUNIO DE MESA DE AYUDA, CORRECCIONES, CONSOLIDADO INCAPACIDADES
</t>
  </si>
  <si>
    <t>Se ajusta redacción del riesgo acorde con observaciones de la tercera línea de defensa.
El soporte de nómina no está avalado por el director de Talento Humano no lo define el control, no se aporta muestreo y verificación.
En novedades de nómina de Junio se aporta archivo Excel de control de prima de servicios, que no permite evidenciar su correlación con la situación administrativa incapacidades.
En novedades de nómina de Junio se aporta archivo Excel de control de vacaciones, que no permite evidenciar su correlación con la situación administrativa incapacidades.
Importante adjuntar los soportes de socialización de la nueva versión del procedimiento de incapacidades, al igual que de la circular 006; con especificidad de listas de asistencia, acta que registre temática y presentación.</t>
  </si>
  <si>
    <t xml:space="preserve">
2. El profesional  Responsable del proceso de nómina , liquida las novedades y verifica cada una de las novedades ,liquida prenomina, revisa y ajusta lo que corresponda y procede a liquidar nuevamente.</t>
  </si>
  <si>
    <t>1. NOMINA DEFINITIVA DE ABRIL, MAYO Y JUNIO</t>
  </si>
  <si>
    <t xml:space="preserve">
3. El Director de Gestión de Talento Humano, verifica por muestreo las novedades con el profesional responsable del proceso y ordena ajustar en los acasos que amerite o liquidar nomina definitiva.</t>
  </si>
  <si>
    <t>1. ARCHIVO EXCEL DE NOVEDADES DE NOMINA DEL 2º TRIMESTRE</t>
  </si>
  <si>
    <t>GESTIÓN DEL CONOCIMIENTO</t>
  </si>
  <si>
    <t xml:space="preserve">Investigación e Innovación </t>
  </si>
  <si>
    <t>1. Falta de controles efectivos  desde la formulación  y la ideación de los potenciales productos</t>
  </si>
  <si>
    <t xml:space="preserve">1. Afectación reputacional de la entidad
2. No formalización de la Integridad Científica en un potencial Hospital Universitario </t>
  </si>
  <si>
    <t>1. Reporte  antiplagio</t>
  </si>
  <si>
    <t>Número de protocolos con proporción de similitud mayor al 50% / Totalidad  de protocolos sometidos a antiplagio</t>
  </si>
  <si>
    <t xml:space="preserve">La Oficina, utilizando el aplicativo: Plagiarism Checker by Edubirdie, software de acceso libre, somete ante esta herramienta, los trabajos presentándose ante el CEI. En consecuencia, los 8 trabajos revisados con esta herramienta durante el I trimestre, superaron el 50% de similitud. Para II trimestre de los 11 postulados, ninguno presentó en el análisis, una similitud menor del 50%. Esto permitió concluir, que no se corroboró la posibilidad de plagio de los proyectos de investigación presentados en la Subred durante esta vigencia.
</t>
  </si>
  <si>
    <t>Se evidencian los protocolos 205, 206, 207, 208 209, 210, 211, 212, y 213 de los cuales el 208 presenta similitud en un 20%.
De acuerdo a los soportes presentados se da cumplimiento al control sin embargo es importante tener en cuenta la importancia de contar con un software anti plagio que garantice la legitimidad de los contenidos de los trabajos de investigación, lo anterior dado la proyección de ser un Hospital Universitario en docencia e investigación.</t>
  </si>
  <si>
    <t xml:space="preserve">CONTROL INTERNO </t>
  </si>
  <si>
    <t>Control Interno</t>
  </si>
  <si>
    <t>Posibilidad de recibir o solicitar cualquier dádiva o beneficio a nombre propio o para terceros con el fin de omitir, modificar o consignar información sesgada en los informes generados por control interno.</t>
  </si>
  <si>
    <t>Deterioro de la imagen y credibilidad del equipo de control interno de la entidad</t>
  </si>
  <si>
    <t xml:space="preserve">Improbable </t>
  </si>
  <si>
    <t xml:space="preserve">1. El jefe de control interno liderará una vez al semestre  o ante el ingreso de un nuevo
colaborador  al proceso,  un Comité ordinario de control interno para dar lectura al código de ética del auditor; producto del ejercicio anterior, los servidores públicos del área, firman la declaración del compromiso ético del auditor interno, con el fin de verificar su conocimiento y comprensión de los comportamientos que deben regir su actuación. En el evento que dicho comité no se realice y por lo tanto no se firme la declaración, se procederá a subsanar esta omisión dejando constancia de este procedimiento en correo electrónico remitido por el jefe de Control interno. </t>
  </si>
  <si>
    <t>1. Acta de Comité de seguimiento a la gestión interna
2.  Declaración del compromiso ético del auditor interno
3. Correo electrónico</t>
  </si>
  <si>
    <t xml:space="preserve">Anual o ante el ingreso de un colaborador al equipo de la Oficina de Control Interno. </t>
  </si>
  <si>
    <t>Número de actividades ejecutadas/Número  total de actividades programadas</t>
  </si>
  <si>
    <t>Para el primer trimestre Control Interno, realizó comité ordinario para los dos contratistas de la oficina: Acta de Reunión- Feb 28 de 2022- Código de Ética
Carta de Compromiso Ético Mary Terán
Declaración del Compromiso Ético -Felipe Cepeda
Modelo de Carta de Compromiso Auditor
Se anexan soportes.  Dado que no ha ingresado nuevo servidor los soportes los remitidos en la primera revisión.</t>
  </si>
  <si>
    <t xml:space="preserve">1.Desconocimiento de los reportes de ley a nivel interno o externo.
2.Fallas en la transferencia de información en el sistema UIAF.
3. No adherencia a los procedimientos y formatos por las áreas involucradas en los reportes de transacciones sospechosas en efectivo. 
4. Falta de  supervisión para realizar seguimiento y reportes del SARLAFT
</t>
  </si>
  <si>
    <r>
      <t xml:space="preserve">VALORACION DE CONTROLES </t>
    </r>
    <r>
      <rPr>
        <b/>
        <sz val="12"/>
        <color rgb="FFFF0000"/>
        <rFont val="Arial Narrow"/>
        <family val="2"/>
      </rPr>
      <t>I CUATRIMESTRE</t>
    </r>
  </si>
  <si>
    <r>
      <t xml:space="preserve">NIVEL  RIESGO RESIDUAL </t>
    </r>
    <r>
      <rPr>
        <b/>
        <sz val="12"/>
        <color rgb="FFFF0000"/>
        <rFont val="Arial Narrow"/>
        <family val="2"/>
      </rPr>
      <t>I CUATRIMESTRE</t>
    </r>
  </si>
  <si>
    <r>
      <t xml:space="preserve">NIVEL  RIESGO RESIDUAL </t>
    </r>
    <r>
      <rPr>
        <b/>
        <sz val="12"/>
        <color rgb="FFFF0000"/>
        <rFont val="Arial Narrow"/>
        <family val="2"/>
      </rPr>
      <t>SEGUNDO CUATRIMESTRE</t>
    </r>
  </si>
  <si>
    <r>
      <rPr>
        <b/>
        <sz val="12"/>
        <color theme="0" tint="-4.9989318521683403E-2"/>
        <rFont val="Arial Narrow"/>
        <family val="2"/>
      </rPr>
      <t>TIPOLOGIA DEL CONTROL</t>
    </r>
    <r>
      <rPr>
        <sz val="12"/>
        <color theme="0" tint="-4.9989318521683403E-2"/>
        <rFont val="Arial Narrow"/>
        <family val="2"/>
      </rPr>
      <t xml:space="preserve">
PREVENTIVO: ENTRADA PROCESO, ATACA PROBABILIDAD Y CAUSA DE RIESGO  25%
DETECTIVO: DURANTE PROCESO, DETECTA RIESGO Y CAUSA REPROCESO  15%
</t>
    </r>
  </si>
  <si>
    <r>
      <t xml:space="preserve">Posibilidad de obtener  beneficio a nombre de la entidad  o de terceros obstaculizando </t>
    </r>
    <r>
      <rPr>
        <sz val="10"/>
        <rFont val="Arial Narrow"/>
        <family val="2"/>
      </rPr>
      <t xml:space="preserve">la gestión de las veedurías ciudadanas.  </t>
    </r>
  </si>
  <si>
    <r>
      <t xml:space="preserve">1. Debilidad en la etapa precontractual que orienten o que favorezca un proponente
2. Adendas que modifican las condiciones generales del proceso de contratación para favorecer a un proponente 
</t>
    </r>
    <r>
      <rPr>
        <sz val="10"/>
        <rFont val="Arial Narrow"/>
        <family val="2"/>
      </rPr>
      <t>3. Conflictos de intereses</t>
    </r>
    <r>
      <rPr>
        <sz val="10"/>
        <color rgb="FFFF0000"/>
        <rFont val="Arial Narrow"/>
        <family val="2"/>
      </rPr>
      <t xml:space="preserve"> </t>
    </r>
  </si>
  <si>
    <r>
      <rPr>
        <sz val="10"/>
        <rFont val="Arial Narrow"/>
        <family val="2"/>
      </rPr>
      <t>71</t>
    </r>
    <r>
      <rPr>
        <sz val="10"/>
        <color rgb="FFFF0000"/>
        <rFont val="Arial Narrow"/>
        <family val="2"/>
      </rPr>
      <t xml:space="preserve">
</t>
    </r>
  </si>
  <si>
    <r>
      <t xml:space="preserve">1. Conflictos de intereses 
2.Debilidad en el  seguimiento y Control a los conceptos sanitarios emitidos, por competencia compartida con la Secretaria Distrital de Salud (SDS)
</t>
    </r>
    <r>
      <rPr>
        <sz val="10"/>
        <color rgb="FFFF0000"/>
        <rFont val="Arial Narrow"/>
        <family val="2"/>
      </rPr>
      <t xml:space="preserve">
</t>
    </r>
    <r>
      <rPr>
        <sz val="10"/>
        <color theme="1"/>
        <rFont val="Arial Narrow"/>
        <family val="2"/>
      </rPr>
      <t xml:space="preserve">
</t>
    </r>
  </si>
  <si>
    <r>
      <t xml:space="preserve">
</t>
    </r>
    <r>
      <rPr>
        <sz val="10"/>
        <rFont val="Arial Narrow"/>
        <family val="2"/>
      </rPr>
      <t xml:space="preserve">
Posibilidad de recibir o solicitar dádiva o beneficio a nombre propio o de terceros al  alterar la propiedad de la información de la entidad, relacionada con accesibilidad  y uso a demanda por una entidad  o grupo de valor, en el marco de la normatividad vigente</t>
    </r>
  </si>
  <si>
    <r>
      <t xml:space="preserve">1. Omitir o modificar los criterios técnicos habilitantes  definidos en la ficha técnica del bien o servicio a contratar 
</t>
    </r>
    <r>
      <rPr>
        <sz val="10"/>
        <rFont val="Arial Narrow"/>
        <family val="2"/>
      </rPr>
      <t>2. Conflictos de intereses</t>
    </r>
  </si>
  <si>
    <r>
      <t xml:space="preserve">
</t>
    </r>
    <r>
      <rPr>
        <sz val="10"/>
        <rFont val="Arial Narrow"/>
        <family val="2"/>
      </rPr>
      <t>Posibilidad de recibir dádivas o beneficios a nombre propio o de un tercero al notificar   la situación administrativa Incapacidad, por parte del colaborador que la presenta; generando inoportunidad en el trámite administrativo  a cargo del subproceso de Nómina -   Talento Humano</t>
    </r>
    <r>
      <rPr>
        <sz val="10"/>
        <color rgb="FFFF0000"/>
        <rFont val="Arial Narrow"/>
        <family val="2"/>
      </rPr>
      <t xml:space="preserve">   </t>
    </r>
  </si>
  <si>
    <r>
      <t>1. Amiguismo</t>
    </r>
    <r>
      <rPr>
        <sz val="10"/>
        <color rgb="FFFF0000"/>
        <rFont val="Arial Narrow"/>
        <family val="2"/>
      </rPr>
      <t xml:space="preserve">
</t>
    </r>
    <r>
      <rPr>
        <sz val="10"/>
        <rFont val="Arial Narrow"/>
        <family val="2"/>
      </rPr>
      <t xml:space="preserve">2. Conflicto de intereses </t>
    </r>
    <r>
      <rPr>
        <sz val="10"/>
        <color rgb="FFFF0000"/>
        <rFont val="Arial Narrow"/>
        <family val="2"/>
      </rPr>
      <t xml:space="preserve">
</t>
    </r>
    <r>
      <rPr>
        <sz val="10"/>
        <color theme="1"/>
        <rFont val="Arial Narrow"/>
        <family val="2"/>
      </rPr>
      <t xml:space="preserve">3. Deficiencias en la formación ética de los profesionales que pertenecen al equipo
</t>
    </r>
  </si>
  <si>
    <t>Se evidencia Informe de convenio 2797839-2021, el cual es firmado por el ordenador del gasto y presentado. 
Se evidencia informe que soporta el cumplimiento a las actividades acordadas en el convenio suscrito entre la Secretaría Distrital del Salud y la Subred Sur E.S.E. cuyo objetivo es el de “Aunar esfuerzos administrativos, técnicos y financieros para el mantenimiento del Sistema Único de Habilitación y de las Unidades de Servicios de Salud Acreditadas a avanzar en el proceso de postulación  de Acreditación según lineamientos del MSPS en las SIS en el marco del Modelo de Salud de la Subred Sur E.S.E. “ se evidencia certificación de cumplimiento firmada por el ordenador del gasto – Gerente de la Subred Sur.
De acuerdo al control formulado se da cumplimiento a los 7 compromisos concertados, – No se materializó el riesgo formulado.</t>
  </si>
  <si>
    <t xml:space="preserve">
1.  Falta de adherencia Normatividad respecto a datos
1.Baja adherencia a la Política Institucional de Transparencia y Acceso a la Información Pública </t>
  </si>
  <si>
    <t xml:space="preserve">1. Soportes del me sde abril relacionados con ficha técnica de indicador, pantallazos de publicación,  8 oficios de solicitud de revisión de publicaciones en la página WEB de los procesos de calidad, comunicaciones, contratación, jurídica, desarrollo institucional, PCSC, subgerencia de servicios y subgerencia corporativa.
2.  Soportes del mes de mayo relacionados con ficha técnica de indicador,  Excel de seguimiento,  pantallazos de publicación,  8 oficios de solicitud de revisión de publicaciones en la página WEB de los procesos de calidad, comunicaciones, contratación, jurídica, desarrollo institucional, PCSC, subgerencia de servicios y subgerencia corporativa.
3.  Soportes del mes de junio relacionados con ficha técnica de indicador,  Excel de seguimiento,  pantallazos de publicación,  8 oficios de solicitud de revisión de publicaciones en la página WEB de los procesos de calidad, comunicaciones, contratación, jurídica, desarrollo institucional, PCSC, subgerencia de servicios y subgerencia corporativa.
</t>
  </si>
  <si>
    <t>De acuerdo con los soportes evidenciados del proceso, se ajusta a la recomendación de la segunda línea en lo referente a ajuste de la actividad de control y sus soportes, acorde al l Plan de Trabajo que se viene adelantando con el proceso de Desarrollo Institucional.</t>
  </si>
  <si>
    <t>Plan de trabajado de la resolución 1519</t>
  </si>
  <si>
    <t xml:space="preserve">Porcentaje de actividades cumplidas bimensualmente en el convenio SUA:
N.º de actividades cumplidas en el mes/total de actividades programadas  * 100
</t>
  </si>
  <si>
    <t>1. El líder de facturación realiza diario Verifica  la expedición de facturas de acuerdo a programación de la dirección financiera, con el propósito de verificar la adherencia al procedimiento de Recaudo, y  en caso de desviaciones aumenta la frecuencia de seguimiento
PIEZA  COMUNICATIVA????????</t>
  </si>
  <si>
    <r>
      <t xml:space="preserve">En los soportes entregados se evidencia que no se ha implementado el nuevo formato de arqueo de caja,  Rpta Fciera: el nuevo formato fue publicado en el aplicativo de Almera el 03 de agosto del 2022, por lo cual los arqueos desde el mes de agosto en adelante se realizarán en el formato actualizado GF-GGA-TES-FT-01 V2 ARQUEO DE CAJA. </t>
    </r>
    <r>
      <rPr>
        <sz val="9"/>
        <color theme="4"/>
        <rFont val="Arial Narrow"/>
        <family val="2"/>
      </rPr>
      <t xml:space="preserve"> https://sgi.almeraim.com/sgi/secciones/index.php?a=documentos&amp;option=ver&amp;actual&amp;documentoid=14024&amp;proceso_asociar_id=6769.</t>
    </r>
    <r>
      <rPr>
        <sz val="9"/>
        <color theme="1"/>
        <rFont val="Arial Narrow"/>
        <family val="2"/>
      </rPr>
      <t xml:space="preserve">
 Se mantiene el hallazgo de firmas en vez de nombres y apellidos legibles, Rpta Financiera: En el nuevo formato actualizado GF-GGA-TES-FT-01 V2 ARQUEO DE CAJA, se cuenta con un espacio para diligenciar claro el nombre completo y cedula del cajero y la persona que realiza el arqueo, a su vez se está solicitando firma y cedula. Se evidencian arqueos realizados en servicios Ejm Medicina Interna pero no se refiere a que unidad pertenece. Rpta Financiera: La Subred Sur cuenta con la unidad de servicios de salud denominada Medicina Interna-Tunjuelito como se evidencia en la imagen, de la misma manera se tendrá en cuenta en el diligenciamiento de los arqueos que todos tengan la unidad clara a la que corresponde.  observación "Arqueo realizado el 20 de junio en el servicio de urgencias en Meissen, no se registra el valor según sistema, no se registra el valor según arqueo en las casillas correspondientes, dado el valor registrado en letras $6.824.200 es importante contar con el soporte del detallado a que corresponde el valor encontrado, se evidencia RC para anular por $57.800"  Rpta Fciera: Se adjunta arqueo de caja, si bien no fue diligenciado por completo, cuenta con los soportes donde se evidencian los valores detallados en las observaciones.
Se debe contar con un informe que refleje la supervisión y / o consolidado a los arqueos realizados, lo anterior con el objetivo de implementar acciones de mejora respecto a la realización de arqueos.
</t>
    </r>
  </si>
  <si>
    <t xml:space="preserve">Acorde con los soportes evidenciados se da cumplimiento a la ejecución del control, se debe fortalecer el control teniendo en cuenta la observación de la segunda línea con la emisión de un  informe que consolide las observaciones encontradas en los arqueos de caja y las oportunidades de mejora adelantadas por el proceso. </t>
  </si>
  <si>
    <t>2.  El técnico administrativo del  subproceso de tesorería realiza la recolección de dinero en todas unidades que generan recaudo según boletín diario  de tesorería del sistema Dinámica Gerencial (lunes a viernes- hábiles). Seguidamente se realiza cruce de la información facturada versus el dinero recaudado y pagares; garantizando el recaudo. En caso de inconsistencias es responsable es el facturador.
Arqueo sorpresivo en responsabilidad del técnico administrativa y/o líder del subproceso donde se cruza lo facturado que amerita recaudo frente a lo recaudado, en caso de faltantes los registra o, sobrantes los ingresan.
Procedimiento en actualización</t>
  </si>
  <si>
    <t>Informe Auditoría diaria 
Arqueo de caja / 4 días al mes</t>
  </si>
  <si>
    <r>
      <t xml:space="preserve">1. Omisión intencional en el seguimiento de control de términos de las etapas procesales 
2. Evaluación tardía intencional de las etapas procesales.
</t>
    </r>
    <r>
      <rPr>
        <sz val="10"/>
        <rFont val="Arial Narrow"/>
        <family val="2"/>
      </rPr>
      <t>3. Conflictos de intereses</t>
    </r>
  </si>
  <si>
    <t>1. Para el 2° cuatrimestre cumplir con el alcance de los soportes acorde a las observaciones de la 2a y 3a línea de defensa, relacionadas con normalización de Lista de Chequeo, ajuste a variables de base de datos y registro en el acta de cumplimiento de términos de Ley</t>
  </si>
  <si>
    <t xml:space="preserve">1. Matriz de canales internos de comunicación.
2. Matriz de monitoreo de medios masivos y comunitarios
3. Boletines de prensa  a necesidad </t>
  </si>
  <si>
    <t xml:space="preserve">1. Matriz de canales internos de comunicación bimensual 
2. Matriz de monitoreo de medios masivos y comunitarios bimensuales
3. Boletines de prensa a necesidad </t>
  </si>
  <si>
    <t xml:space="preserve">Al realizar el monitoreo constante de la información publicada en medios de comunicación o con probabilidad de ser publicada, se determino que dentro de la publicaciones, no hubo información de carácter negativa de mayo a junio que pudiera llegar a ser perjudicial para la imagen institucional, además se trabajo para mantener publicada constantemente en diferentes medios notas positivas, por lo que entre las notas masivas y comunitarias para este bimestre se reportaron mas de 90 notas de alto impacto favorable. </t>
  </si>
  <si>
    <t xml:space="preserve">Se evidencia matriz de monitoreo de medios masivos de comunicación correspondiente al segundo trimestre y matriz de monitoreo de medios comunitarios de comunicación de segundo trimestre, matriz de medios de comunicación internos y externa correspondiente al tercer bimestre.
De acuerdo con los soportes evidenciados se da cumplimiento al control formulado por el proceso. </t>
  </si>
  <si>
    <t xml:space="preserve">
3. Los colaboradores que hacen parte del proceso de Gestión Ambiental anualmente actualizarán la Declaración de Bienes y Rentas en la plataforma digital del SIDEAP (AGOSTO DE CADA VIGENCIA)</t>
  </si>
  <si>
    <t xml:space="preserve">Implementación a partir de febrero referentes de procesos y profesional de líder de proceso y profesional de apoyo de la dirección de manera mensual, entregan:
1. Cumplimiento de las horas laboradas por colaborador
2. Entrega a la dirección para verificar que el presupuesto proyectado se halla ejecutado soportando las novedades
3. Ante desviación traslado del caso a T. Humano y/o Control interno disciplinario. A los colaboradores de OPS se les hace seguimiento con el supervisor y define conducta
</t>
  </si>
  <si>
    <t>1. Programación  y ejecución de horas laboradas de los meses  de  Abril, Mayo  y Junio UNIÓ; para APH, JERUSALEN, MEISSEN, SANTA LIBRADA, SIRC, TUNAL, TINJUELITOO, USME, V.HERMOSA.
2.  planillas de programación y ejecución de turnos del personal de APH y SIRC
soporte agendas programadas y ejecutadas de colaboradores de planta de los meses de abril, mayo y junio ; al igual que programación y ejecución de horas laboradas de colaboradores de OPS correspondientes al 2º cuatrimestre.</t>
  </si>
  <si>
    <r>
      <t xml:space="preserve">1. Registro erróneo o falta de inclusión de novedades de nómina (Incapacidades) con beneficio a un servidor Público o Tercero.
2. Falta de revisión previa de las novedades que se ingresan al Software de nómina (incapacidades)
</t>
    </r>
    <r>
      <rPr>
        <sz val="10"/>
        <rFont val="Arial Narrow"/>
        <family val="2"/>
      </rPr>
      <t xml:space="preserve">3. Conflictos de Interés </t>
    </r>
  </si>
  <si>
    <t>1.Sanciones legales.  
2. Detrimento patrimonial. 
3. Perdida de confiabilidad en el proceso de liquidación
4. No Recobro a EPS
5. Reportes de ausentismo erróneos</t>
  </si>
  <si>
    <t xml:space="preserve">Acorde con los soportes  entregados, se debe fortalecer la ejecución del control teniendo en cuenta la observación de la segunda línea que hace referencia a evidenciar correlación de las situaciones adtivas con las novedades de nomina. </t>
  </si>
  <si>
    <t xml:space="preserve">Posibilidad de obtener beneficio a nombre propio o de terceros a través del uso de propiedad intelectual de productos de investigación, innovación y producción académica </t>
  </si>
  <si>
    <t xml:space="preserve">El profesional de la Oficina de Gestión del Conocimiento aplicará un detector de plagio a los protocolos postulados al Comité de Ética de Investigación. De acuerdo al número de protocolos postulados, con el propósito de  estimar el riesgo de similitud, a través de la aplicación del software antiplagio. </t>
  </si>
  <si>
    <t>Acorde con los soportes entregados se da cumplimiento a lo establecido en el control.  Es importante la gestión de un software licenciado para la subred sur antiplagio.</t>
  </si>
  <si>
    <t xml:space="preserve">Se evidencia:
Acta de fecha febrero 28 del 2022 – Socialización código de ética del auditor interno – en donde se incluye la Declaración de compromiso ético del auditor en la cual se establecen como compromisos la actualización del código de ética del auditor y la firma de la declaración del compromiso ético del auditor.
Se evidencia soporte de declaración de compromiso ético del auditor Interno – María Terán – y Andrés Felipe Cepeda
Se sugiere revisar con el Proceso de calidad si es necesario la normalización de dicho documento.
Se evidencia la implementación de controles, se aclara que el control de conflicto de interés se inicia medición en el mes de agosto. </t>
  </si>
  <si>
    <t>Acorde con los soportes evidenciados se da cumplimiento a la ejecución del control, se aclara que para el conflicto de intereses se inicia medición en el mes de agosto y se debe normalizar el documento declaración de compromiso ético del auditor Interno.</t>
  </si>
  <si>
    <r>
      <t xml:space="preserve">1. Convocatoria sesgada de los integrantes de las veedurías
2.  No continuidad y cierre a un proceso de veeduría
3. No gestionar  las necesidades generadas por las veedurías
</t>
    </r>
    <r>
      <rPr>
        <sz val="10"/>
        <rFont val="Arial Narrow"/>
        <family val="2"/>
      </rPr>
      <t xml:space="preserve">4. Posible conflicto de interés en el ejercicio de la veeduría por parte de los colaboradores del proceso de participación comunitaria o de los veedores por cada veeduría. </t>
    </r>
  </si>
  <si>
    <t xml:space="preserve">
Debilidad en el mecanismo de vigilancia y control social de la ciudadanía sobre el Estado,  en  su rol de seguimiento preventivo  a posibles actos de  corrupción, como   forma de participación ciudadana </t>
  </si>
  <si>
    <t xml:space="preserve">1. El referente técnico realizará con frecuencia trimestral ,  seguimiento y control al cumplimiento de la convocatoria  realizada por el técnico,  acorde con los integrantes que conforman las 16  veedurías, documentado en el Procedimiento Asistencia Técnica a las formas de participación ciudadana. </t>
  </si>
  <si>
    <r>
      <t xml:space="preserve">1. Matriz de convocatoria
2. Acta de seguimiento a la convocatoria 
3.  Acta de conformación de veedurías por personería  
2.  Informe de control social publicado en la página web con frecuencia trimestral
4. Matriz de necesidades de veeduría (pantallazo de gestión en la Plataforma Colibrí)
</t>
    </r>
    <r>
      <rPr>
        <sz val="12"/>
        <rFont val="Arial Narrow"/>
        <family val="2"/>
      </rPr>
      <t>5. Actas de socialización y listados de asistencia del  procedimiento interno para el manejo y declaración de conflictos de intereses</t>
    </r>
  </si>
  <si>
    <t>1. Número de veedores convocados   / Total de veedores a  convocar 
2. Informe
3. Número de necesidades  gestionadas / Número de necesidades identificadas 
4. Porcentaje de capacitación realizadas</t>
  </si>
  <si>
    <t>Se cuenta con el desarrollo de 16 veedurías de las cuales 7 correspondes a infraestructura, 4 ayudas y dispositivos  técnicos y 5 a diferentes programas de interés de la comunidad. Para el ejercicio de control social se realizo convocatoria a la totalidad de los integrantes de acuerdo con las Resoluciones de cada veeduría, realizando reuniones con la periodicidad definida por la comunidad, donde se llevo a cabo los diálogos con los referentes técnicos de cada proceso. Se anexa informe de control social
2. Acta  de seguimiento convocatorias que incluye veeduría obras Tunal, veeduría dotación no control, veeduría PIL Tunjuelito 27042022-25052022, veeduría distrital de vacunación abril-mayo-junio, veeduría obras tunal e invitados JACS 23 MAYO – junio.
3. Convocatoria veedores 2022
4. Acta veedores convenio y de inventarios de equipos 
5. Evaluación ejercicio control social
6. Oficio entrega asociación Nazaret
7. Informe de cierre veeduría M. Beltrán</t>
  </si>
  <si>
    <t>2. El referente técnico realizará  seguimiento y documentación trimestral de los procesos de veeduría y cierre cuando sea el caso,  realizando publicación en la página WEB, que se documenta en el procedimiento de control social</t>
  </si>
  <si>
    <t xml:space="preserve">1. 160 convocados, total 160 a convocar 
2. 8 necesidades identificadas y gestionadas </t>
  </si>
  <si>
    <t>3. El referente técnico trimestralmente identifica, registra en la plataforma colibrí y canaliza las necesidades(matriz de necesidades de veeduría) que se generan  en la reuniones de veeduría y propicia los espacios para socializar las respuestas.</t>
  </si>
  <si>
    <t>1. 8 necesidades identificadas y gestionadas 
2. Consolidado de compromisos COLIBRI
3. Informe proceso de Control Social
4. Registro COLIBRI 2º Trimestre</t>
  </si>
  <si>
    <t xml:space="preserve">Posibilidad de recibir o solicitar dádiva o beneficio a nombre propio o de terceros en la contratación insumos médico quirúrgicos de odontología y procesamiento de muestras cérvico uterinas
</t>
  </si>
  <si>
    <t xml:space="preserve"> 1. Deficiente supervisión a contrato de insumos médico quirúrgicos de odontología
 2. Deficiente supervisión a contrato de procesamiento de muestras cérvico uterinas</t>
  </si>
  <si>
    <t xml:space="preserve">1. El supervisor del contrato, con apoyo a la supervisión,  con frecuencia mensual realiza seguimiento y validación al cumplimiento de los contratos de OPS,  y de  ejecución de servicios tercerizados (nutriser, unidad renal, instrumentación quirúrgica) según contratos suscritos, con el propósito de evidenciar el cumplimiento del  objeto de los contratos, en caso de desviaciones se eleva a estancias de contratación,. </t>
  </si>
  <si>
    <t xml:space="preserve">1. Certificación de cumplimiento de actividades contratadas por OPS 
2. Certificado de supervisión a servicios tercerizados </t>
  </si>
  <si>
    <t>Se evidencia soportes entregados por la primera línea de seguimiento a la ejecución de contratos tercerizados de alimentos: Nutriser, Unidad Real (Emerclinica SAS), Esterilización Material de osteosíntesis, procesos relacionados con Servicios OPS.
Cabe mencionar, que es necesario tener en cuenta que en el mes de febrero de la actual vigencia no se realizó validación de la matriz contra documentos físicos presentando un sub registro debido al tránsito en el proceso de implementación de SIASUR (plataforma para pagos de contratistas de toda la Subred Sur). Desde esta implementación a la fecha nos encontramos en la espera del desarrollo por parte de la oficina de sistemas (indicación de Líder CPS) para realizar el exporte del informe directamente de SIASUR eliminando el proceso manual. Este control se efectúa autónomamente desde la Dirección para garantizar el debido proceso.
Por otra parte, se solicitó a la oficina de Participación Comunitaria y Servicio al Ciudadano reporte de II trimestre frente a número de quejas de colaboradores relacionadas con la supervisión número de quejas de colaboradores relacionadas con la supervisión (indicador), brindándose la siguiente respuesta; una vez revisada la matriz de autocontrol de PQRSD de los meses de enero a marzo de 2022, no se encontraron registros de peticiones relacionadas con Supervisión de Contratos de Bienes y Servicios ni OPS para la Dirección Hospitalaria. 
De acuerdo a todo lo anteriormente descrito, se evidencia los diferentes ejercicios de control que se ejecutan desde la Dirección Hospitalaria para la mitigación del riesgo, sin que se evidencie materialización alguna para el periodo en revisión.</t>
  </si>
  <si>
    <t>De acuerdo con las observaciones de la segunda línea de defensa, se recomienda fortalecer el control  respecto de la ejecución y consistencia de la actividad de control.</t>
  </si>
  <si>
    <r>
      <rPr>
        <sz val="12"/>
        <rFont val="Arial Narrow"/>
        <family val="2"/>
      </rPr>
      <t>Cada vez que se presente la necesidad de un contrato para adquirir un bien o servicio realiza durante la etapa precontractual las siguientes actividades:</t>
    </r>
    <r>
      <rPr>
        <sz val="12"/>
        <color rgb="FFFF0000"/>
        <rFont val="Arial Narrow"/>
        <family val="2"/>
      </rPr>
      <t xml:space="preserve"> 
1. Elabora  el estudio de necesidad técnica donde se incluyen los requisitos habilitantes (jurídico, económico y técnico)
2. Formula y publica el pliego de condiciones
3. Publica las adendas  en el SECOP 
4. Selecciona el proveedor u oferente de acuerdo al puntaje obtenido en la calificación 
En caso de no cumplimiento de requisitos se evalúa otro proveedor y,  se declara desierto el proceso de selección si ningún proveedor en estudio cumple
El proceso se realiza de acuerdo a necesidad 
2. Socializar el procedimiento interno para el manejo y declaración de conflictos de intereses  de conformidad con el artículo 12 de la Ley 1437 de 2011 a servidores y contratistas.
</t>
    </r>
    <r>
      <rPr>
        <sz val="12"/>
        <color theme="9" tint="-0.249977111117893"/>
        <rFont val="Arial Narrow"/>
        <family val="2"/>
      </rPr>
      <t xml:space="preserve">La Dirección de Contratación recepción las solicitudes de requerimientos o necesidades de servicios o suministros por parte de las diferentes direcciones y oficinas, luego de ello para el caso de Bienes y Servicios, el proceso de desarrolla de la siguiente manera:
1. El responsable de la parte técnica elabora el estudio de necesidad técnico donde se incluyen los requisitos habilitantes técnicos, de experiencia y obligaciones específicas del contratista. 
2. El encargado del proceso pre contractual pública en el SECOPII las condiciones de la Invitación y/o Convocatoria, el Estudio de Necesidad Técnico, entre otros documentos, formulado por el proceso que requiere el bien o servicio previa revisión documental de la Dirección de contratación y del Líder de Bienes y Servicios.
3. Una vez publicado el proceso los interesados realizan observaciones al mismo.
4. Las modificaciones al proceso se realizan mediante adendas y las mismas son publicadas en el SECOP II Por parte del comité evaluador se realizan las evaluaciones de requisitos habilitantes (jurídico, técnico, experiencia, SARLAF y financiero). 
5. Una vez cumplidos los requisitos habilitantes se realiza la evaluación de factores puntuables por parte del evaluador.  
6. Cumplido lo anterior se procede a realizar la selección del proveedor y respectiva adjudicación del proceso.
7. De no existir oferentes o que ninguno de ellos cumplen con los requisitos se declara desierto el proceso contractual. </t>
    </r>
  </si>
  <si>
    <t xml:space="preserve">Se hace necesario acorde con la observación de la segunda línea de defensa, fortalecer el control dado el impacto que tiene la materialización del riesgo a nivel entidad. </t>
  </si>
  <si>
    <r>
      <rPr>
        <sz val="12"/>
        <rFont val="Arial Narrow"/>
        <family val="2"/>
      </rPr>
      <t xml:space="preserve">1.El líder de mercadeo  entrega la minuta de los contratos a celebrar posterior a la negociación que se presente, a la subgerencia de prestación de servicios de salud y Gerencia para verificación de la negociación, aval y aprobación de la misma. En caso de desviación será devuelto al líder de mercadeo para su ajuste y nueva presentación a las dos instancias ya mencionadas.
</t>
    </r>
    <r>
      <rPr>
        <sz val="12"/>
        <color rgb="FFFF0000"/>
        <rFont val="Arial Narrow"/>
        <family val="2"/>
      </rPr>
      <t xml:space="preserve">
</t>
    </r>
  </si>
  <si>
    <t xml:space="preserve">1. Matriz Excel de contratos vigentes con los criterios de ejecución cumplidos 
2. Evidencia escaneada del expediente con aval de la  Gerencia y,  subgerencia de prestación de servicios de salud 
</t>
  </si>
  <si>
    <t>número de contratos celebrados en el cuatrimestre, avalados por la gerencia y subgerencia de servicios/ total de contratos celebrados en el trimestre, direccionados la gerencia y subgerencia de servicios</t>
  </si>
  <si>
    <t xml:space="preserve">Se hace necesario acorde con la observación de la segunda línea de defensa, fortalecer  o ajustar el control formulado  dado  que no responde a lo establecido en el mapa de riesgos.  </t>
  </si>
  <si>
    <t>Se evidencia acta de fecha 12 de julio del 2022, en la cual el proceso de gestión del riesgo en salud,  realiza seguimiento de primera línea al riesgo formulado. Seguimiento retrospectivo y simultáneo al Talento Humano del componente de vigilancia en Salud ambiental en la línea de aire, ruido y REM, alimentos sanos y seguros, eventos transmisibles de origen zoonótico, seguridad química, medicamentos seguros, verificando la calidad de las visitas de IVC, en donde se verifica el diligenciamiento del concepto emitido y su coherencia entre la situación del establecimiento y lo registrado en el concepto. Se anexa cronograma de realización de auditorías retrospectivas.
De igual manera se evidencia que de acuerdo al acta se realizó fortalecimiento técnico en el diligenciamiento de los formularios de visitas, calidad del registro y aplicación de normatividad a las 6 líneas de intervención.
Se capacitó en: Lineamientos convenio 21 de junio a 15 de agosto del 2022, diligenciamiento cédula establecimiento, descarga de base de datos, diligenciamiento espacio libre de humo entre otros. 
Realización de pre auditoría al diligenciamiento de formatos de la línea de vigilancia ambiental, no se evidencian inconsistencias tanto en las pre auditorías como en los seguimientos retrospectivos.
La segunda línea manifiesta que las evidencias propuestas para este control incluyen la tabla mensual de aplicación del control y el formato de seguimiento concurrente retrospectivo,  se cuenta con la matriz de seguimiento. 
De acuerdo al acta entregada por la primera línea el Riesgo no se materializó.</t>
  </si>
  <si>
    <t xml:space="preserve">
3. Socializar el procedimiento interno para el manejo y declaración de conflictos de intereses  de conformidad con el artículo 12 de la Ley 1437 de 2011 a servidores y contratistas
 En caso de desviaciones tomar los correctivos pertinentes (En caso de presentarse presiones o amenazas se solicita apoyo jurídico y se realiza reubicación del Talento Humano
</t>
  </si>
  <si>
    <t>MONITOREO Y SEGUIMIENTO - CONTROLES SEGUNDO CUATRIMESTRE</t>
  </si>
  <si>
    <t>2022</t>
  </si>
  <si>
    <t>MONITOREO</t>
  </si>
  <si>
    <t>SEGUIMIENTO Y EVALUACIÓN</t>
  </si>
  <si>
    <t>Mejora a implementar</t>
  </si>
  <si>
    <t>Beneficio al ciudadano y/o entidad</t>
  </si>
  <si>
    <t>Fecha inicio</t>
  </si>
  <si>
    <t>Fecha final implementación</t>
  </si>
  <si>
    <t>Monitoreo jefe planeación</t>
  </si>
  <si>
    <t xml:space="preserve"> Valor ejecutado (%)</t>
  </si>
  <si>
    <t>Observaciones/Recomendaciones</t>
  </si>
  <si>
    <t>Seguimiento jefe control interno</t>
  </si>
  <si>
    <t>47452</t>
  </si>
  <si>
    <t>Radiología e imágenes diagnósticas</t>
  </si>
  <si>
    <t>Actualmente la entrega a los usuarios de resultados de Imágenes Diagnosticas se realiza de forma presencial en los puntos de la Unidades de Servicios de Salud.</t>
  </si>
  <si>
    <t>Consulta y descarga de resultados de Imágenes Diagnosticas mediante la pagina WEB de la Subred Sur.</t>
  </si>
  <si>
    <t>Disminuir barreras socioeconómicas a los usuarios para reclamar resultados de Imágenes Diagnosticas.
Disminuir costos de transporte al usuario derivados del desplazamiento a los puntos de la Unidades de Servicios de Salud para reclamar resultados de Imágenes Diagnosticas.
Disminuir desperdicio de tiempo en desplazamiento de los usuarios a los puntos de la Unidades de Servicios de Salud.
Disminuir tiempos de entrega de resultados de Imágenes Diagnosticas.
Disminuir aglomeraciones en las salas de espera de las Unidades de Servicios de Salud.</t>
  </si>
  <si>
    <t>Respuesta y/o notificación por medios electrónicos</t>
  </si>
  <si>
    <t>15/02/2022</t>
  </si>
  <si>
    <t>30/11/2022</t>
  </si>
  <si>
    <t>Dirección de Servicios Complementarios</t>
  </si>
  <si>
    <t>Sí</t>
  </si>
  <si>
    <t>Se realiza monitoreo al Plan de Trabajo para la implementación de la  Estrategia de Racionalización del Trámite "Radiología e imágenes diagnósticas", evidenciando soportes de implementación y puesta en funcionamiento de la estrategia, actualización del Formato Integrado del trámite y socialización de la mejora a colaboradores y usuarios. inicia la utilización por parte de los usuarios de consultas y descargas de resultados de Rx e Imágenes Dx vía web, sin embargo no es posible su cuantificación.</t>
  </si>
  <si>
    <t>Respondió</t>
  </si>
  <si>
    <t>Pregunta</t>
  </si>
  <si>
    <t>Observación</t>
  </si>
  <si>
    <t>1. ¿Cuenta con el plan de trabajo para implementar la propuesta de mejora del trámite?</t>
  </si>
  <si>
    <t xml:space="preserve">La OCI hace revisión, evidenciando la formulación del Plan de Trabajo para la Implementación de la Estrategia de Racionalización del Trámite de Radiología e Imágenes Diagnósticas, el cual fue aprobado por el Proceso responsable y la Jefe de la Oficina Asesora de Desarrollo Institucional. </t>
  </si>
  <si>
    <t>2. ¿Se implementó la mejora del trámite en la entidad?</t>
  </si>
  <si>
    <t>Acorde con las evidencias verificadas se da cumplimiento a la acción.</t>
  </si>
  <si>
    <t>3. ¿Se actualizó el trámite en el SUIT incluyendo la mejora?</t>
  </si>
  <si>
    <t>Acorde con las evidencias verificadas se da cumplimiento a la acción, se observó en el formato integrado del trámite.</t>
  </si>
  <si>
    <t>4. ¿Se ha realizado la socialización de la mejora tanto en la entidad como con los usuarios?</t>
  </si>
  <si>
    <t>Acorde con las evidencias verificadas se da cumplimiento a la acción. Se cuenta con soportes de socialización a usuarios y colaboradores.</t>
  </si>
  <si>
    <t>No</t>
  </si>
  <si>
    <t>5. ¿El usuario está recibiendo los beneficios de la mejora del trámite?</t>
  </si>
  <si>
    <t>6. ¿La entidad ya cuenta con mecanismos para medir los beneficios que recibirá el usuario por la mejora del trámite?</t>
  </si>
  <si>
    <t>47455</t>
  </si>
  <si>
    <t>Examen de laboratorio clínico</t>
  </si>
  <si>
    <t>Actualmente la entrega a los usuarios de resultados de Laboratorio Clínico se realiza de forma presencial en los 19 puntos de la Unidades de Servicios de Salud.</t>
  </si>
  <si>
    <t>Consulta y descarga de resultados de Laboratorio Clínico mediante la pagina WEB de la Subred Sur.</t>
  </si>
  <si>
    <t>Disminuir barreras socioeconómicas a los usuarios para reclamar resultados de Laboratorio Clínico.
Disminuir costos de transporte al usuario derivados del desplazamiento a los 19 puntos de la Unidades de Servicios de Salud para reclamar resultados de Laboratorio Clínico.
Disminuir desperdicio de tiempo en desplazamiento de los usuarios a los 19 puntos de la Unidades de Servicios de Salud.
Disminuir tiempos de entrega de resultados de Laboratorio Clínico.
Disminuir aglomeraciones en las salas de espera de las Unidades de Servicios de Salud.</t>
  </si>
  <si>
    <t>Se realiza monitoreo al Plan de Trabajo para la implementación de la  Estrategia de Racionalización del Trámite "Examen de Laboratorio Clínico", evidenciando soportes de implementación y puesta en funcionamiento de la estrategia, actualización del Formato Integrado del trámite, socialización de la mejora a colaboradores y usuarios e inicia el conteo de consultas y descargas de resultados de laboratorio clínico vía web, que da cuenta de la utilización de la mejora por parte de los usuarios.</t>
  </si>
  <si>
    <t xml:space="preserve">La OCI hace revisión, evidenciando la formulación del Plan de Trabajo para la Implementación de la Estrategia de Racionalización del Trámite de Examen de Laboratorio Clínico, el cual fue aprobado por el Proceso responsable y la Jefe de la Oficina Asesora de Desarrollo Institucional. </t>
  </si>
  <si>
    <t xml:space="preserve">Acorde con las evidencias verificadas se da cumplimiento a la acción. Se cuenta con soportes de socialización a usuarios y colaboradores. </t>
  </si>
  <si>
    <t xml:space="preserve">Acorde con las evidencias verificadas se da cumplimiento a la acción y se verificó bases de datos de usuarios que hicieron uso de la mejora. </t>
  </si>
  <si>
    <t>48234</t>
  </si>
  <si>
    <t>Dispensación de medicamentos y dispositivos médicos</t>
  </si>
  <si>
    <t>Actualmente la entrega de medicamentos a los usuarios se realiza de forma presencial, en los puntos de atención de la Subred Sur habilitados con servicio farmacéutico.</t>
  </si>
  <si>
    <t>Entrega de medicamentos en domicilio  a usuarios que reúnan los siguientes requisitos:
1.  Mayores de 60 años.
2.  Personas en condición de discapacidad.</t>
  </si>
  <si>
    <t>Disminuir barreras geográficas y socioeconómicas a usuarios priorizados y focalizados para la entrega de medicamentos.
Disminuir costos de transporte al usuario derivados del desplazamiento que se pueda evitar con la entrega de medicamentos en domicilio.
Disminuir desperdicio de tiempo en desplazamiento de los usuarios a las farmacias.
Disminuir tiempos de entrega de medicamentos.
Disminuir aglomeraciones en las salas de espera de las farmacias.
Contribuir al tratamiento derivado de la consulta médica, con la entrega de medicamentos en domicilio.</t>
  </si>
  <si>
    <t>Se realiza monitoreo al Plan de Trabajo para la implementación de la  Estrategia de Racionalización del Trámite "Dispensación de medicamentos y dispositivos médicos", evidenciando soportes de implementación y puesta en funcionamiento de la estrategia, actualización del Formato Integrado del trámite, socialización de la mejora a colaboradores y se elaboró la Ficha Educativa que será insumo para iniciar la socialización a los usuarios. Se evidencia solicitudes de entrega medicamentos en domicilio.</t>
  </si>
  <si>
    <t xml:space="preserve">La OCI hace revisión, evidenciando la formulación del Plan de Trabajo para la Implementación de la Estrategia de Racionalización del Trámite de Dispensación de Medicamentos y Dispositivos Médicos, el cual fue aprobado por el Proceso responsable y la Jefe de la Oficina Asesora de Desarrollo Institucional. </t>
  </si>
  <si>
    <t xml:space="preserve">Acorde con las evidencias verificadas se da cumplimiento a la acción. </t>
  </si>
  <si>
    <t xml:space="preserve">Acorde con las evidencias verificadas se da cumplimiento a la acción, se puedo verificar en el formato integrado del tramite. </t>
  </si>
  <si>
    <t>Salud</t>
  </si>
  <si>
    <t>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</si>
</sst>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2">
    <font>
      <sz val="11"/>
      <color theme="1"/>
      <name val="Calibri"/>
      <family val="2"/>
      <scheme val="minor"/>
    </font>
    <font>
      <b/>
      <sz val="12"/>
      <name val="Arial"/>
      <family val="2"/>
    </font>
    <font>
      <sz val="12"/>
      <color indexed="8"/>
      <name val="Arial"/>
      <family val="2"/>
    </font>
    <font>
      <b/>
      <sz val="12"/>
      <color indexed="8"/>
      <name val="Arial"/>
      <family val="2"/>
    </font>
    <font>
      <b/>
      <sz val="9"/>
      <color indexed="81"/>
      <name val="Tahoma"/>
      <family val="2"/>
    </font>
    <font>
      <sz val="9"/>
      <color indexed="81"/>
      <name val="Tahoma"/>
      <family val="2"/>
    </font>
    <font>
      <b/>
      <sz val="11"/>
      <name val="Arial"/>
      <family val="2"/>
    </font>
    <font>
      <sz val="10"/>
      <name val="Arial"/>
      <family val="2"/>
    </font>
    <font>
      <sz val="10"/>
      <color indexed="8"/>
      <name val="SansSerif"/>
    </font>
    <font>
      <b/>
      <sz val="10"/>
      <color indexed="8"/>
      <name val="SansSerif"/>
    </font>
    <font>
      <b/>
      <sz val="12"/>
      <color indexed="59"/>
      <name val="SansSerif"/>
    </font>
    <font>
      <b/>
      <sz val="12"/>
      <color indexed="8"/>
      <name val="SansSerif"/>
    </font>
    <font>
      <sz val="12"/>
      <name val="Arial"/>
      <family val="2"/>
    </font>
    <font>
      <sz val="11"/>
      <color indexed="8"/>
      <name val="Arial"/>
      <family val="2"/>
    </font>
    <font>
      <sz val="12"/>
      <color indexed="62"/>
      <name val="Arial"/>
      <family val="2"/>
    </font>
    <font>
      <b/>
      <sz val="11"/>
      <color indexed="8"/>
      <name val="Arial"/>
      <family val="2"/>
    </font>
    <font>
      <sz val="11"/>
      <color theme="1"/>
      <name val="Calibri"/>
      <family val="2"/>
      <scheme val="minor"/>
    </font>
    <font>
      <u/>
      <sz val="11"/>
      <color theme="10"/>
      <name val="Calibri"/>
      <family val="2"/>
      <scheme val="minor"/>
    </font>
    <font>
      <sz val="12"/>
      <color theme="1"/>
      <name val="Arial"/>
      <family val="2"/>
    </font>
    <font>
      <b/>
      <sz val="12"/>
      <color theme="1"/>
      <name val="Arial"/>
      <family val="2"/>
    </font>
    <font>
      <sz val="12"/>
      <color theme="2" tint="-9.9978637043366805E-2"/>
      <name val="Arial"/>
      <family val="2"/>
    </font>
    <font>
      <b/>
      <sz val="12"/>
      <color rgb="FFFF0000"/>
      <name val="Arial"/>
      <family val="2"/>
    </font>
    <font>
      <sz val="9"/>
      <color theme="1"/>
      <name val="Arial"/>
      <family val="2"/>
    </font>
    <font>
      <sz val="11"/>
      <color theme="1"/>
      <name val="Arial"/>
      <family val="2"/>
    </font>
    <font>
      <i/>
      <u/>
      <sz val="12"/>
      <color theme="1"/>
      <name val="Arial"/>
      <family val="2"/>
    </font>
    <font>
      <u/>
      <sz val="12"/>
      <color theme="1"/>
      <name val="Arial"/>
      <family val="2"/>
    </font>
    <font>
      <sz val="12"/>
      <color theme="0"/>
      <name val="Arial"/>
      <family val="2"/>
    </font>
    <font>
      <b/>
      <sz val="12"/>
      <color theme="0"/>
      <name val="Arial"/>
      <family val="2"/>
    </font>
    <font>
      <b/>
      <sz val="24"/>
      <color theme="1"/>
      <name val="Arial"/>
      <family val="2"/>
    </font>
    <font>
      <sz val="20"/>
      <color theme="1"/>
      <name val="Arial"/>
      <family val="2"/>
    </font>
    <font>
      <b/>
      <sz val="24"/>
      <color theme="0"/>
      <name val="Arial"/>
      <family val="2"/>
    </font>
    <font>
      <b/>
      <i/>
      <sz val="12"/>
      <color theme="1"/>
      <name val="Arial"/>
      <family val="2"/>
    </font>
    <font>
      <b/>
      <sz val="16"/>
      <color theme="1"/>
      <name val="Arial"/>
      <family val="2"/>
    </font>
    <font>
      <b/>
      <sz val="16"/>
      <color rgb="FF92D050"/>
      <name val="Arial"/>
      <family val="2"/>
    </font>
    <font>
      <b/>
      <sz val="16"/>
      <name val="Arial"/>
      <family val="2"/>
    </font>
    <font>
      <sz val="16"/>
      <color theme="1"/>
      <name val="Arial"/>
      <family val="2"/>
    </font>
    <font>
      <sz val="16"/>
      <name val="Arial"/>
      <family val="2"/>
    </font>
    <font>
      <sz val="12"/>
      <color rgb="FF000000"/>
      <name val="Arial"/>
      <family val="2"/>
    </font>
    <font>
      <sz val="16"/>
      <color rgb="FF000000"/>
      <name val="Arial"/>
      <family val="2"/>
    </font>
    <font>
      <sz val="8"/>
      <name val="Calibri"/>
      <family val="2"/>
      <scheme val="minor"/>
    </font>
    <font>
      <b/>
      <sz val="12"/>
      <color rgb="FF000000"/>
      <name val="Arial"/>
      <family val="2"/>
    </font>
    <font>
      <sz val="16"/>
      <name val="Arial Narrow"/>
      <family val="2"/>
    </font>
    <font>
      <sz val="22"/>
      <name val="Arial"/>
      <family val="2"/>
    </font>
    <font>
      <sz val="22"/>
      <name val="Arial Narrow"/>
      <family val="2"/>
    </font>
    <font>
      <sz val="22"/>
      <color rgb="FFFF0000"/>
      <name val="Arial Narrow"/>
      <family val="2"/>
    </font>
    <font>
      <b/>
      <sz val="22"/>
      <color rgb="FFFF0000"/>
      <name val="Arial Narrow"/>
      <family val="2"/>
    </font>
    <font>
      <sz val="20"/>
      <color rgb="FFFF0000"/>
      <name val="Arial"/>
      <family val="2"/>
    </font>
    <font>
      <sz val="22"/>
      <color theme="1"/>
      <name val="Arial Narrow"/>
      <family val="2"/>
    </font>
    <font>
      <sz val="12"/>
      <color rgb="FFFF0000"/>
      <name val="Arial"/>
      <family val="2"/>
    </font>
    <font>
      <sz val="11"/>
      <name val="Calibri"/>
      <family val="2"/>
      <scheme val="minor"/>
    </font>
    <font>
      <sz val="20"/>
      <name val="Arial Narrow"/>
      <family val="2"/>
    </font>
    <font>
      <sz val="22"/>
      <color theme="1"/>
      <name val="Arial"/>
      <family val="2"/>
    </font>
    <font>
      <sz val="22"/>
      <color rgb="FF000000"/>
      <name val="Arial"/>
      <family val="2"/>
    </font>
    <font>
      <b/>
      <sz val="18"/>
      <name val="Arial"/>
      <family val="2"/>
    </font>
    <font>
      <b/>
      <sz val="22"/>
      <color rgb="FF92D050"/>
      <name val="Arial"/>
      <family val="2"/>
    </font>
    <font>
      <b/>
      <sz val="20"/>
      <color theme="1"/>
      <name val="Arial"/>
      <family val="2"/>
    </font>
    <font>
      <b/>
      <sz val="22"/>
      <color theme="1"/>
      <name val="Arial"/>
      <family val="2"/>
    </font>
    <font>
      <b/>
      <sz val="20"/>
      <name val="Arial Narrow"/>
      <family val="2"/>
    </font>
    <font>
      <b/>
      <sz val="22"/>
      <color rgb="FFFF0000"/>
      <name val="Arial"/>
      <family val="2"/>
    </font>
    <font>
      <b/>
      <sz val="22"/>
      <color theme="1"/>
      <name val="Arial Narrow"/>
      <family val="2"/>
    </font>
    <font>
      <b/>
      <sz val="20"/>
      <name val="Arial"/>
      <family val="2"/>
    </font>
    <font>
      <sz val="24"/>
      <color theme="1"/>
      <name val="Arial"/>
      <family val="2"/>
    </font>
    <font>
      <b/>
      <sz val="14"/>
      <color theme="1"/>
      <name val="Arial Narrow"/>
      <family val="2"/>
    </font>
    <font>
      <b/>
      <sz val="18"/>
      <name val="Arial Narrow"/>
      <family val="2"/>
    </font>
    <font>
      <sz val="22"/>
      <color theme="0"/>
      <name val="Arial"/>
      <family val="2"/>
    </font>
    <font>
      <sz val="22"/>
      <name val="Calibri"/>
      <family val="2"/>
      <scheme val="minor"/>
    </font>
    <font>
      <u/>
      <sz val="22"/>
      <color theme="10"/>
      <name val="Calibri"/>
      <family val="2"/>
      <scheme val="minor"/>
    </font>
    <font>
      <b/>
      <sz val="22"/>
      <name val="Arial"/>
      <family val="2"/>
    </font>
    <font>
      <b/>
      <sz val="22"/>
      <name val="Arial Narrow"/>
      <family val="2"/>
    </font>
    <font>
      <sz val="12"/>
      <color theme="1"/>
      <name val="Arial Narrow"/>
      <family val="2"/>
    </font>
    <font>
      <b/>
      <sz val="14"/>
      <color theme="1"/>
      <name val="Calibri"/>
      <family val="2"/>
      <scheme val="minor"/>
    </font>
    <font>
      <b/>
      <sz val="12"/>
      <color theme="0" tint="-4.9989318521683403E-2"/>
      <name val="Arial Narrow"/>
      <family val="2"/>
    </font>
    <font>
      <sz val="12"/>
      <color theme="0" tint="-4.9989318521683403E-2"/>
      <name val="Arial Narrow"/>
      <family val="2"/>
    </font>
    <font>
      <b/>
      <sz val="12"/>
      <color rgb="FFF2F2F2"/>
      <name val="Arial Narrow"/>
      <family val="2"/>
    </font>
    <font>
      <sz val="12"/>
      <name val="Arial Narrow"/>
      <family val="2"/>
    </font>
    <font>
      <b/>
      <sz val="12"/>
      <color theme="1"/>
      <name val="Arial Narrow"/>
      <family val="2"/>
    </font>
    <font>
      <sz val="10"/>
      <color theme="1"/>
      <name val="Arial Narrow"/>
      <family val="2"/>
    </font>
    <font>
      <sz val="12"/>
      <color rgb="FFFF0000"/>
      <name val="Arial Narrow"/>
      <family val="2"/>
    </font>
    <font>
      <sz val="12"/>
      <color theme="9" tint="-0.249977111117893"/>
      <name val="Arial Narrow"/>
      <family val="2"/>
    </font>
    <font>
      <b/>
      <sz val="12"/>
      <color rgb="FFFF0000"/>
      <name val="Arial Narrow"/>
      <family val="2"/>
    </font>
    <font>
      <b/>
      <sz val="12"/>
      <name val="Arial Narrow"/>
      <family val="2"/>
    </font>
    <font>
      <sz val="9"/>
      <color theme="1"/>
      <name val="Arial Narrow"/>
      <family val="2"/>
    </font>
    <font>
      <b/>
      <sz val="9"/>
      <color theme="1"/>
      <name val="Arial Narrow"/>
      <family val="2"/>
    </font>
    <font>
      <sz val="9"/>
      <color theme="4"/>
      <name val="Arial Narrow"/>
      <family val="2"/>
    </font>
    <font>
      <sz val="10"/>
      <name val="Arial Narrow"/>
      <family val="2"/>
    </font>
    <font>
      <sz val="10"/>
      <color rgb="FFFF0000"/>
      <name val="Arial Narrow"/>
      <family val="2"/>
    </font>
    <font>
      <sz val="8"/>
      <color theme="1"/>
      <name val="Arial Narrow"/>
      <family val="2"/>
    </font>
    <font>
      <sz val="9"/>
      <name val="SansSerif"/>
    </font>
    <font>
      <b/>
      <sz val="11"/>
      <color indexed="59"/>
      <name val="SansSerif"/>
    </font>
    <font>
      <b/>
      <sz val="11"/>
      <color indexed="72"/>
      <name val="SansSerif"/>
    </font>
    <font>
      <b/>
      <sz val="9"/>
      <color indexed="72"/>
      <name val="SansSerif"/>
    </font>
    <font>
      <sz val="9"/>
      <color indexed="72"/>
      <name val="SansSerif"/>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E2EFD9"/>
        <bgColor rgb="FFE2EFD9"/>
      </patternFill>
    </fill>
    <fill>
      <patternFill patternType="solid">
        <fgColor theme="9" tint="0.79998168889431442"/>
        <bgColor rgb="FFE2EFD9"/>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FFFF00"/>
        <bgColor rgb="FF000000"/>
      </patternFill>
    </fill>
    <fill>
      <patternFill patternType="solid">
        <fgColor theme="8" tint="0.59999389629810485"/>
        <bgColor indexed="64"/>
      </patternFill>
    </fill>
    <fill>
      <patternFill patternType="solid">
        <fgColor theme="0"/>
        <bgColor rgb="FF000000"/>
      </patternFill>
    </fill>
    <fill>
      <patternFill patternType="solid">
        <fgColor rgb="FFFF0000"/>
        <bgColor indexed="64"/>
      </patternFill>
    </fill>
    <fill>
      <patternFill patternType="solid">
        <fgColor theme="0" tint="-0.249977111117893"/>
        <bgColor indexed="64"/>
      </patternFill>
    </fill>
    <fill>
      <patternFill patternType="solid">
        <fgColor rgb="FF00B0F0"/>
        <bgColor indexed="64"/>
      </patternFill>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theme="0"/>
      </patternFill>
    </fill>
    <fill>
      <patternFill patternType="solid">
        <fgColor indexed="22"/>
        <bgColor indexed="64"/>
      </patternFill>
    </fill>
    <fill>
      <patternFill patternType="solid">
        <fgColor theme="4" tint="0.59999389629810485"/>
        <bgColor indexed="64"/>
      </patternFill>
    </fill>
  </fills>
  <borders count="123">
    <border>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ck">
        <color rgb="FF0070C0"/>
      </left>
      <right style="thin">
        <color auto="1"/>
      </right>
      <top style="thick">
        <color rgb="FF0070C0"/>
      </top>
      <bottom style="thin">
        <color auto="1"/>
      </bottom>
      <diagonal/>
    </border>
    <border>
      <left style="thin">
        <color auto="1"/>
      </left>
      <right style="thin">
        <color auto="1"/>
      </right>
      <top style="thick">
        <color rgb="FF0070C0"/>
      </top>
      <bottom style="thin">
        <color auto="1"/>
      </bottom>
      <diagonal/>
    </border>
    <border>
      <left style="thin">
        <color auto="1"/>
      </left>
      <right style="thin">
        <color auto="1"/>
      </right>
      <top style="thick">
        <color rgb="FF0070C0"/>
      </top>
      <bottom/>
      <diagonal/>
    </border>
    <border>
      <left style="thin">
        <color auto="1"/>
      </left>
      <right/>
      <top style="thick">
        <color rgb="FF0070C0"/>
      </top>
      <bottom style="thin">
        <color auto="1"/>
      </bottom>
      <diagonal/>
    </border>
    <border>
      <left style="thin">
        <color auto="1"/>
      </left>
      <right style="thick">
        <color rgb="FF0070C0"/>
      </right>
      <top style="thick">
        <color rgb="FF0070C0"/>
      </top>
      <bottom/>
      <diagonal/>
    </border>
    <border>
      <left style="thick">
        <color rgb="FF0070C0"/>
      </left>
      <right style="thin">
        <color auto="1"/>
      </right>
      <top style="thin">
        <color auto="1"/>
      </top>
      <bottom style="thin">
        <color auto="1"/>
      </bottom>
      <diagonal/>
    </border>
    <border>
      <left style="thin">
        <color auto="1"/>
      </left>
      <right style="thick">
        <color rgb="FF0070C0"/>
      </right>
      <top/>
      <bottom/>
      <diagonal/>
    </border>
    <border>
      <left style="thick">
        <color rgb="FF0070C0"/>
      </left>
      <right style="thin">
        <color auto="1"/>
      </right>
      <top style="thin">
        <color auto="1"/>
      </top>
      <bottom style="thick">
        <color rgb="FF0070C0"/>
      </bottom>
      <diagonal/>
    </border>
    <border>
      <left style="thin">
        <color auto="1"/>
      </left>
      <right style="thin">
        <color auto="1"/>
      </right>
      <top style="thin">
        <color auto="1"/>
      </top>
      <bottom style="thick">
        <color rgb="FF0070C0"/>
      </bottom>
      <diagonal/>
    </border>
    <border>
      <left style="thin">
        <color auto="1"/>
      </left>
      <right style="thin">
        <color auto="1"/>
      </right>
      <top/>
      <bottom style="thick">
        <color rgb="FF0070C0"/>
      </bottom>
      <diagonal/>
    </border>
    <border>
      <left style="thin">
        <color auto="1"/>
      </left>
      <right/>
      <top style="thin">
        <color auto="1"/>
      </top>
      <bottom style="thick">
        <color rgb="FF0070C0"/>
      </bottom>
      <diagonal/>
    </border>
    <border>
      <left style="thin">
        <color auto="1"/>
      </left>
      <right style="thin">
        <color auto="1"/>
      </right>
      <top style="medium">
        <color indexed="64"/>
      </top>
      <bottom style="thick">
        <color rgb="FF0070C0"/>
      </bottom>
      <diagonal/>
    </border>
    <border>
      <left/>
      <right/>
      <top style="thin">
        <color auto="1"/>
      </top>
      <bottom style="thick">
        <color rgb="FF0070C0"/>
      </bottom>
      <diagonal/>
    </border>
    <border>
      <left/>
      <right style="thin">
        <color auto="1"/>
      </right>
      <top style="thin">
        <color auto="1"/>
      </top>
      <bottom style="thick">
        <color rgb="FF0070C0"/>
      </bottom>
      <diagonal/>
    </border>
    <border>
      <left style="thin">
        <color auto="1"/>
      </left>
      <right style="thick">
        <color rgb="FF0070C0"/>
      </right>
      <top/>
      <bottom style="thick">
        <color rgb="FF0070C0"/>
      </bottom>
      <diagonal/>
    </border>
    <border>
      <left style="thick">
        <color rgb="FF00B0F0"/>
      </left>
      <right style="thin">
        <color auto="1"/>
      </right>
      <top/>
      <bottom/>
      <diagonal/>
    </border>
    <border>
      <left style="thin">
        <color auto="1"/>
      </left>
      <right style="thin">
        <color auto="1"/>
      </right>
      <top style="thick">
        <color rgb="FF0070C0"/>
      </top>
      <bottom style="thick">
        <color rgb="FF0070C0"/>
      </bottom>
      <diagonal/>
    </border>
    <border>
      <left style="thick">
        <color rgb="FF0070C0"/>
      </left>
      <right style="thin">
        <color auto="1"/>
      </right>
      <top style="thick">
        <color rgb="FF0070C0"/>
      </top>
      <bottom style="thick">
        <color rgb="FF0070C0"/>
      </bottom>
      <diagonal/>
    </border>
    <border>
      <left style="thin">
        <color auto="1"/>
      </left>
      <right/>
      <top style="thick">
        <color rgb="FF0070C0"/>
      </top>
      <bottom style="thick">
        <color rgb="FF0070C0"/>
      </bottom>
      <diagonal/>
    </border>
    <border>
      <left style="thick">
        <color rgb="FF0070C0"/>
      </left>
      <right style="thin">
        <color auto="1"/>
      </right>
      <top style="thick">
        <color rgb="FF0070C0"/>
      </top>
      <bottom/>
      <diagonal/>
    </border>
    <border>
      <left style="thin">
        <color auto="1"/>
      </left>
      <right/>
      <top/>
      <bottom style="thick">
        <color rgb="FF0070C0"/>
      </bottom>
      <diagonal/>
    </border>
    <border>
      <left/>
      <right/>
      <top style="thick">
        <color rgb="FF0070C0"/>
      </top>
      <bottom style="thin">
        <color auto="1"/>
      </bottom>
      <diagonal/>
    </border>
    <border>
      <left/>
      <right style="thin">
        <color auto="1"/>
      </right>
      <top style="thick">
        <color rgb="FF0070C0"/>
      </top>
      <bottom style="thin">
        <color indexed="64"/>
      </bottom>
      <diagonal/>
    </border>
    <border>
      <left style="thick">
        <color rgb="FF0070C0"/>
      </left>
      <right style="thin">
        <color auto="1"/>
      </right>
      <top/>
      <bottom style="thick">
        <color rgb="FF0070C0"/>
      </bottom>
      <diagonal/>
    </border>
    <border>
      <left style="thick">
        <color rgb="FF0070C0"/>
      </left>
      <right style="thin">
        <color auto="1"/>
      </right>
      <top/>
      <bottom/>
      <diagonal/>
    </border>
    <border>
      <left style="thin">
        <color auto="1"/>
      </left>
      <right/>
      <top style="thick">
        <color rgb="FF0070C0"/>
      </top>
      <bottom/>
      <diagonal/>
    </border>
    <border>
      <left style="thick">
        <color rgb="FF0070C0"/>
      </left>
      <right/>
      <top style="thick">
        <color rgb="FF0070C0"/>
      </top>
      <bottom/>
      <diagonal/>
    </border>
    <border>
      <left/>
      <right style="thin">
        <color auto="1"/>
      </right>
      <top style="thick">
        <color rgb="FF0070C0"/>
      </top>
      <bottom/>
      <diagonal/>
    </border>
    <border>
      <left style="thick">
        <color rgb="FF0070C0"/>
      </left>
      <right/>
      <top/>
      <bottom/>
      <diagonal/>
    </border>
    <border>
      <left style="thick">
        <color rgb="FF0070C0"/>
      </left>
      <right/>
      <top/>
      <bottom style="thick">
        <color rgb="FF0070C0"/>
      </bottom>
      <diagonal/>
    </border>
    <border>
      <left/>
      <right style="thin">
        <color auto="1"/>
      </right>
      <top/>
      <bottom style="thick">
        <color rgb="FF0070C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s>
  <cellStyleXfs count="4">
    <xf numFmtId="0" fontId="0" fillId="0" borderId="0"/>
    <xf numFmtId="0" fontId="17" fillId="0" borderId="0" applyNumberFormat="0" applyFill="0" applyBorder="0" applyAlignment="0" applyProtection="0"/>
    <xf numFmtId="0" fontId="7" fillId="0" borderId="0"/>
    <xf numFmtId="9" fontId="16" fillId="0" borderId="0" applyFont="0" applyFill="0" applyBorder="0" applyAlignment="0" applyProtection="0"/>
  </cellStyleXfs>
  <cellXfs count="1387">
    <xf numFmtId="0" fontId="0" fillId="0" borderId="0" xfId="0"/>
    <xf numFmtId="0" fontId="18" fillId="0" borderId="0" xfId="0" applyFont="1" applyAlignment="1">
      <alignment horizontal="left"/>
    </xf>
    <xf numFmtId="0" fontId="18" fillId="3" borderId="0" xfId="0" applyFont="1" applyFill="1" applyAlignment="1">
      <alignment horizontal="left"/>
    </xf>
    <xf numFmtId="0" fontId="18" fillId="0" borderId="1" xfId="0" applyFont="1" applyBorder="1" applyAlignment="1">
      <alignment horizontal="left"/>
    </xf>
    <xf numFmtId="0" fontId="18" fillId="0" borderId="0" xfId="0" applyFont="1" applyAlignment="1">
      <alignment horizontal="left" vertical="center" wrapText="1"/>
    </xf>
    <xf numFmtId="0" fontId="18" fillId="0" borderId="0" xfId="0" applyFont="1" applyAlignment="1">
      <alignment horizontal="left" wrapText="1"/>
    </xf>
    <xf numFmtId="0" fontId="18" fillId="0" borderId="0" xfId="0" applyFont="1" applyAlignment="1">
      <alignment horizontal="center" vertical="center"/>
    </xf>
    <xf numFmtId="0" fontId="1" fillId="0" borderId="2" xfId="0" applyFont="1" applyBorder="1" applyAlignment="1">
      <alignment horizontal="center" vertical="center" wrapText="1"/>
    </xf>
    <xf numFmtId="0" fontId="18" fillId="3" borderId="0" xfId="0" applyFont="1" applyFill="1" applyAlignment="1">
      <alignment horizontal="center" vertical="center"/>
    </xf>
    <xf numFmtId="0" fontId="18" fillId="0" borderId="0" xfId="0" applyFont="1" applyAlignment="1">
      <alignment horizontal="center"/>
    </xf>
    <xf numFmtId="0" fontId="1" fillId="3" borderId="3" xfId="0" applyFont="1" applyFill="1" applyBorder="1" applyAlignment="1">
      <alignment horizontal="center" vertical="center" wrapText="1"/>
    </xf>
    <xf numFmtId="0" fontId="18" fillId="0" borderId="0" xfId="0" applyFont="1" applyAlignment="1">
      <alignment horizontal="center" wrapText="1"/>
    </xf>
    <xf numFmtId="0" fontId="18" fillId="0" borderId="4" xfId="0" applyFont="1" applyBorder="1" applyAlignment="1">
      <alignment horizontal="center"/>
    </xf>
    <xf numFmtId="0" fontId="19" fillId="4" borderId="5" xfId="0"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9" fillId="0" borderId="9" xfId="0" applyFont="1" applyBorder="1" applyAlignment="1">
      <alignment horizontal="center" vertical="center"/>
    </xf>
    <xf numFmtId="14" fontId="1" fillId="3" borderId="8"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19" fillId="0" borderId="12" xfId="0" applyFont="1" applyBorder="1" applyAlignment="1">
      <alignment horizontal="center" vertical="center"/>
    </xf>
    <xf numFmtId="14" fontId="19" fillId="3" borderId="3" xfId="0" applyNumberFormat="1" applyFont="1" applyFill="1" applyBorder="1" applyAlignment="1">
      <alignment horizontal="center" vertical="center"/>
    </xf>
    <xf numFmtId="17" fontId="19" fillId="3" borderId="3" xfId="0" applyNumberFormat="1" applyFont="1" applyFill="1" applyBorder="1" applyAlignment="1">
      <alignment horizontal="center" vertical="center"/>
    </xf>
    <xf numFmtId="0" fontId="1" fillId="3" borderId="2"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 fillId="3" borderId="2" xfId="0" applyFont="1" applyFill="1" applyBorder="1" applyAlignment="1">
      <alignment horizontal="center" wrapText="1"/>
    </xf>
    <xf numFmtId="0" fontId="19" fillId="3" borderId="3" xfId="0" applyFont="1" applyFill="1" applyBorder="1" applyAlignment="1">
      <alignment horizontal="center" vertical="center"/>
    </xf>
    <xf numFmtId="0" fontId="1" fillId="3" borderId="3" xfId="0" applyFont="1" applyFill="1" applyBorder="1" applyAlignment="1">
      <alignment horizontal="center" wrapText="1"/>
    </xf>
    <xf numFmtId="0" fontId="19" fillId="0" borderId="14" xfId="0" applyFont="1" applyBorder="1" applyAlignment="1">
      <alignment horizontal="center" vertical="center"/>
    </xf>
    <xf numFmtId="14" fontId="19" fillId="3" borderId="15" xfId="0" applyNumberFormat="1" applyFont="1" applyFill="1" applyBorder="1" applyAlignment="1">
      <alignment horizontal="center" vertical="center"/>
    </xf>
    <xf numFmtId="0" fontId="19" fillId="3" borderId="15" xfId="0" applyFont="1" applyFill="1" applyBorder="1" applyAlignment="1">
      <alignment horizontal="center" vertical="center"/>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0" borderId="17" xfId="0" applyFont="1" applyBorder="1" applyAlignment="1">
      <alignment horizontal="center" vertical="center"/>
    </xf>
    <xf numFmtId="14" fontId="19" fillId="3" borderId="7" xfId="0" applyNumberFormat="1" applyFont="1" applyFill="1" applyBorder="1" applyAlignment="1">
      <alignment horizontal="center" vertical="center"/>
    </xf>
    <xf numFmtId="0" fontId="19" fillId="3" borderId="7" xfId="0" applyFont="1" applyFill="1" applyBorder="1" applyAlignment="1">
      <alignment horizontal="center" vertical="center"/>
    </xf>
    <xf numFmtId="0" fontId="1" fillId="3" borderId="7" xfId="0" applyFont="1" applyFill="1" applyBorder="1" applyAlignment="1">
      <alignment horizontal="center" wrapText="1"/>
    </xf>
    <xf numFmtId="0" fontId="19" fillId="3" borderId="18"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19" fillId="0" borderId="0" xfId="0" applyFont="1" applyAlignment="1">
      <alignment horizontal="left"/>
    </xf>
    <xf numFmtId="14" fontId="19" fillId="3" borderId="8" xfId="0" applyNumberFormat="1"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Alignment="1">
      <alignment horizontal="left"/>
    </xf>
    <xf numFmtId="0" fontId="6" fillId="3" borderId="3" xfId="0" applyFont="1" applyFill="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13" xfId="0" applyFont="1" applyBorder="1" applyAlignment="1" applyProtection="1">
      <alignment horizontal="justify" vertical="center" wrapText="1"/>
      <protection locked="0"/>
    </xf>
    <xf numFmtId="14" fontId="19" fillId="3"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14" fontId="19" fillId="3" borderId="8" xfId="0" applyNumberFormat="1"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9" fillId="0" borderId="8" xfId="0" applyFont="1" applyBorder="1" applyAlignment="1">
      <alignment horizontal="left" vertical="center" wrapText="1"/>
    </xf>
    <xf numFmtId="0" fontId="1" fillId="0" borderId="20" xfId="0" applyFont="1" applyBorder="1" applyAlignment="1">
      <alignment horizontal="center" vertical="center" wrapText="1"/>
    </xf>
    <xf numFmtId="0" fontId="18" fillId="0" borderId="0" xfId="0" applyFont="1" applyAlignment="1">
      <alignment horizontal="center" vertical="center" wrapText="1"/>
    </xf>
    <xf numFmtId="14" fontId="19" fillId="3" borderId="15" xfId="0" applyNumberFormat="1" applyFont="1" applyFill="1" applyBorder="1" applyAlignment="1">
      <alignment horizontal="center" vertical="center" wrapText="1"/>
    </xf>
    <xf numFmtId="0" fontId="19" fillId="3" borderId="15" xfId="0" applyFont="1" applyFill="1" applyBorder="1" applyAlignment="1">
      <alignment horizontal="center" vertical="center" wrapText="1"/>
    </xf>
    <xf numFmtId="0" fontId="6" fillId="0" borderId="8" xfId="0" applyFont="1" applyBorder="1" applyAlignment="1" applyProtection="1">
      <alignment horizontal="justify" vertical="center" wrapText="1"/>
      <protection locked="0"/>
    </xf>
    <xf numFmtId="0" fontId="19" fillId="3" borderId="21" xfId="0" applyFont="1" applyFill="1" applyBorder="1" applyAlignment="1">
      <alignment horizontal="center" vertical="center" wrapText="1"/>
    </xf>
    <xf numFmtId="0" fontId="7" fillId="0" borderId="0" xfId="2"/>
    <xf numFmtId="0" fontId="8" fillId="2" borderId="22" xfId="2" applyFont="1" applyFill="1" applyBorder="1" applyAlignment="1">
      <alignment horizontal="left" vertical="center" wrapText="1"/>
    </xf>
    <xf numFmtId="0" fontId="8" fillId="2" borderId="22"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8" fillId="2" borderId="0" xfId="2" applyFont="1" applyFill="1" applyAlignment="1">
      <alignment horizontal="left" vertical="top" wrapText="1"/>
    </xf>
    <xf numFmtId="0" fontId="18" fillId="3" borderId="0" xfId="0" applyFont="1" applyFill="1" applyAlignment="1">
      <alignment horizontal="center" vertical="center" wrapText="1"/>
    </xf>
    <xf numFmtId="0" fontId="19" fillId="0" borderId="0" xfId="0" applyFont="1" applyAlignment="1">
      <alignment horizontal="center" vertical="center" wrapText="1"/>
    </xf>
    <xf numFmtId="0" fontId="18"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5" borderId="8" xfId="0" applyFont="1" applyFill="1" applyBorder="1" applyAlignment="1">
      <alignment horizontal="left" vertical="center" wrapText="1"/>
    </xf>
    <xf numFmtId="9" fontId="18" fillId="5" borderId="8" xfId="0" applyNumberFormat="1" applyFont="1" applyFill="1" applyBorder="1" applyAlignment="1">
      <alignment horizontal="center" vertical="center"/>
    </xf>
    <xf numFmtId="9" fontId="18" fillId="5" borderId="11" xfId="0" applyNumberFormat="1" applyFont="1" applyFill="1" applyBorder="1" applyAlignment="1">
      <alignment horizontal="center" vertical="center"/>
    </xf>
    <xf numFmtId="9" fontId="18" fillId="0" borderId="0" xfId="0" applyNumberFormat="1" applyFont="1" applyAlignment="1">
      <alignment horizontal="center" vertical="center"/>
    </xf>
    <xf numFmtId="0" fontId="18" fillId="5" borderId="9" xfId="0" applyFont="1" applyFill="1" applyBorder="1" applyAlignment="1">
      <alignment horizontal="left" vertical="top" wrapText="1"/>
    </xf>
    <xf numFmtId="0" fontId="18" fillId="3" borderId="12" xfId="0" applyFont="1" applyFill="1" applyBorder="1" applyAlignment="1">
      <alignment horizontal="center" vertical="center" wrapText="1"/>
    </xf>
    <xf numFmtId="0" fontId="18" fillId="5" borderId="25" xfId="0" applyFont="1" applyFill="1" applyBorder="1" applyAlignment="1">
      <alignment horizontal="left" vertical="center" wrapText="1"/>
    </xf>
    <xf numFmtId="0" fontId="18" fillId="5" borderId="3" xfId="0" applyFont="1" applyFill="1" applyBorder="1" applyAlignment="1">
      <alignment horizontal="center" vertical="center" wrapText="1"/>
    </xf>
    <xf numFmtId="9" fontId="18" fillId="5" borderId="3" xfId="0" applyNumberFormat="1" applyFont="1" applyFill="1" applyBorder="1" applyAlignment="1">
      <alignment horizontal="center" vertical="center"/>
    </xf>
    <xf numFmtId="9" fontId="18" fillId="5" borderId="13" xfId="3" applyFont="1" applyFill="1" applyBorder="1" applyAlignment="1">
      <alignment horizontal="center" vertical="center"/>
    </xf>
    <xf numFmtId="0" fontId="18" fillId="5" borderId="25" xfId="0" applyFont="1" applyFill="1" applyBorder="1" applyAlignment="1">
      <alignment horizontal="left" vertical="top" wrapText="1"/>
    </xf>
    <xf numFmtId="0" fontId="18" fillId="5" borderId="3" xfId="0" applyFont="1" applyFill="1" applyBorder="1" applyAlignment="1">
      <alignment horizontal="left" vertical="center" wrapText="1"/>
    </xf>
    <xf numFmtId="9" fontId="18" fillId="0" borderId="0" xfId="3" applyFont="1" applyFill="1" applyBorder="1" applyAlignment="1">
      <alignment horizontal="center" vertical="center"/>
    </xf>
    <xf numFmtId="0" fontId="18" fillId="5" borderId="12" xfId="0" applyFont="1" applyFill="1" applyBorder="1" applyAlignment="1">
      <alignment horizontal="left" vertical="top" wrapText="1"/>
    </xf>
    <xf numFmtId="0" fontId="18" fillId="3" borderId="14" xfId="0" applyFont="1" applyFill="1" applyBorder="1" applyAlignment="1">
      <alignment horizontal="center" vertical="center" wrapText="1"/>
    </xf>
    <xf numFmtId="0" fontId="18" fillId="5" borderId="26" xfId="0" applyFont="1" applyFill="1" applyBorder="1" applyAlignment="1">
      <alignment horizontal="left" vertical="top" wrapText="1"/>
    </xf>
    <xf numFmtId="0" fontId="18" fillId="5" borderId="27" xfId="0" applyFont="1" applyFill="1" applyBorder="1" applyAlignment="1">
      <alignment horizontal="left" vertical="top" wrapText="1"/>
    </xf>
    <xf numFmtId="9" fontId="18" fillId="5" borderId="28" xfId="0" applyNumberFormat="1" applyFont="1" applyFill="1" applyBorder="1" applyAlignment="1">
      <alignment horizontal="center" vertical="center"/>
    </xf>
    <xf numFmtId="9" fontId="18" fillId="5" borderId="29" xfId="0" applyNumberFormat="1" applyFont="1" applyFill="1" applyBorder="1" applyAlignment="1">
      <alignment horizontal="center" vertical="center"/>
    </xf>
    <xf numFmtId="0" fontId="12" fillId="0" borderId="26" xfId="0" applyFont="1" applyBorder="1" applyAlignment="1">
      <alignment horizontal="center" vertical="center" wrapText="1"/>
    </xf>
    <xf numFmtId="0" fontId="12" fillId="0" borderId="26" xfId="0" applyFont="1" applyBorder="1" applyAlignment="1">
      <alignment horizontal="left" vertical="top" wrapText="1"/>
    </xf>
    <xf numFmtId="9" fontId="12" fillId="0" borderId="3" xfId="0" applyNumberFormat="1" applyFont="1" applyBorder="1" applyAlignment="1">
      <alignment horizontal="center" vertical="center"/>
    </xf>
    <xf numFmtId="9" fontId="12" fillId="0" borderId="13" xfId="0" applyNumberFormat="1" applyFont="1" applyBorder="1" applyAlignment="1">
      <alignment horizontal="center" vertical="center"/>
    </xf>
    <xf numFmtId="9" fontId="20" fillId="0" borderId="0" xfId="0" applyNumberFormat="1" applyFont="1" applyAlignment="1">
      <alignment horizontal="center" vertical="center"/>
    </xf>
    <xf numFmtId="9" fontId="20" fillId="0" borderId="18" xfId="0" applyNumberFormat="1" applyFont="1" applyBorder="1" applyAlignment="1">
      <alignment horizontal="center" vertical="center"/>
    </xf>
    <xf numFmtId="9" fontId="20" fillId="0" borderId="30" xfId="0" applyNumberFormat="1" applyFont="1" applyBorder="1" applyAlignment="1">
      <alignment horizontal="center" vertical="center"/>
    </xf>
    <xf numFmtId="9" fontId="18" fillId="5" borderId="13" xfId="0" applyNumberFormat="1" applyFont="1" applyFill="1" applyBorder="1" applyAlignment="1">
      <alignment horizontal="center" vertical="center"/>
    </xf>
    <xf numFmtId="9" fontId="18" fillId="5" borderId="3" xfId="3" applyFont="1" applyFill="1" applyBorder="1" applyAlignment="1">
      <alignment horizontal="center" vertical="center" wrapText="1"/>
    </xf>
    <xf numFmtId="9" fontId="18" fillId="5" borderId="13" xfId="3" applyFont="1" applyFill="1" applyBorder="1" applyAlignment="1">
      <alignment horizontal="center" vertical="center" wrapText="1"/>
    </xf>
    <xf numFmtId="9" fontId="18" fillId="0" borderId="0" xfId="3" applyFont="1" applyFill="1" applyBorder="1" applyAlignment="1">
      <alignment horizontal="center" vertical="center" wrapText="1"/>
    </xf>
    <xf numFmtId="0" fontId="18" fillId="3" borderId="17" xfId="0" applyFont="1" applyFill="1" applyBorder="1" applyAlignment="1">
      <alignment horizontal="center" vertical="center" wrapText="1"/>
    </xf>
    <xf numFmtId="9" fontId="12" fillId="0" borderId="0" xfId="3" applyFont="1" applyFill="1" applyBorder="1" applyAlignment="1">
      <alignment horizontal="center" vertical="center" wrapText="1"/>
    </xf>
    <xf numFmtId="0" fontId="18" fillId="5" borderId="31" xfId="0" applyFont="1" applyFill="1" applyBorder="1" applyAlignment="1">
      <alignment horizontal="left" vertical="center" wrapText="1"/>
    </xf>
    <xf numFmtId="9" fontId="18" fillId="5" borderId="8" xfId="3" applyFont="1" applyFill="1" applyBorder="1" applyAlignment="1">
      <alignment horizontal="center" vertical="center"/>
    </xf>
    <xf numFmtId="9" fontId="18" fillId="5" borderId="3" xfId="3" applyFont="1" applyFill="1" applyBorder="1" applyAlignment="1">
      <alignment horizontal="center" vertical="center"/>
    </xf>
    <xf numFmtId="0" fontId="18" fillId="5" borderId="3" xfId="0" applyFont="1" applyFill="1" applyBorder="1" applyAlignment="1">
      <alignment horizontal="left" vertical="top" wrapText="1"/>
    </xf>
    <xf numFmtId="9" fontId="18" fillId="5" borderId="15" xfId="3" applyFont="1" applyFill="1" applyBorder="1" applyAlignment="1">
      <alignment horizontal="center" vertical="center"/>
    </xf>
    <xf numFmtId="9" fontId="18" fillId="5" borderId="16" xfId="3" applyFont="1" applyFill="1" applyBorder="1" applyAlignment="1">
      <alignment horizontal="center" vertical="center"/>
    </xf>
    <xf numFmtId="0" fontId="18" fillId="3" borderId="32" xfId="0" applyFont="1" applyFill="1" applyBorder="1" applyAlignment="1">
      <alignment horizontal="center" vertical="center" wrapText="1"/>
    </xf>
    <xf numFmtId="0" fontId="18" fillId="5" borderId="5" xfId="0" applyFont="1" applyFill="1" applyBorder="1" applyAlignment="1">
      <alignment horizontal="center" vertical="center" wrapText="1"/>
    </xf>
    <xf numFmtId="9" fontId="18" fillId="5" borderId="5" xfId="3" applyFont="1" applyFill="1" applyBorder="1" applyAlignment="1">
      <alignment horizontal="center" vertical="center"/>
    </xf>
    <xf numFmtId="9" fontId="18" fillId="5" borderId="33" xfId="3" applyFont="1" applyFill="1" applyBorder="1" applyAlignment="1">
      <alignment horizontal="center" vertical="center"/>
    </xf>
    <xf numFmtId="0" fontId="18" fillId="0" borderId="12" xfId="0" applyFont="1" applyBorder="1" applyAlignment="1">
      <alignment horizontal="center" vertical="center" wrapText="1"/>
    </xf>
    <xf numFmtId="0" fontId="18" fillId="0" borderId="3" xfId="0" applyFont="1" applyBorder="1" applyAlignment="1">
      <alignment horizontal="center" vertical="center" wrapText="1"/>
    </xf>
    <xf numFmtId="9" fontId="18" fillId="0" borderId="3" xfId="3" applyFont="1" applyFill="1" applyBorder="1" applyAlignment="1">
      <alignment horizontal="center" vertical="center"/>
    </xf>
    <xf numFmtId="9" fontId="18" fillId="0" borderId="13" xfId="3" applyFont="1" applyFill="1" applyBorder="1" applyAlignment="1">
      <alignment horizontal="center" vertical="center"/>
    </xf>
    <xf numFmtId="9" fontId="18" fillId="0" borderId="5" xfId="3" applyFont="1" applyFill="1" applyBorder="1" applyAlignment="1">
      <alignment horizontal="center" vertical="center"/>
    </xf>
    <xf numFmtId="9" fontId="18" fillId="0" borderId="33" xfId="3" applyFont="1" applyFill="1" applyBorder="1" applyAlignment="1">
      <alignment horizontal="center" vertical="center"/>
    </xf>
    <xf numFmtId="0" fontId="21" fillId="0" borderId="3" xfId="0" applyFont="1" applyBorder="1" applyAlignment="1">
      <alignment horizontal="center" vertical="center" wrapText="1"/>
    </xf>
    <xf numFmtId="9" fontId="18" fillId="0" borderId="3" xfId="0" applyNumberFormat="1" applyFont="1" applyBorder="1" applyAlignment="1">
      <alignment horizontal="center" vertical="center"/>
    </xf>
    <xf numFmtId="9" fontId="18" fillId="0" borderId="13" xfId="0" applyNumberFormat="1" applyFont="1" applyBorder="1" applyAlignment="1">
      <alignment horizontal="center" vertical="center"/>
    </xf>
    <xf numFmtId="0" fontId="18" fillId="0" borderId="3" xfId="0" applyFont="1" applyBorder="1" applyAlignment="1">
      <alignment horizontal="left"/>
    </xf>
    <xf numFmtId="0" fontId="18" fillId="0" borderId="13" xfId="0" applyFont="1" applyBorder="1" applyAlignment="1">
      <alignment horizontal="left"/>
    </xf>
    <xf numFmtId="0" fontId="18" fillId="0" borderId="15" xfId="0" applyFont="1" applyBorder="1" applyAlignment="1">
      <alignment horizontal="left"/>
    </xf>
    <xf numFmtId="0" fontId="18" fillId="0" borderId="16" xfId="0" applyFont="1" applyBorder="1" applyAlignment="1">
      <alignment horizontal="left"/>
    </xf>
    <xf numFmtId="0" fontId="18" fillId="0" borderId="7" xfId="0" applyFont="1" applyBorder="1" applyAlignment="1">
      <alignment horizontal="left"/>
    </xf>
    <xf numFmtId="0" fontId="18" fillId="0" borderId="19" xfId="0" applyFont="1" applyBorder="1" applyAlignment="1">
      <alignment horizontal="left"/>
    </xf>
    <xf numFmtId="0" fontId="12" fillId="5" borderId="3" xfId="0" applyFont="1" applyFill="1" applyBorder="1" applyAlignment="1">
      <alignment horizontal="left" vertical="top" wrapText="1"/>
    </xf>
    <xf numFmtId="0" fontId="18" fillId="5" borderId="14" xfId="0" applyFont="1" applyFill="1" applyBorder="1" applyAlignment="1">
      <alignment horizontal="left" vertical="top" wrapText="1"/>
    </xf>
    <xf numFmtId="0" fontId="18" fillId="5" borderId="15" xfId="0" applyFont="1" applyFill="1" applyBorder="1" applyAlignment="1">
      <alignment horizontal="left" vertical="top" wrapText="1"/>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8" fillId="3" borderId="25" xfId="0" applyFont="1" applyFill="1" applyBorder="1" applyAlignment="1">
      <alignment horizontal="left"/>
    </xf>
    <xf numFmtId="0" fontId="18" fillId="3" borderId="3" xfId="0" applyFont="1" applyFill="1" applyBorder="1" applyAlignment="1">
      <alignment horizontal="left"/>
    </xf>
    <xf numFmtId="0" fontId="18" fillId="3" borderId="13" xfId="0" applyFont="1" applyFill="1" applyBorder="1" applyAlignment="1">
      <alignment horizontal="left"/>
    </xf>
    <xf numFmtId="0" fontId="18" fillId="0" borderId="34" xfId="0" applyFont="1" applyBorder="1" applyAlignment="1">
      <alignment horizontal="left"/>
    </xf>
    <xf numFmtId="0" fontId="18" fillId="5" borderId="12" xfId="0" applyFont="1" applyFill="1" applyBorder="1" applyAlignment="1">
      <alignment horizontal="center" vertical="center" wrapText="1"/>
    </xf>
    <xf numFmtId="0" fontId="18" fillId="5" borderId="26" xfId="0" applyFont="1" applyFill="1" applyBorder="1" applyAlignment="1">
      <alignment horizontal="left" vertical="center" wrapText="1"/>
    </xf>
    <xf numFmtId="0" fontId="18" fillId="5" borderId="25" xfId="0" applyFont="1" applyFill="1" applyBorder="1" applyAlignment="1">
      <alignment horizontal="left" vertical="center"/>
    </xf>
    <xf numFmtId="0" fontId="18" fillId="5" borderId="3" xfId="0" applyFont="1" applyFill="1" applyBorder="1" applyAlignment="1">
      <alignment horizontal="left" vertical="center"/>
    </xf>
    <xf numFmtId="0" fontId="22" fillId="5" borderId="25" xfId="0" applyFont="1" applyFill="1" applyBorder="1" applyAlignment="1">
      <alignment horizontal="left" vertical="center" wrapText="1"/>
    </xf>
    <xf numFmtId="9" fontId="18" fillId="5" borderId="16" xfId="0" applyNumberFormat="1" applyFont="1" applyFill="1" applyBorder="1" applyAlignment="1">
      <alignment horizontal="center" vertical="center"/>
    </xf>
    <xf numFmtId="0" fontId="18" fillId="5" borderId="9" xfId="0" applyFont="1" applyFill="1" applyBorder="1" applyAlignment="1">
      <alignment horizontal="left" vertical="center" wrapText="1"/>
    </xf>
    <xf numFmtId="0" fontId="18" fillId="6" borderId="70" xfId="0" applyFont="1" applyFill="1" applyBorder="1" applyAlignment="1">
      <alignment horizontal="left" wrapText="1"/>
    </xf>
    <xf numFmtId="0" fontId="18" fillId="6" borderId="71" xfId="0" applyFont="1" applyFill="1" applyBorder="1" applyAlignment="1">
      <alignment horizontal="left" wrapText="1"/>
    </xf>
    <xf numFmtId="9" fontId="18" fillId="7" borderId="71" xfId="0" applyNumberFormat="1" applyFont="1" applyFill="1" applyBorder="1" applyAlignment="1">
      <alignment horizontal="center" vertical="center"/>
    </xf>
    <xf numFmtId="0" fontId="18" fillId="0" borderId="12" xfId="0" applyFont="1" applyBorder="1" applyAlignment="1">
      <alignment horizontal="left" vertical="center" wrapText="1"/>
    </xf>
    <xf numFmtId="0" fontId="18" fillId="5" borderId="12" xfId="0" applyFont="1" applyFill="1" applyBorder="1" applyAlignment="1">
      <alignment horizontal="left" vertical="center" wrapText="1"/>
    </xf>
    <xf numFmtId="9" fontId="18" fillId="5" borderId="15" xfId="3" applyFont="1" applyFill="1" applyBorder="1" applyAlignment="1">
      <alignment horizontal="center" vertical="center" wrapText="1"/>
    </xf>
    <xf numFmtId="9" fontId="18" fillId="5" borderId="16" xfId="3" applyFont="1" applyFill="1" applyBorder="1" applyAlignment="1">
      <alignment horizontal="center" vertical="center" wrapText="1"/>
    </xf>
    <xf numFmtId="0" fontId="18" fillId="0" borderId="7" xfId="0" applyFont="1" applyBorder="1" applyAlignment="1">
      <alignment horizontal="left" vertical="top" wrapText="1"/>
    </xf>
    <xf numFmtId="9" fontId="12" fillId="0" borderId="7" xfId="3" applyFont="1" applyFill="1" applyBorder="1" applyAlignment="1">
      <alignment horizontal="center" vertical="center" wrapText="1"/>
    </xf>
    <xf numFmtId="9" fontId="12" fillId="0" borderId="19" xfId="3" applyFont="1" applyFill="1" applyBorder="1" applyAlignment="1">
      <alignment horizontal="center" vertical="center" wrapText="1"/>
    </xf>
    <xf numFmtId="9" fontId="19" fillId="3" borderId="35" xfId="0" applyNumberFormat="1" applyFont="1" applyFill="1" applyBorder="1" applyAlignment="1">
      <alignment horizontal="center" vertical="center"/>
    </xf>
    <xf numFmtId="0" fontId="12" fillId="0" borderId="6" xfId="0" applyFont="1" applyBorder="1" applyAlignment="1">
      <alignment horizontal="center" vertical="center" wrapText="1"/>
    </xf>
    <xf numFmtId="0" fontId="18" fillId="0" borderId="32" xfId="0" applyFont="1" applyBorder="1" applyAlignment="1">
      <alignment horizontal="center" vertical="center" wrapText="1"/>
    </xf>
    <xf numFmtId="0" fontId="18" fillId="5" borderId="36" xfId="0" applyFont="1" applyFill="1" applyBorder="1" applyAlignment="1">
      <alignment vertical="center" wrapText="1"/>
    </xf>
    <xf numFmtId="0" fontId="12" fillId="5" borderId="25" xfId="0" applyFont="1" applyFill="1" applyBorder="1" applyAlignment="1">
      <alignment horizontal="left" vertical="top" wrapText="1"/>
    </xf>
    <xf numFmtId="0" fontId="23" fillId="5" borderId="3" xfId="0" applyFont="1" applyFill="1" applyBorder="1" applyAlignment="1">
      <alignment horizontal="left" vertical="top" wrapText="1"/>
    </xf>
    <xf numFmtId="0" fontId="18" fillId="5" borderId="32" xfId="0" applyFont="1" applyFill="1" applyBorder="1" applyAlignment="1">
      <alignment horizontal="left" vertical="top" wrapText="1"/>
    </xf>
    <xf numFmtId="0" fontId="18" fillId="5" borderId="8"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32" xfId="0" applyFont="1" applyFill="1" applyBorder="1" applyAlignment="1">
      <alignment horizontal="left" vertical="center" wrapText="1"/>
    </xf>
    <xf numFmtId="0" fontId="19" fillId="0" borderId="7" xfId="0" applyFont="1" applyBorder="1" applyAlignment="1">
      <alignment horizontal="left" vertical="center" wrapText="1"/>
    </xf>
    <xf numFmtId="0" fontId="12" fillId="5" borderId="5" xfId="0" applyFont="1" applyFill="1" applyBorder="1" applyAlignment="1">
      <alignment horizontal="center" vertical="center" wrapText="1"/>
    </xf>
    <xf numFmtId="0" fontId="12" fillId="5" borderId="3" xfId="0" applyFont="1" applyFill="1" applyBorder="1" applyAlignment="1">
      <alignment horizontal="center" vertical="center" wrapText="1"/>
    </xf>
    <xf numFmtId="9" fontId="12" fillId="5" borderId="3" xfId="3" applyFont="1" applyFill="1" applyBorder="1" applyAlignment="1">
      <alignment horizontal="center" vertical="center"/>
    </xf>
    <xf numFmtId="9" fontId="12" fillId="5" borderId="13" xfId="3" applyFont="1" applyFill="1" applyBorder="1" applyAlignment="1">
      <alignment horizontal="center" vertical="center"/>
    </xf>
    <xf numFmtId="0" fontId="12" fillId="5" borderId="34"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0" borderId="37" xfId="0" applyFont="1" applyBorder="1" applyAlignment="1">
      <alignment horizontal="center" vertical="center" wrapText="1"/>
    </xf>
    <xf numFmtId="0" fontId="12" fillId="5" borderId="3" xfId="0" applyFont="1" applyFill="1" applyBorder="1" applyAlignment="1">
      <alignment horizontal="left" vertical="center" wrapText="1"/>
    </xf>
    <xf numFmtId="14" fontId="19" fillId="0" borderId="5" xfId="0" applyNumberFormat="1" applyFont="1" applyBorder="1" applyAlignment="1">
      <alignment horizontal="center" vertical="center"/>
    </xf>
    <xf numFmtId="0" fontId="19"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33" xfId="0" applyFont="1" applyBorder="1" applyAlignment="1">
      <alignment horizontal="left" vertical="center" wrapText="1"/>
    </xf>
    <xf numFmtId="0" fontId="19" fillId="0" borderId="38" xfId="0" applyFont="1" applyBorder="1" applyAlignment="1">
      <alignment horizontal="left" vertical="center" wrapText="1"/>
    </xf>
    <xf numFmtId="14" fontId="19" fillId="0" borderId="3" xfId="0" applyNumberFormat="1" applyFont="1" applyBorder="1" applyAlignment="1">
      <alignment horizontal="center" vertical="center"/>
    </xf>
    <xf numFmtId="0" fontId="19"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9" fillId="0" borderId="13" xfId="0" applyFont="1" applyBorder="1" applyAlignment="1">
      <alignment horizontal="left" vertical="center" wrapText="1"/>
    </xf>
    <xf numFmtId="14" fontId="19" fillId="0" borderId="3" xfId="0" applyNumberFormat="1" applyFont="1" applyBorder="1" applyAlignment="1">
      <alignment horizontal="center" vertical="center" wrapText="1"/>
    </xf>
    <xf numFmtId="0" fontId="19" fillId="0" borderId="3" xfId="0" applyFont="1" applyBorder="1" applyAlignment="1">
      <alignment horizontal="left" vertical="center" wrapText="1"/>
    </xf>
    <xf numFmtId="0" fontId="19" fillId="0" borderId="39" xfId="0" applyFont="1" applyBorder="1" applyAlignment="1">
      <alignment horizontal="left" vertical="center" wrapText="1"/>
    </xf>
    <xf numFmtId="0" fontId="19" fillId="0" borderId="11" xfId="0" applyFont="1" applyBorder="1" applyAlignment="1">
      <alignment horizontal="left" vertical="center" wrapText="1"/>
    </xf>
    <xf numFmtId="14" fontId="19" fillId="0" borderId="7" xfId="0" applyNumberFormat="1" applyFont="1" applyBorder="1" applyAlignment="1">
      <alignment horizontal="center" vertical="center"/>
    </xf>
    <xf numFmtId="0" fontId="19" fillId="0" borderId="7" xfId="0" applyFont="1" applyBorder="1" applyAlignment="1">
      <alignment horizontal="center" vertical="center" wrapText="1"/>
    </xf>
    <xf numFmtId="0" fontId="1" fillId="0" borderId="7" xfId="0" applyFont="1" applyBorder="1" applyAlignment="1">
      <alignment horizontal="center" vertical="center" wrapText="1"/>
    </xf>
    <xf numFmtId="14" fontId="19" fillId="0" borderId="8" xfId="0" applyNumberFormat="1" applyFont="1" applyBorder="1" applyAlignment="1">
      <alignment horizontal="center" vertical="center"/>
    </xf>
    <xf numFmtId="0" fontId="19"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9" fillId="0" borderId="19" xfId="0" applyFont="1" applyBorder="1" applyAlignment="1">
      <alignment horizontal="left" vertical="center" wrapText="1"/>
    </xf>
    <xf numFmtId="14" fontId="19" fillId="0" borderId="8" xfId="0" applyNumberFormat="1" applyFont="1" applyBorder="1" applyAlignment="1">
      <alignment horizontal="center" vertical="center" wrapText="1"/>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xf>
    <xf numFmtId="0" fontId="17" fillId="5" borderId="8" xfId="1" applyFill="1" applyBorder="1" applyAlignment="1">
      <alignment horizontal="left" vertical="center" wrapText="1"/>
    </xf>
    <xf numFmtId="0" fontId="18" fillId="3" borderId="12" xfId="0" applyFont="1" applyFill="1" applyBorder="1" applyAlignment="1">
      <alignment horizontal="center" vertical="center"/>
    </xf>
    <xf numFmtId="9" fontId="18" fillId="5" borderId="31" xfId="0" applyNumberFormat="1" applyFont="1" applyFill="1" applyBorder="1" applyAlignment="1">
      <alignment horizontal="center" vertical="center"/>
    </xf>
    <xf numFmtId="9" fontId="18" fillId="5" borderId="40" xfId="0" applyNumberFormat="1" applyFont="1" applyFill="1" applyBorder="1" applyAlignment="1">
      <alignment horizontal="center" vertical="center"/>
    </xf>
    <xf numFmtId="9" fontId="18" fillId="7" borderId="5" xfId="0" applyNumberFormat="1" applyFont="1" applyFill="1" applyBorder="1" applyAlignment="1">
      <alignment horizontal="center" vertical="center"/>
    </xf>
    <xf numFmtId="0" fontId="18" fillId="7" borderId="14" xfId="0" applyFont="1" applyFill="1" applyBorder="1" applyAlignment="1">
      <alignment horizontal="left" vertical="center" wrapText="1"/>
    </xf>
    <xf numFmtId="9" fontId="18" fillId="7" borderId="15" xfId="0" applyNumberFormat="1" applyFont="1" applyFill="1" applyBorder="1" applyAlignment="1">
      <alignment horizontal="center" vertical="center"/>
    </xf>
    <xf numFmtId="0" fontId="18" fillId="6" borderId="72" xfId="0" applyFont="1" applyFill="1" applyBorder="1" applyAlignment="1">
      <alignment horizontal="left" vertical="top" wrapText="1"/>
    </xf>
    <xf numFmtId="0" fontId="18" fillId="6" borderId="73" xfId="0" applyFont="1" applyFill="1" applyBorder="1" applyAlignment="1">
      <alignment horizontal="center" vertical="center" wrapText="1"/>
    </xf>
    <xf numFmtId="9" fontId="18" fillId="6" borderId="73" xfId="0" applyNumberFormat="1" applyFont="1" applyFill="1" applyBorder="1" applyAlignment="1">
      <alignment horizontal="center" vertical="center"/>
    </xf>
    <xf numFmtId="0" fontId="18" fillId="7" borderId="15" xfId="0" applyFont="1" applyFill="1" applyBorder="1" applyAlignment="1">
      <alignment horizontal="center" vertical="top" wrapText="1"/>
    </xf>
    <xf numFmtId="0" fontId="18" fillId="7" borderId="15" xfId="0" applyFont="1" applyFill="1" applyBorder="1" applyAlignment="1">
      <alignment horizontal="center" vertical="center" wrapText="1"/>
    </xf>
    <xf numFmtId="0" fontId="18" fillId="7" borderId="32" xfId="0" applyFont="1" applyFill="1" applyBorder="1" applyAlignment="1">
      <alignment horizontal="left" vertical="center" wrapText="1"/>
    </xf>
    <xf numFmtId="9" fontId="12" fillId="5" borderId="5" xfId="0" applyNumberFormat="1" applyFont="1" applyFill="1" applyBorder="1" applyAlignment="1">
      <alignment horizontal="center" vertical="center"/>
    </xf>
    <xf numFmtId="0" fontId="18" fillId="0" borderId="7" xfId="0" applyFont="1" applyBorder="1" applyAlignment="1">
      <alignment horizontal="center" vertical="center"/>
    </xf>
    <xf numFmtId="0" fontId="18" fillId="7" borderId="5" xfId="0" applyFont="1" applyFill="1" applyBorder="1" applyAlignment="1">
      <alignment horizontal="center" vertical="top" wrapText="1"/>
    </xf>
    <xf numFmtId="0" fontId="18" fillId="7" borderId="5" xfId="0" applyFont="1" applyFill="1" applyBorder="1" applyAlignment="1">
      <alignment horizontal="center" vertical="center" wrapText="1"/>
    </xf>
    <xf numFmtId="0" fontId="18" fillId="5" borderId="8" xfId="0" applyFont="1" applyFill="1" applyBorder="1" applyAlignment="1">
      <alignment horizontal="left" vertical="top" wrapText="1"/>
    </xf>
    <xf numFmtId="9" fontId="18" fillId="5" borderId="7" xfId="3" applyFont="1" applyFill="1" applyBorder="1" applyAlignment="1">
      <alignment horizontal="center" vertical="center"/>
    </xf>
    <xf numFmtId="9" fontId="18" fillId="5" borderId="19" xfId="3" applyFont="1" applyFill="1" applyBorder="1" applyAlignment="1">
      <alignment horizontal="center" vertical="center"/>
    </xf>
    <xf numFmtId="0" fontId="18" fillId="0" borderId="5" xfId="0" applyFont="1" applyBorder="1" applyAlignment="1">
      <alignment horizontal="center" vertical="center" wrapText="1"/>
    </xf>
    <xf numFmtId="0" fontId="12" fillId="5" borderId="15" xfId="0" applyFont="1" applyFill="1" applyBorder="1" applyAlignment="1">
      <alignment horizontal="left" vertical="center" wrapText="1"/>
    </xf>
    <xf numFmtId="0" fontId="12" fillId="5" borderId="15" xfId="0" applyFont="1" applyFill="1" applyBorder="1" applyAlignment="1">
      <alignment horizontal="center" vertical="center" wrapText="1"/>
    </xf>
    <xf numFmtId="9" fontId="12" fillId="5" borderId="15" xfId="3" applyFont="1" applyFill="1" applyBorder="1" applyAlignment="1">
      <alignment horizontal="center" vertical="center"/>
    </xf>
    <xf numFmtId="9" fontId="12" fillId="5" borderId="16" xfId="3" applyFont="1" applyFill="1" applyBorder="1" applyAlignment="1">
      <alignment horizontal="center" vertical="center"/>
    </xf>
    <xf numFmtId="0" fontId="18" fillId="5" borderId="7" xfId="0" applyFont="1" applyFill="1" applyBorder="1" applyAlignment="1">
      <alignment horizontal="left" vertical="center" wrapText="1"/>
    </xf>
    <xf numFmtId="0" fontId="12" fillId="5" borderId="5" xfId="0" applyFont="1" applyFill="1" applyBorder="1" applyAlignment="1">
      <alignment horizontal="left" vertical="center" wrapText="1"/>
    </xf>
    <xf numFmtId="9" fontId="12" fillId="5" borderId="5" xfId="3" applyFont="1" applyFill="1" applyBorder="1" applyAlignment="1">
      <alignment horizontal="center" vertical="center"/>
    </xf>
    <xf numFmtId="9" fontId="12" fillId="5" borderId="33" xfId="3" applyFont="1" applyFill="1" applyBorder="1" applyAlignment="1">
      <alignment horizontal="center" vertical="center"/>
    </xf>
    <xf numFmtId="0" fontId="18" fillId="5" borderId="36" xfId="0" applyFont="1" applyFill="1" applyBorder="1" applyAlignment="1">
      <alignment horizontal="left" vertical="top" wrapText="1"/>
    </xf>
    <xf numFmtId="0" fontId="12" fillId="5" borderId="9" xfId="0" applyFont="1" applyFill="1" applyBorder="1" applyAlignment="1">
      <alignment horizontal="left" vertical="top" wrapText="1"/>
    </xf>
    <xf numFmtId="9" fontId="18" fillId="5" borderId="8" xfId="3" applyFont="1" applyFill="1" applyBorder="1" applyAlignment="1">
      <alignment horizontal="center" vertical="center" wrapText="1"/>
    </xf>
    <xf numFmtId="9" fontId="18" fillId="5" borderId="11" xfId="3" applyFont="1" applyFill="1" applyBorder="1" applyAlignment="1">
      <alignment horizontal="center" vertical="center" wrapText="1"/>
    </xf>
    <xf numFmtId="0" fontId="12" fillId="0" borderId="14" xfId="0" applyFont="1" applyBorder="1" applyAlignment="1">
      <alignment horizontal="center" vertical="center" wrapText="1"/>
    </xf>
    <xf numFmtId="9" fontId="12" fillId="0" borderId="15" xfId="3" applyFont="1" applyFill="1" applyBorder="1" applyAlignment="1">
      <alignment horizontal="center" vertical="center" wrapText="1"/>
    </xf>
    <xf numFmtId="9" fontId="12" fillId="0" borderId="16" xfId="3" applyFont="1" applyFill="1" applyBorder="1" applyAlignment="1">
      <alignment horizontal="center" vertical="center" wrapText="1"/>
    </xf>
    <xf numFmtId="0" fontId="12" fillId="5" borderId="12" xfId="0" applyFont="1" applyFill="1" applyBorder="1" applyAlignment="1">
      <alignment horizontal="left" vertical="center" wrapText="1"/>
    </xf>
    <xf numFmtId="0" fontId="19" fillId="3" borderId="41" xfId="0" applyFont="1" applyFill="1" applyBorder="1" applyAlignment="1">
      <alignment horizontal="center" vertical="center" wrapText="1"/>
    </xf>
    <xf numFmtId="9" fontId="18" fillId="5" borderId="11" xfId="0" applyNumberFormat="1" applyFont="1" applyFill="1" applyBorder="1" applyAlignment="1">
      <alignment horizontal="center" vertical="center" wrapText="1"/>
    </xf>
    <xf numFmtId="9" fontId="18" fillId="3" borderId="42" xfId="3" applyFont="1" applyFill="1" applyBorder="1" applyAlignment="1">
      <alignment horizontal="center" vertical="center"/>
    </xf>
    <xf numFmtId="9" fontId="18" fillId="5" borderId="10" xfId="0" applyNumberFormat="1" applyFont="1" applyFill="1" applyBorder="1" applyAlignment="1">
      <alignment horizontal="center" vertical="center" wrapText="1"/>
    </xf>
    <xf numFmtId="9" fontId="24" fillId="5" borderId="11" xfId="0" applyNumberFormat="1" applyFont="1" applyFill="1" applyBorder="1" applyAlignment="1">
      <alignment horizontal="center" vertical="center" wrapText="1"/>
    </xf>
    <xf numFmtId="9" fontId="25" fillId="5" borderId="11" xfId="0" applyNumberFormat="1" applyFont="1" applyFill="1" applyBorder="1" applyAlignment="1">
      <alignment horizontal="center" vertical="center"/>
    </xf>
    <xf numFmtId="9" fontId="19" fillId="3" borderId="41" xfId="3" applyFont="1" applyFill="1" applyBorder="1" applyAlignment="1">
      <alignment horizontal="center" vertical="center"/>
    </xf>
    <xf numFmtId="9" fontId="18" fillId="8" borderId="8" xfId="0" applyNumberFormat="1" applyFont="1" applyFill="1" applyBorder="1" applyAlignment="1">
      <alignment horizontal="center" vertical="center"/>
    </xf>
    <xf numFmtId="0" fontId="19" fillId="8" borderId="15" xfId="0" applyFont="1" applyFill="1" applyBorder="1" applyAlignment="1">
      <alignment horizontal="left" vertical="center" wrapText="1"/>
    </xf>
    <xf numFmtId="0" fontId="18" fillId="8" borderId="0" xfId="0" applyFont="1" applyFill="1" applyAlignment="1">
      <alignment horizontal="left"/>
    </xf>
    <xf numFmtId="0" fontId="19" fillId="8" borderId="9" xfId="0" applyFont="1" applyFill="1" applyBorder="1" applyAlignment="1">
      <alignment horizontal="center" vertical="center"/>
    </xf>
    <xf numFmtId="14" fontId="19" fillId="8" borderId="8" xfId="0" applyNumberFormat="1" applyFont="1" applyFill="1" applyBorder="1" applyAlignment="1">
      <alignment horizontal="center" vertical="center"/>
    </xf>
    <xf numFmtId="0" fontId="19" fillId="8" borderId="8" xfId="0" applyFont="1" applyFill="1" applyBorder="1" applyAlignment="1">
      <alignment horizontal="center" vertical="center"/>
    </xf>
    <xf numFmtId="0" fontId="1" fillId="8" borderId="8" xfId="0" applyFont="1" applyFill="1" applyBorder="1" applyAlignment="1">
      <alignment horizontal="center" vertical="center" wrapText="1"/>
    </xf>
    <xf numFmtId="0" fontId="19" fillId="8" borderId="8" xfId="0" applyFont="1" applyFill="1" applyBorder="1" applyAlignment="1">
      <alignment horizontal="left" vertical="center" wrapText="1"/>
    </xf>
    <xf numFmtId="0" fontId="19" fillId="8" borderId="8" xfId="0" applyFont="1" applyFill="1" applyBorder="1" applyAlignment="1">
      <alignment horizontal="left" vertical="top" wrapText="1"/>
    </xf>
    <xf numFmtId="0" fontId="19" fillId="8" borderId="11" xfId="0" applyFont="1" applyFill="1" applyBorder="1" applyAlignment="1">
      <alignment horizontal="left" vertical="center" wrapText="1"/>
    </xf>
    <xf numFmtId="0" fontId="18" fillId="8" borderId="9" xfId="0" applyFont="1" applyFill="1" applyBorder="1" applyAlignment="1">
      <alignment horizontal="center" vertical="center" wrapText="1"/>
    </xf>
    <xf numFmtId="0" fontId="18" fillId="8" borderId="8" xfId="0" applyFont="1" applyFill="1" applyBorder="1" applyAlignment="1">
      <alignment horizontal="left" vertical="top" wrapText="1"/>
    </xf>
    <xf numFmtId="0" fontId="18" fillId="8" borderId="8" xfId="0" applyFont="1" applyFill="1" applyBorder="1" applyAlignment="1">
      <alignment horizontal="left" vertical="top"/>
    </xf>
    <xf numFmtId="9" fontId="18" fillId="8" borderId="11" xfId="0" applyNumberFormat="1" applyFont="1" applyFill="1" applyBorder="1" applyAlignment="1">
      <alignment horizontal="center" vertical="center"/>
    </xf>
    <xf numFmtId="9" fontId="18" fillId="8" borderId="0" xfId="0" applyNumberFormat="1" applyFont="1" applyFill="1" applyAlignment="1">
      <alignment horizontal="center" vertical="center"/>
    </xf>
    <xf numFmtId="0" fontId="18" fillId="8" borderId="32" xfId="0" applyFont="1" applyFill="1" applyBorder="1" applyAlignment="1">
      <alignment horizontal="left" vertical="top" wrapText="1"/>
    </xf>
    <xf numFmtId="9" fontId="18" fillId="8" borderId="5" xfId="0" applyNumberFormat="1" applyFont="1" applyFill="1" applyBorder="1" applyAlignment="1">
      <alignment horizontal="center" vertical="center"/>
    </xf>
    <xf numFmtId="9" fontId="18" fillId="8" borderId="33" xfId="0" applyNumberFormat="1" applyFont="1" applyFill="1" applyBorder="1" applyAlignment="1">
      <alignment horizontal="center" vertical="center"/>
    </xf>
    <xf numFmtId="0" fontId="18" fillId="8" borderId="9" xfId="0" applyFont="1" applyFill="1" applyBorder="1" applyAlignment="1">
      <alignment horizontal="left" vertical="center" wrapText="1"/>
    </xf>
    <xf numFmtId="9" fontId="18" fillId="8" borderId="11" xfId="0" applyNumberFormat="1" applyFont="1" applyFill="1" applyBorder="1" applyAlignment="1">
      <alignment horizontal="center" vertical="center" wrapText="1"/>
    </xf>
    <xf numFmtId="0" fontId="26" fillId="8" borderId="0" xfId="0" applyFont="1" applyFill="1" applyAlignment="1">
      <alignment horizontal="left"/>
    </xf>
    <xf numFmtId="0" fontId="19" fillId="8" borderId="12" xfId="0" applyFont="1" applyFill="1" applyBorder="1" applyAlignment="1">
      <alignment horizontal="center" vertical="center"/>
    </xf>
    <xf numFmtId="14" fontId="19" fillId="8" borderId="3" xfId="0" applyNumberFormat="1" applyFont="1" applyFill="1" applyBorder="1" applyAlignment="1">
      <alignment horizontal="center" vertical="center"/>
    </xf>
    <xf numFmtId="0" fontId="19" fillId="8" borderId="3" xfId="0" applyFont="1" applyFill="1" applyBorder="1" applyAlignment="1">
      <alignment horizontal="center" vertical="center"/>
    </xf>
    <xf numFmtId="0" fontId="1" fillId="8" borderId="2" xfId="0" applyFont="1" applyFill="1" applyBorder="1" applyAlignment="1">
      <alignment horizontal="center" wrapText="1"/>
    </xf>
    <xf numFmtId="0" fontId="19" fillId="8" borderId="3" xfId="0" applyFont="1" applyFill="1" applyBorder="1" applyAlignment="1">
      <alignment horizontal="left" vertical="center" wrapText="1"/>
    </xf>
    <xf numFmtId="9" fontId="19" fillId="8" borderId="13" xfId="3" applyFont="1" applyFill="1" applyBorder="1" applyAlignment="1">
      <alignment horizontal="left" vertical="center" wrapText="1"/>
    </xf>
    <xf numFmtId="0" fontId="18" fillId="8" borderId="12" xfId="0" applyFont="1" applyFill="1" applyBorder="1" applyAlignment="1">
      <alignment horizontal="center" vertical="center" wrapText="1"/>
    </xf>
    <xf numFmtId="0" fontId="12" fillId="8" borderId="3" xfId="0" applyFont="1" applyFill="1" applyBorder="1" applyAlignment="1">
      <alignment horizontal="left" vertical="top" wrapText="1"/>
    </xf>
    <xf numFmtId="9" fontId="18" fillId="8" borderId="3" xfId="0" applyNumberFormat="1" applyFont="1" applyFill="1" applyBorder="1" applyAlignment="1">
      <alignment horizontal="center" vertical="center"/>
    </xf>
    <xf numFmtId="9" fontId="18" fillId="8" borderId="13" xfId="0" applyNumberFormat="1" applyFont="1" applyFill="1" applyBorder="1" applyAlignment="1">
      <alignment horizontal="center" vertical="center"/>
    </xf>
    <xf numFmtId="0" fontId="12" fillId="8" borderId="12" xfId="0" applyFont="1" applyFill="1" applyBorder="1" applyAlignment="1">
      <alignment horizontal="left" vertical="top" wrapText="1"/>
    </xf>
    <xf numFmtId="0" fontId="19" fillId="8" borderId="3" xfId="0" applyFont="1" applyFill="1" applyBorder="1" applyAlignment="1">
      <alignment horizontal="left" vertical="top" wrapText="1"/>
    </xf>
    <xf numFmtId="0" fontId="19" fillId="8" borderId="13" xfId="0" applyFont="1" applyFill="1" applyBorder="1" applyAlignment="1">
      <alignment horizontal="left" vertical="center" wrapText="1"/>
    </xf>
    <xf numFmtId="0" fontId="18" fillId="8" borderId="3" xfId="0" applyFont="1" applyFill="1" applyBorder="1" applyAlignment="1">
      <alignment horizontal="left" vertical="top" wrapText="1"/>
    </xf>
    <xf numFmtId="0" fontId="18" fillId="8" borderId="12" xfId="0" applyFont="1" applyFill="1" applyBorder="1" applyAlignment="1">
      <alignment horizontal="left" vertical="top" wrapText="1"/>
    </xf>
    <xf numFmtId="9" fontId="12" fillId="8" borderId="3" xfId="3" applyFont="1" applyFill="1" applyBorder="1" applyAlignment="1">
      <alignment horizontal="center" vertical="center"/>
    </xf>
    <xf numFmtId="9" fontId="25" fillId="8" borderId="11" xfId="0" applyNumberFormat="1" applyFont="1" applyFill="1" applyBorder="1" applyAlignment="1">
      <alignment horizontal="center" vertical="center"/>
    </xf>
    <xf numFmtId="0" fontId="19" fillId="8" borderId="14" xfId="0" applyFont="1" applyFill="1" applyBorder="1" applyAlignment="1">
      <alignment horizontal="center" vertical="center"/>
    </xf>
    <xf numFmtId="9" fontId="12" fillId="8" borderId="3" xfId="0" applyNumberFormat="1" applyFont="1" applyFill="1" applyBorder="1" applyAlignment="1">
      <alignment horizontal="center" vertical="center"/>
    </xf>
    <xf numFmtId="9" fontId="12" fillId="8" borderId="13" xfId="0" applyNumberFormat="1" applyFont="1" applyFill="1" applyBorder="1" applyAlignment="1">
      <alignment horizontal="center" vertical="center"/>
    </xf>
    <xf numFmtId="9" fontId="20" fillId="8" borderId="0" xfId="0" applyNumberFormat="1" applyFont="1" applyFill="1" applyAlignment="1">
      <alignment horizontal="center" vertical="center"/>
    </xf>
    <xf numFmtId="9" fontId="20" fillId="8" borderId="3" xfId="0" applyNumberFormat="1" applyFont="1" applyFill="1" applyBorder="1" applyAlignment="1">
      <alignment horizontal="center" vertical="center"/>
    </xf>
    <xf numFmtId="9" fontId="20" fillId="8" borderId="13" xfId="0" applyNumberFormat="1" applyFont="1" applyFill="1" applyBorder="1" applyAlignment="1">
      <alignment horizontal="center" vertical="center"/>
    </xf>
    <xf numFmtId="14" fontId="19" fillId="8" borderId="15" xfId="0" applyNumberFormat="1" applyFont="1" applyFill="1" applyBorder="1" applyAlignment="1">
      <alignment horizontal="center" vertical="center"/>
    </xf>
    <xf numFmtId="0" fontId="19" fillId="8" borderId="15" xfId="0" applyFont="1" applyFill="1" applyBorder="1" applyAlignment="1">
      <alignment horizontal="center" vertical="center"/>
    </xf>
    <xf numFmtId="0" fontId="1" fillId="8" borderId="20" xfId="0" applyFont="1" applyFill="1" applyBorder="1" applyAlignment="1">
      <alignment horizontal="center" vertical="center" wrapText="1"/>
    </xf>
    <xf numFmtId="0" fontId="19" fillId="8" borderId="16" xfId="0" applyFont="1" applyFill="1" applyBorder="1" applyAlignment="1">
      <alignment horizontal="left" vertical="center" wrapText="1"/>
    </xf>
    <xf numFmtId="0" fontId="18" fillId="8" borderId="14" xfId="0" applyFont="1" applyFill="1" applyBorder="1" applyAlignment="1">
      <alignment horizontal="center" vertical="center" wrapText="1"/>
    </xf>
    <xf numFmtId="0" fontId="18" fillId="8" borderId="15" xfId="0" applyFont="1" applyFill="1" applyBorder="1" applyAlignment="1">
      <alignment horizontal="left" vertical="top" wrapText="1"/>
    </xf>
    <xf numFmtId="9" fontId="18" fillId="8" borderId="15" xfId="0" applyNumberFormat="1" applyFont="1" applyFill="1" applyBorder="1" applyAlignment="1">
      <alignment horizontal="center" vertical="center"/>
    </xf>
    <xf numFmtId="9" fontId="18" fillId="8" borderId="16" xfId="0" applyNumberFormat="1" applyFont="1" applyFill="1" applyBorder="1" applyAlignment="1">
      <alignment horizontal="center" vertical="center"/>
    </xf>
    <xf numFmtId="0" fontId="18" fillId="8" borderId="14" xfId="0" applyFont="1" applyFill="1" applyBorder="1" applyAlignment="1">
      <alignment horizontal="left" vertical="center" wrapText="1"/>
    </xf>
    <xf numFmtId="0" fontId="18" fillId="10" borderId="0" xfId="0" applyFont="1" applyFill="1" applyAlignment="1">
      <alignment horizontal="left"/>
    </xf>
    <xf numFmtId="0" fontId="26" fillId="3" borderId="0" xfId="0" applyFont="1" applyFill="1" applyAlignment="1">
      <alignment horizontal="left"/>
    </xf>
    <xf numFmtId="0" fontId="18" fillId="9" borderId="0" xfId="0" applyFont="1" applyFill="1" applyAlignment="1">
      <alignment horizontal="left"/>
    </xf>
    <xf numFmtId="0" fontId="18" fillId="3" borderId="0" xfId="0" applyFont="1" applyFill="1" applyAlignment="1">
      <alignment horizontal="center"/>
    </xf>
    <xf numFmtId="0" fontId="18" fillId="0" borderId="0" xfId="0" applyFont="1"/>
    <xf numFmtId="0" fontId="18" fillId="3" borderId="0" xfId="0" applyFont="1" applyFill="1"/>
    <xf numFmtId="9" fontId="26" fillId="3" borderId="0" xfId="0" applyNumberFormat="1" applyFont="1" applyFill="1" applyAlignment="1">
      <alignment horizontal="left"/>
    </xf>
    <xf numFmtId="0" fontId="27" fillId="3" borderId="0" xfId="0" applyFont="1" applyFill="1" applyAlignment="1">
      <alignment horizontal="left"/>
    </xf>
    <xf numFmtId="0" fontId="12" fillId="3" borderId="0" xfId="0" applyFont="1" applyFill="1" applyAlignment="1">
      <alignment horizontal="left"/>
    </xf>
    <xf numFmtId="0" fontId="12" fillId="3" borderId="0" xfId="0" applyFont="1" applyFill="1" applyAlignment="1">
      <alignment horizontal="center" vertical="center"/>
    </xf>
    <xf numFmtId="9" fontId="12" fillId="3" borderId="0" xfId="0" applyNumberFormat="1" applyFont="1" applyFill="1" applyAlignment="1">
      <alignment horizontal="left"/>
    </xf>
    <xf numFmtId="0" fontId="32" fillId="4" borderId="5" xfId="0" applyFont="1" applyFill="1" applyBorder="1" applyAlignment="1">
      <alignment horizontal="left" vertical="center" wrapText="1"/>
    </xf>
    <xf numFmtId="0" fontId="34" fillId="4" borderId="6" xfId="0" applyFont="1" applyFill="1" applyBorder="1" applyAlignment="1">
      <alignment horizontal="left" vertical="center" wrapText="1"/>
    </xf>
    <xf numFmtId="0" fontId="34" fillId="4" borderId="37"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34" fillId="4" borderId="7" xfId="0" applyFont="1" applyFill="1" applyBorder="1" applyAlignment="1">
      <alignment horizontal="center" vertical="center" wrapText="1"/>
    </xf>
    <xf numFmtId="0" fontId="32" fillId="3" borderId="9" xfId="0" applyFont="1" applyFill="1" applyBorder="1" applyAlignment="1">
      <alignment horizontal="left" vertical="center"/>
    </xf>
    <xf numFmtId="0" fontId="32" fillId="3" borderId="12" xfId="0" applyFont="1" applyFill="1" applyBorder="1" applyAlignment="1">
      <alignment horizontal="left" vertical="center"/>
    </xf>
    <xf numFmtId="0" fontId="35" fillId="3" borderId="0" xfId="0" applyFont="1" applyFill="1"/>
    <xf numFmtId="0" fontId="35" fillId="3" borderId="0" xfId="0" applyFont="1" applyFill="1" applyAlignment="1">
      <alignment horizontal="center"/>
    </xf>
    <xf numFmtId="0" fontId="35" fillId="3" borderId="0" xfId="0" applyFont="1" applyFill="1" applyAlignment="1">
      <alignment horizontal="left" wrapText="1"/>
    </xf>
    <xf numFmtId="0" fontId="35" fillId="3" borderId="0" xfId="0" applyFont="1" applyFill="1" applyAlignment="1">
      <alignment vertical="center" wrapText="1"/>
    </xf>
    <xf numFmtId="0" fontId="35" fillId="3" borderId="0" xfId="0" applyFont="1" applyFill="1" applyAlignment="1">
      <alignment horizontal="left"/>
    </xf>
    <xf numFmtId="0" fontId="35" fillId="3" borderId="1" xfId="0" applyFont="1" applyFill="1" applyBorder="1" applyAlignment="1">
      <alignment horizontal="left"/>
    </xf>
    <xf numFmtId="0" fontId="35" fillId="3" borderId="0" xfId="0" applyFont="1" applyFill="1" applyAlignment="1">
      <alignment horizontal="center" vertical="center" wrapText="1"/>
    </xf>
    <xf numFmtId="0" fontId="35" fillId="3" borderId="0" xfId="0" applyFont="1" applyFill="1" applyAlignment="1">
      <alignment horizontal="center" vertical="center"/>
    </xf>
    <xf numFmtId="0" fontId="18" fillId="3" borderId="50" xfId="0" applyFont="1" applyFill="1" applyBorder="1" applyAlignment="1">
      <alignment horizontal="left"/>
    </xf>
    <xf numFmtId="14" fontId="36" fillId="3" borderId="3" xfId="0" applyNumberFormat="1" applyFont="1" applyFill="1" applyBorder="1" applyAlignment="1">
      <alignment horizontal="left" vertical="center" wrapText="1"/>
    </xf>
    <xf numFmtId="0" fontId="36" fillId="3" borderId="3" xfId="0" applyFont="1" applyFill="1" applyBorder="1" applyAlignment="1">
      <alignment horizontal="left" vertical="center"/>
    </xf>
    <xf numFmtId="0" fontId="36" fillId="3" borderId="3" xfId="0" applyFont="1" applyFill="1" applyBorder="1" applyAlignment="1">
      <alignment horizontal="left" vertical="center" wrapText="1"/>
    </xf>
    <xf numFmtId="14" fontId="36" fillId="3" borderId="3" xfId="0" applyNumberFormat="1" applyFont="1" applyFill="1" applyBorder="1" applyAlignment="1">
      <alignment horizontal="left" vertical="center"/>
    </xf>
    <xf numFmtId="14" fontId="36" fillId="3" borderId="8" xfId="0" applyNumberFormat="1" applyFont="1" applyFill="1" applyBorder="1" applyAlignment="1">
      <alignment horizontal="left" vertical="center"/>
    </xf>
    <xf numFmtId="0" fontId="36" fillId="3" borderId="8" xfId="0" applyFont="1" applyFill="1" applyBorder="1" applyAlignment="1">
      <alignment horizontal="left" vertical="center"/>
    </xf>
    <xf numFmtId="0" fontId="36" fillId="3" borderId="8" xfId="0" applyFont="1" applyFill="1" applyBorder="1" applyAlignment="1">
      <alignment horizontal="left" vertical="center" wrapText="1"/>
    </xf>
    <xf numFmtId="0" fontId="36" fillId="3" borderId="8" xfId="0" applyFont="1" applyFill="1" applyBorder="1" applyAlignment="1">
      <alignment horizontal="center" vertical="center" wrapText="1"/>
    </xf>
    <xf numFmtId="9" fontId="36" fillId="3" borderId="13" xfId="3"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5" xfId="0" applyFont="1" applyFill="1" applyBorder="1" applyAlignment="1">
      <alignment vertical="center" wrapText="1"/>
    </xf>
    <xf numFmtId="0" fontId="36" fillId="3" borderId="11" xfId="0" applyFont="1" applyFill="1" applyBorder="1" applyAlignment="1">
      <alignment horizontal="left" vertical="center" wrapText="1"/>
    </xf>
    <xf numFmtId="14" fontId="35" fillId="3" borderId="15" xfId="0" applyNumberFormat="1" applyFont="1" applyFill="1" applyBorder="1" applyAlignment="1">
      <alignment horizontal="left" vertical="center"/>
    </xf>
    <xf numFmtId="0" fontId="35" fillId="3" borderId="15" xfId="0" applyFont="1" applyFill="1" applyBorder="1" applyAlignment="1">
      <alignment horizontal="left" vertical="center"/>
    </xf>
    <xf numFmtId="0" fontId="35" fillId="3" borderId="15" xfId="0" applyFont="1" applyFill="1" applyBorder="1" applyAlignment="1">
      <alignment horizontal="left" vertical="center" wrapText="1"/>
    </xf>
    <xf numFmtId="0" fontId="35" fillId="3" borderId="16" xfId="0" applyFont="1" applyFill="1" applyBorder="1" applyAlignment="1">
      <alignment horizontal="left" vertical="center" wrapText="1"/>
    </xf>
    <xf numFmtId="14" fontId="36" fillId="3" borderId="8" xfId="0" applyNumberFormat="1" applyFont="1" applyFill="1" applyBorder="1" applyAlignment="1">
      <alignment horizontal="left" vertical="center" wrapText="1"/>
    </xf>
    <xf numFmtId="14" fontId="36" fillId="3" borderId="15" xfId="0" applyNumberFormat="1" applyFont="1" applyFill="1" applyBorder="1" applyAlignment="1">
      <alignment horizontal="left" vertical="center" wrapText="1"/>
    </xf>
    <xf numFmtId="14" fontId="36" fillId="3" borderId="15" xfId="0" applyNumberFormat="1" applyFont="1" applyFill="1" applyBorder="1" applyAlignment="1">
      <alignment horizontal="left" vertical="center"/>
    </xf>
    <xf numFmtId="0" fontId="36" fillId="3" borderId="15" xfId="0" applyFont="1" applyFill="1" applyBorder="1" applyAlignment="1">
      <alignment horizontal="left" vertical="center"/>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6" fillId="3" borderId="3"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3" xfId="0" applyFont="1" applyFill="1" applyBorder="1" applyAlignment="1">
      <alignment horizontal="center" vertical="center" wrapText="1"/>
    </xf>
    <xf numFmtId="14" fontId="38" fillId="14" borderId="3" xfId="0" applyNumberFormat="1" applyFont="1" applyFill="1" applyBorder="1" applyAlignment="1">
      <alignment horizontal="center" vertical="center" wrapText="1"/>
    </xf>
    <xf numFmtId="0" fontId="35" fillId="3" borderId="3" xfId="0" applyFont="1" applyFill="1" applyBorder="1" applyAlignment="1">
      <alignment horizontal="left" vertical="center" wrapText="1"/>
    </xf>
    <xf numFmtId="14" fontId="35" fillId="3" borderId="3" xfId="0" applyNumberFormat="1" applyFont="1" applyFill="1" applyBorder="1" applyAlignment="1">
      <alignment horizontal="left" vertical="center"/>
    </xf>
    <xf numFmtId="14" fontId="35" fillId="3" borderId="3" xfId="0" applyNumberFormat="1" applyFont="1" applyFill="1" applyBorder="1" applyAlignment="1">
      <alignment horizontal="left" vertical="center" wrapText="1"/>
    </xf>
    <xf numFmtId="0" fontId="33" fillId="0" borderId="3" xfId="0" applyFont="1" applyBorder="1" applyAlignment="1">
      <alignment horizontal="center" vertical="center" wrapText="1"/>
    </xf>
    <xf numFmtId="0" fontId="36" fillId="0" borderId="3" xfId="0" applyFont="1" applyBorder="1" applyAlignment="1">
      <alignment horizontal="center" vertical="center" wrapText="1"/>
    </xf>
    <xf numFmtId="0" fontId="35" fillId="3" borderId="3" xfId="0" applyFont="1" applyFill="1" applyBorder="1" applyAlignment="1">
      <alignment horizontal="left" vertical="center"/>
    </xf>
    <xf numFmtId="0" fontId="32" fillId="3" borderId="14" xfId="0" applyFont="1" applyFill="1" applyBorder="1" applyAlignment="1">
      <alignment horizontal="left" vertical="center"/>
    </xf>
    <xf numFmtId="0" fontId="36" fillId="3" borderId="15" xfId="0" applyFont="1" applyFill="1" applyBorder="1" applyAlignment="1">
      <alignment horizontal="center" vertical="center" wrapText="1"/>
    </xf>
    <xf numFmtId="0" fontId="32" fillId="3" borderId="27" xfId="0" applyFont="1" applyFill="1" applyBorder="1" applyAlignment="1">
      <alignment horizontal="left" vertical="center"/>
    </xf>
    <xf numFmtId="14" fontId="36" fillId="3" borderId="28" xfId="0" applyNumberFormat="1" applyFont="1" applyFill="1" applyBorder="1" applyAlignment="1">
      <alignment horizontal="left" vertical="center"/>
    </xf>
    <xf numFmtId="0" fontId="36" fillId="3" borderId="28" xfId="0" applyFont="1" applyFill="1" applyBorder="1" applyAlignment="1">
      <alignment horizontal="left" vertical="center"/>
    </xf>
    <xf numFmtId="0" fontId="36" fillId="3" borderId="28" xfId="0" applyFont="1" applyFill="1" applyBorder="1" applyAlignment="1">
      <alignment horizontal="left" vertical="center" wrapText="1"/>
    </xf>
    <xf numFmtId="0" fontId="36" fillId="3" borderId="29" xfId="0" applyFont="1" applyFill="1" applyBorder="1" applyAlignment="1">
      <alignment horizontal="left" vertical="center" wrapText="1"/>
    </xf>
    <xf numFmtId="0" fontId="38" fillId="14" borderId="11" xfId="0" applyFont="1" applyFill="1" applyBorder="1" applyAlignment="1">
      <alignment horizontal="center" vertical="center" wrapText="1"/>
    </xf>
    <xf numFmtId="0" fontId="36" fillId="3" borderId="13" xfId="0" applyFont="1" applyFill="1" applyBorder="1" applyAlignment="1">
      <alignment horizontal="center" vertical="center" wrapText="1"/>
    </xf>
    <xf numFmtId="14" fontId="38" fillId="14" borderId="13" xfId="0" applyNumberFormat="1" applyFont="1" applyFill="1" applyBorder="1" applyAlignment="1">
      <alignment horizontal="center" vertical="center" wrapText="1"/>
    </xf>
    <xf numFmtId="14" fontId="35" fillId="3" borderId="13" xfId="0" applyNumberFormat="1" applyFont="1" applyFill="1" applyBorder="1" applyAlignment="1">
      <alignment horizontal="left" vertical="center" wrapText="1"/>
    </xf>
    <xf numFmtId="0" fontId="36" fillId="0" borderId="13" xfId="0" applyFont="1" applyBorder="1" applyAlignment="1">
      <alignment horizontal="center" vertical="center" wrapText="1"/>
    </xf>
    <xf numFmtId="0" fontId="36" fillId="3" borderId="15" xfId="0" applyFont="1" applyFill="1" applyBorder="1" applyAlignment="1">
      <alignment horizontal="left" vertical="top" wrapText="1"/>
    </xf>
    <xf numFmtId="14" fontId="36" fillId="9" borderId="8" xfId="0" applyNumberFormat="1" applyFont="1" applyFill="1" applyBorder="1" applyAlignment="1">
      <alignment horizontal="left" vertical="center" wrapText="1"/>
    </xf>
    <xf numFmtId="14" fontId="36" fillId="8" borderId="3" xfId="0" applyNumberFormat="1" applyFont="1" applyFill="1" applyBorder="1" applyAlignment="1">
      <alignment horizontal="left" vertical="center" wrapText="1"/>
    </xf>
    <xf numFmtId="14" fontId="36" fillId="9" borderId="3" xfId="0" applyNumberFormat="1" applyFont="1" applyFill="1" applyBorder="1" applyAlignment="1">
      <alignment horizontal="left" vertical="center" wrapText="1"/>
    </xf>
    <xf numFmtId="14" fontId="35" fillId="8" borderId="8" xfId="0" applyNumberFormat="1" applyFont="1" applyFill="1" applyBorder="1" applyAlignment="1">
      <alignment horizontal="left" vertical="center"/>
    </xf>
    <xf numFmtId="14" fontId="35" fillId="8" borderId="3" xfId="0" applyNumberFormat="1" applyFont="1" applyFill="1" applyBorder="1" applyAlignment="1">
      <alignment horizontal="left" vertical="center"/>
    </xf>
    <xf numFmtId="14" fontId="38" fillId="15" borderId="3" xfId="0" applyNumberFormat="1" applyFont="1" applyFill="1" applyBorder="1" applyAlignment="1">
      <alignment horizontal="center" vertical="center"/>
    </xf>
    <xf numFmtId="14" fontId="38" fillId="15" borderId="3" xfId="0" applyNumberFormat="1" applyFont="1" applyFill="1" applyBorder="1" applyAlignment="1">
      <alignment horizontal="center" vertical="center" wrapText="1"/>
    </xf>
    <xf numFmtId="14" fontId="35" fillId="8" borderId="3" xfId="0" applyNumberFormat="1" applyFont="1" applyFill="1" applyBorder="1" applyAlignment="1">
      <alignment horizontal="left" vertical="center" wrapText="1"/>
    </xf>
    <xf numFmtId="14" fontId="35" fillId="8" borderId="15" xfId="0" applyNumberFormat="1" applyFont="1" applyFill="1" applyBorder="1" applyAlignment="1">
      <alignment horizontal="left" vertical="center"/>
    </xf>
    <xf numFmtId="14" fontId="36" fillId="8" borderId="8" xfId="0" applyNumberFormat="1" applyFont="1" applyFill="1" applyBorder="1" applyAlignment="1">
      <alignment horizontal="left" vertical="center"/>
    </xf>
    <xf numFmtId="14" fontId="36" fillId="8" borderId="3" xfId="0" applyNumberFormat="1" applyFont="1" applyFill="1" applyBorder="1" applyAlignment="1">
      <alignment horizontal="left" vertical="center"/>
    </xf>
    <xf numFmtId="14" fontId="36" fillId="8" borderId="15" xfId="0" applyNumberFormat="1" applyFont="1" applyFill="1" applyBorder="1" applyAlignment="1">
      <alignment horizontal="left" vertical="center"/>
    </xf>
    <xf numFmtId="14" fontId="36" fillId="8" borderId="8" xfId="0" applyNumberFormat="1" applyFont="1" applyFill="1" applyBorder="1" applyAlignment="1">
      <alignment horizontal="left" vertical="center" wrapText="1"/>
    </xf>
    <xf numFmtId="14" fontId="36" fillId="8" borderId="15" xfId="0" applyNumberFormat="1" applyFont="1" applyFill="1" applyBorder="1" applyAlignment="1">
      <alignment horizontal="left" vertical="center" wrapText="1"/>
    </xf>
    <xf numFmtId="14" fontId="36" fillId="8" borderId="28" xfId="0" applyNumberFormat="1" applyFont="1" applyFill="1" applyBorder="1" applyAlignment="1">
      <alignment horizontal="left" vertical="center"/>
    </xf>
    <xf numFmtId="0" fontId="34" fillId="4" borderId="3" xfId="0" applyFont="1" applyFill="1" applyBorder="1" applyAlignment="1">
      <alignment horizontal="center" vertical="center" wrapText="1"/>
    </xf>
    <xf numFmtId="0" fontId="34" fillId="4" borderId="47" xfId="0" applyFont="1" applyFill="1" applyBorder="1" applyAlignment="1">
      <alignment horizontal="center" vertical="center" wrapText="1"/>
    </xf>
    <xf numFmtId="0" fontId="36" fillId="3" borderId="10"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36" fillId="3" borderId="20" xfId="0" applyFont="1" applyFill="1" applyBorder="1" applyAlignment="1">
      <alignment horizontal="left" vertical="center" wrapText="1"/>
    </xf>
    <xf numFmtId="0" fontId="36" fillId="3" borderId="74" xfId="0" applyFont="1" applyFill="1" applyBorder="1" applyAlignment="1">
      <alignment horizontal="left" vertical="center" wrapText="1"/>
    </xf>
    <xf numFmtId="0" fontId="38" fillId="14" borderId="10" xfId="0" applyFont="1" applyFill="1" applyBorder="1" applyAlignment="1">
      <alignment horizontal="center" vertical="center" wrapText="1"/>
    </xf>
    <xf numFmtId="0" fontId="36" fillId="3" borderId="2" xfId="0" applyFont="1" applyFill="1" applyBorder="1" applyAlignment="1">
      <alignment horizontal="center" vertical="center" wrapText="1"/>
    </xf>
    <xf numFmtId="14" fontId="38" fillId="14" borderId="2" xfId="0" applyNumberFormat="1" applyFont="1" applyFill="1" applyBorder="1" applyAlignment="1">
      <alignment horizontal="center" vertical="center" wrapText="1"/>
    </xf>
    <xf numFmtId="0" fontId="35" fillId="3" borderId="2" xfId="0" applyFont="1" applyFill="1" applyBorder="1" applyAlignment="1">
      <alignment horizontal="left" vertical="center" wrapText="1"/>
    </xf>
    <xf numFmtId="14" fontId="35" fillId="3" borderId="2" xfId="0" applyNumberFormat="1" applyFont="1" applyFill="1" applyBorder="1" applyAlignment="1">
      <alignment horizontal="left" vertical="center" wrapText="1"/>
    </xf>
    <xf numFmtId="9" fontId="36" fillId="3" borderId="2" xfId="3" applyFont="1" applyFill="1" applyBorder="1" applyAlignment="1">
      <alignment horizontal="left" vertical="center" wrapText="1"/>
    </xf>
    <xf numFmtId="0" fontId="36" fillId="0" borderId="2" xfId="0" applyFont="1" applyBorder="1" applyAlignment="1">
      <alignment horizontal="center" vertical="center" wrapText="1"/>
    </xf>
    <xf numFmtId="0" fontId="35" fillId="3" borderId="20" xfId="0" applyFont="1" applyFill="1" applyBorder="1" applyAlignment="1">
      <alignment horizontal="left" vertical="center" wrapText="1"/>
    </xf>
    <xf numFmtId="0" fontId="0" fillId="0" borderId="3" xfId="0" applyBorder="1"/>
    <xf numFmtId="0" fontId="0" fillId="4" borderId="3" xfId="0" applyFill="1" applyBorder="1"/>
    <xf numFmtId="0" fontId="0" fillId="0" borderId="3" xfId="0" applyBorder="1" applyAlignment="1">
      <alignment horizontal="left"/>
    </xf>
    <xf numFmtId="0" fontId="34" fillId="3" borderId="2"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26" fillId="4" borderId="3" xfId="0" applyFont="1" applyFill="1" applyBorder="1" applyAlignment="1">
      <alignment horizontal="left" vertical="top"/>
    </xf>
    <xf numFmtId="10" fontId="42" fillId="3" borderId="3" xfId="0" applyNumberFormat="1" applyFont="1" applyFill="1" applyBorder="1" applyAlignment="1">
      <alignment horizontal="center" vertical="center"/>
    </xf>
    <xf numFmtId="0" fontId="43" fillId="3" borderId="3" xfId="0" applyFont="1" applyFill="1" applyBorder="1" applyAlignment="1">
      <alignment horizontal="left" vertical="top" wrapText="1"/>
    </xf>
    <xf numFmtId="0" fontId="44" fillId="3" borderId="3" xfId="0" applyFont="1" applyFill="1" applyBorder="1" applyAlignment="1">
      <alignment horizontal="left" vertical="top" wrapText="1"/>
    </xf>
    <xf numFmtId="0" fontId="43" fillId="3" borderId="3" xfId="0" applyFont="1" applyFill="1" applyBorder="1" applyAlignment="1">
      <alignment horizontal="left" vertical="center" wrapText="1"/>
    </xf>
    <xf numFmtId="0" fontId="43" fillId="3" borderId="3" xfId="0" applyFont="1" applyFill="1" applyBorder="1" applyAlignment="1">
      <alignment horizontal="left"/>
    </xf>
    <xf numFmtId="0" fontId="46" fillId="3" borderId="3" xfId="0" applyFont="1" applyFill="1" applyBorder="1" applyAlignment="1">
      <alignment horizontal="left"/>
    </xf>
    <xf numFmtId="0" fontId="47" fillId="3" borderId="3" xfId="0" applyFont="1" applyFill="1" applyBorder="1" applyAlignment="1">
      <alignment horizontal="left" vertical="top" wrapText="1"/>
    </xf>
    <xf numFmtId="0" fontId="41" fillId="3" borderId="3" xfId="0" applyFont="1" applyFill="1" applyBorder="1" applyAlignment="1">
      <alignment horizontal="left" vertical="top" wrapText="1"/>
    </xf>
    <xf numFmtId="14" fontId="38" fillId="14" borderId="2" xfId="0" applyNumberFormat="1" applyFont="1" applyFill="1" applyBorder="1" applyAlignment="1">
      <alignment horizontal="left" vertical="center" wrapText="1"/>
    </xf>
    <xf numFmtId="14" fontId="35" fillId="3" borderId="8" xfId="0" applyNumberFormat="1" applyFont="1" applyFill="1" applyBorder="1" applyAlignment="1">
      <alignment horizontal="left" vertical="center"/>
    </xf>
    <xf numFmtId="14" fontId="38" fillId="17" borderId="3" xfId="0" applyNumberFormat="1" applyFont="1" applyFill="1" applyBorder="1" applyAlignment="1">
      <alignment horizontal="center" vertical="center"/>
    </xf>
    <xf numFmtId="14" fontId="38" fillId="17" borderId="3" xfId="0" applyNumberFormat="1" applyFont="1" applyFill="1" applyBorder="1" applyAlignment="1">
      <alignment horizontal="center" vertical="center" wrapText="1"/>
    </xf>
    <xf numFmtId="0" fontId="32" fillId="8" borderId="12" xfId="0" applyFont="1" applyFill="1" applyBorder="1" applyAlignment="1">
      <alignment horizontal="left" vertical="center"/>
    </xf>
    <xf numFmtId="0" fontId="12" fillId="3" borderId="0" xfId="0" applyFont="1" applyFill="1" applyAlignment="1">
      <alignment horizontal="left" vertical="center"/>
    </xf>
    <xf numFmtId="0" fontId="50" fillId="3" borderId="3" xfId="0" applyFont="1" applyFill="1" applyBorder="1" applyAlignment="1">
      <alignment horizontal="left" vertical="top" wrapText="1"/>
    </xf>
    <xf numFmtId="0" fontId="35" fillId="3" borderId="0" xfId="0" applyFont="1" applyFill="1" applyAlignment="1">
      <alignment horizontal="left" vertical="center" wrapText="1"/>
    </xf>
    <xf numFmtId="14" fontId="42" fillId="3" borderId="8" xfId="0" applyNumberFormat="1" applyFont="1" applyFill="1" applyBorder="1" applyAlignment="1">
      <alignment horizontal="left" vertical="center" wrapText="1"/>
    </xf>
    <xf numFmtId="14" fontId="42" fillId="3" borderId="3" xfId="0" applyNumberFormat="1" applyFont="1" applyFill="1" applyBorder="1" applyAlignment="1">
      <alignment horizontal="left" vertical="center" wrapText="1"/>
    </xf>
    <xf numFmtId="0" fontId="42" fillId="3" borderId="3" xfId="0" applyFont="1" applyFill="1" applyBorder="1" applyAlignment="1">
      <alignment horizontal="left" vertical="center"/>
    </xf>
    <xf numFmtId="14" fontId="42" fillId="3" borderId="3" xfId="0" applyNumberFormat="1" applyFont="1" applyFill="1" applyBorder="1" applyAlignment="1">
      <alignment horizontal="left" vertical="center"/>
    </xf>
    <xf numFmtId="14" fontId="42" fillId="3" borderId="15" xfId="0" applyNumberFormat="1" applyFont="1" applyFill="1" applyBorder="1" applyAlignment="1">
      <alignment horizontal="left" vertical="center" wrapText="1"/>
    </xf>
    <xf numFmtId="14" fontId="42" fillId="3" borderId="15" xfId="0" applyNumberFormat="1" applyFont="1" applyFill="1" applyBorder="1" applyAlignment="1">
      <alignment horizontal="left" vertical="center"/>
    </xf>
    <xf numFmtId="14" fontId="42" fillId="3" borderId="28" xfId="0" applyNumberFormat="1" applyFont="1" applyFill="1" applyBorder="1" applyAlignment="1">
      <alignment horizontal="left" vertical="center"/>
    </xf>
    <xf numFmtId="0" fontId="42" fillId="3" borderId="28" xfId="0" applyFont="1" applyFill="1" applyBorder="1" applyAlignment="1">
      <alignment horizontal="left" vertical="center"/>
    </xf>
    <xf numFmtId="14" fontId="51" fillId="3" borderId="8" xfId="0" applyNumberFormat="1" applyFont="1" applyFill="1" applyBorder="1" applyAlignment="1">
      <alignment horizontal="left" vertical="center"/>
    </xf>
    <xf numFmtId="0" fontId="52" fillId="14" borderId="8" xfId="0" applyFont="1" applyFill="1" applyBorder="1" applyAlignment="1">
      <alignment horizontal="center" vertical="center" wrapText="1"/>
    </xf>
    <xf numFmtId="14" fontId="51" fillId="3" borderId="3" xfId="0" applyNumberFormat="1" applyFont="1" applyFill="1" applyBorder="1" applyAlignment="1">
      <alignment horizontal="left" vertical="center"/>
    </xf>
    <xf numFmtId="0" fontId="52" fillId="14" borderId="3" xfId="0" applyFont="1" applyFill="1" applyBorder="1" applyAlignment="1">
      <alignment horizontal="center" vertical="center" wrapText="1"/>
    </xf>
    <xf numFmtId="14" fontId="52" fillId="17" borderId="3" xfId="0" applyNumberFormat="1" applyFont="1" applyFill="1" applyBorder="1" applyAlignment="1">
      <alignment horizontal="center" vertical="center"/>
    </xf>
    <xf numFmtId="14" fontId="52" fillId="14" borderId="3" xfId="0" applyNumberFormat="1" applyFont="1" applyFill="1" applyBorder="1" applyAlignment="1">
      <alignment horizontal="center" vertical="center" wrapText="1"/>
    </xf>
    <xf numFmtId="14" fontId="51" fillId="3" borderId="3" xfId="0" applyNumberFormat="1" applyFont="1" applyFill="1" applyBorder="1" applyAlignment="1">
      <alignment horizontal="left" vertical="center" wrapText="1"/>
    </xf>
    <xf numFmtId="14" fontId="51" fillId="3" borderId="15" xfId="0" applyNumberFormat="1" applyFont="1" applyFill="1" applyBorder="1" applyAlignment="1">
      <alignment horizontal="left" vertical="center"/>
    </xf>
    <xf numFmtId="14" fontId="42" fillId="3" borderId="8" xfId="0" applyNumberFormat="1" applyFont="1" applyFill="1" applyBorder="1" applyAlignment="1">
      <alignment horizontal="left" vertical="center"/>
    </xf>
    <xf numFmtId="0" fontId="42" fillId="3" borderId="8" xfId="0" applyFont="1" applyFill="1" applyBorder="1" applyAlignment="1">
      <alignment horizontal="left" vertical="center"/>
    </xf>
    <xf numFmtId="0" fontId="51" fillId="3" borderId="3" xfId="0" applyFont="1" applyFill="1" applyBorder="1" applyAlignment="1">
      <alignment horizontal="left" vertical="center"/>
    </xf>
    <xf numFmtId="0" fontId="51" fillId="3" borderId="15" xfId="0" applyFont="1" applyFill="1" applyBorder="1" applyAlignment="1">
      <alignment horizontal="left" vertical="center"/>
    </xf>
    <xf numFmtId="0" fontId="42" fillId="3" borderId="15" xfId="0" applyFont="1" applyFill="1" applyBorder="1" applyAlignment="1">
      <alignment horizontal="left" vertical="center"/>
    </xf>
    <xf numFmtId="0" fontId="43" fillId="3" borderId="7" xfId="0" applyFont="1" applyFill="1" applyBorder="1" applyAlignment="1">
      <alignment horizontal="left" vertical="top" wrapText="1"/>
    </xf>
    <xf numFmtId="10" fontId="42" fillId="3" borderId="7" xfId="0" applyNumberFormat="1" applyFont="1" applyFill="1" applyBorder="1" applyAlignment="1">
      <alignment horizontal="center" vertical="center"/>
    </xf>
    <xf numFmtId="0" fontId="56" fillId="3" borderId="9" xfId="0" applyFont="1" applyFill="1" applyBorder="1" applyAlignment="1">
      <alignment horizontal="center" vertical="center"/>
    </xf>
    <xf numFmtId="14" fontId="52" fillId="0" borderId="3" xfId="0" applyNumberFormat="1" applyFont="1" applyBorder="1" applyAlignment="1">
      <alignment horizontal="center" vertical="center" wrapText="1"/>
    </xf>
    <xf numFmtId="0" fontId="60" fillId="4" borderId="6" xfId="0" applyFont="1" applyFill="1" applyBorder="1" applyAlignment="1">
      <alignment horizontal="left" vertical="center" wrapText="1"/>
    </xf>
    <xf numFmtId="0" fontId="60" fillId="4" borderId="37" xfId="0" applyFont="1" applyFill="1" applyBorder="1" applyAlignment="1">
      <alignment horizontal="left" vertical="center" wrapText="1"/>
    </xf>
    <xf numFmtId="0" fontId="60" fillId="4" borderId="7" xfId="0" applyFont="1" applyFill="1" applyBorder="1" applyAlignment="1">
      <alignment horizontal="left" vertical="center" wrapText="1"/>
    </xf>
    <xf numFmtId="0" fontId="60" fillId="4" borderId="7" xfId="0" applyFont="1" applyFill="1" applyBorder="1" applyAlignment="1">
      <alignment horizontal="center" vertical="center" wrapText="1"/>
    </xf>
    <xf numFmtId="0" fontId="60" fillId="4" borderId="47" xfId="0" applyFont="1" applyFill="1" applyBorder="1" applyAlignment="1">
      <alignment horizontal="center" vertical="center" wrapText="1"/>
    </xf>
    <xf numFmtId="0" fontId="60" fillId="4" borderId="3" xfId="0" applyFont="1" applyFill="1" applyBorder="1" applyAlignment="1">
      <alignment horizontal="center" vertical="center" wrapText="1"/>
    </xf>
    <xf numFmtId="0" fontId="29" fillId="3" borderId="0" xfId="0" applyFont="1" applyFill="1" applyAlignment="1">
      <alignment horizontal="center" vertical="center"/>
    </xf>
    <xf numFmtId="0" fontId="29" fillId="0" borderId="0" xfId="0" applyFont="1" applyAlignment="1">
      <alignment horizontal="center" vertical="center"/>
    </xf>
    <xf numFmtId="0" fontId="29" fillId="0" borderId="0" xfId="0" applyFont="1" applyAlignment="1">
      <alignment horizontal="left"/>
    </xf>
    <xf numFmtId="0" fontId="55" fillId="4" borderId="5" xfId="0" applyFont="1" applyFill="1" applyBorder="1" applyAlignment="1">
      <alignment horizontal="left" vertical="center" wrapText="1"/>
    </xf>
    <xf numFmtId="0" fontId="29" fillId="3" borderId="0" xfId="0" applyFont="1" applyFill="1" applyAlignment="1">
      <alignment horizontal="left"/>
    </xf>
    <xf numFmtId="0" fontId="61" fillId="0" borderId="0" xfId="0" applyFont="1" applyAlignment="1">
      <alignment horizontal="left"/>
    </xf>
    <xf numFmtId="0" fontId="61" fillId="3" borderId="0" xfId="0" applyFont="1" applyFill="1" applyAlignment="1">
      <alignment horizontal="left"/>
    </xf>
    <xf numFmtId="0" fontId="43" fillId="9" borderId="3" xfId="0" applyFont="1" applyFill="1" applyBorder="1" applyAlignment="1">
      <alignment horizontal="justify" vertical="center" wrapText="1"/>
    </xf>
    <xf numFmtId="0" fontId="42" fillId="3" borderId="3" xfId="0" applyFont="1" applyFill="1" applyBorder="1" applyAlignment="1">
      <alignment horizontal="center" vertical="center" wrapText="1"/>
    </xf>
    <xf numFmtId="0" fontId="51" fillId="3" borderId="3"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42" fillId="3" borderId="2" xfId="0" applyFont="1" applyFill="1" applyBorder="1" applyAlignment="1">
      <alignment horizontal="left" vertical="center" wrapText="1"/>
    </xf>
    <xf numFmtId="0" fontId="60" fillId="4" borderId="3" xfId="0" applyFont="1" applyFill="1" applyBorder="1" applyAlignment="1">
      <alignment horizontal="center" vertical="center" wrapText="1"/>
    </xf>
    <xf numFmtId="0" fontId="42" fillId="3" borderId="8" xfId="0" applyFont="1" applyFill="1" applyBorder="1" applyAlignment="1">
      <alignment horizontal="left" vertical="center" wrapText="1"/>
    </xf>
    <xf numFmtId="0" fontId="51" fillId="3" borderId="15" xfId="0" applyFont="1" applyFill="1" applyBorder="1" applyAlignment="1">
      <alignment horizontal="left" vertical="center" wrapText="1"/>
    </xf>
    <xf numFmtId="14" fontId="52" fillId="17" borderId="3" xfId="0" applyNumberFormat="1" applyFont="1" applyFill="1" applyBorder="1" applyAlignment="1">
      <alignment horizontal="center" vertical="center" wrapText="1"/>
    </xf>
    <xf numFmtId="0" fontId="42" fillId="3" borderId="15" xfId="0" applyFont="1" applyFill="1" applyBorder="1" applyAlignment="1">
      <alignment horizontal="left" vertical="center" wrapText="1"/>
    </xf>
    <xf numFmtId="0" fontId="12" fillId="14" borderId="0" xfId="0" applyFont="1" applyFill="1" applyAlignment="1">
      <alignment horizontal="center" vertical="center" wrapText="1"/>
    </xf>
    <xf numFmtId="0" fontId="32" fillId="13" borderId="8" xfId="0" applyFont="1" applyFill="1" applyBorder="1" applyAlignment="1">
      <alignment horizontal="center" vertical="center" wrapText="1"/>
    </xf>
    <xf numFmtId="0" fontId="32" fillId="13" borderId="3" xfId="0" applyFont="1" applyFill="1" applyBorder="1" applyAlignment="1">
      <alignment horizontal="center" vertical="center" wrapText="1"/>
    </xf>
    <xf numFmtId="0" fontId="32" fillId="13" borderId="15" xfId="0" applyFont="1" applyFill="1" applyBorder="1" applyAlignment="1">
      <alignment horizontal="center" vertical="center" wrapText="1"/>
    </xf>
    <xf numFmtId="0" fontId="36" fillId="3" borderId="3" xfId="0" applyFont="1" applyFill="1" applyBorder="1" applyAlignment="1">
      <alignment horizontal="left" vertical="center" wrapText="1"/>
    </xf>
    <xf numFmtId="0" fontId="36" fillId="3" borderId="8" xfId="0" applyFont="1" applyFill="1" applyBorder="1" applyAlignment="1">
      <alignment horizontal="left" vertical="center" wrapText="1"/>
    </xf>
    <xf numFmtId="0" fontId="32" fillId="3" borderId="8"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5" fillId="3" borderId="3" xfId="0" applyFont="1" applyFill="1" applyBorder="1" applyAlignment="1">
      <alignment horizontal="left" vertical="center" wrapText="1"/>
    </xf>
    <xf numFmtId="0" fontId="32" fillId="13" borderId="28" xfId="0" applyFont="1" applyFill="1" applyBorder="1" applyAlignment="1">
      <alignment horizontal="center" vertical="center" wrapText="1"/>
    </xf>
    <xf numFmtId="0" fontId="36" fillId="3" borderId="28" xfId="0" applyFont="1" applyFill="1" applyBorder="1" applyAlignment="1">
      <alignment horizontal="left" vertical="center" wrapText="1"/>
    </xf>
    <xf numFmtId="0" fontId="32" fillId="3" borderId="8" xfId="0" applyFont="1" applyFill="1" applyBorder="1" applyAlignment="1">
      <alignment vertical="center" wrapText="1"/>
    </xf>
    <xf numFmtId="0" fontId="32" fillId="3" borderId="3" xfId="0" applyFont="1" applyFill="1" applyBorder="1" applyAlignment="1">
      <alignment vertical="center" wrapText="1"/>
    </xf>
    <xf numFmtId="0" fontId="35" fillId="3" borderId="8" xfId="0" applyFont="1" applyFill="1" applyBorder="1" applyAlignment="1">
      <alignment horizontal="left" vertical="center" wrapText="1"/>
    </xf>
    <xf numFmtId="0" fontId="35" fillId="0" borderId="3" xfId="0" applyFont="1" applyBorder="1" applyAlignment="1">
      <alignment horizontal="left" vertical="center" wrapText="1"/>
    </xf>
    <xf numFmtId="0" fontId="35" fillId="3" borderId="3" xfId="0" applyFont="1" applyFill="1" applyBorder="1" applyAlignment="1">
      <alignment horizontal="center" vertical="center" wrapText="1"/>
    </xf>
    <xf numFmtId="0" fontId="34" fillId="3" borderId="28" xfId="0" applyFont="1" applyFill="1" applyBorder="1" applyAlignment="1">
      <alignment horizontal="center" vertical="center" wrapText="1"/>
    </xf>
    <xf numFmtId="14" fontId="40" fillId="14" borderId="0" xfId="0" applyNumberFormat="1" applyFont="1" applyFill="1" applyAlignment="1">
      <alignment horizontal="center" vertical="center"/>
    </xf>
    <xf numFmtId="0" fontId="35" fillId="3" borderId="13" xfId="0" applyFont="1" applyFill="1" applyBorder="1" applyAlignment="1">
      <alignment horizontal="left" vertical="center" wrapText="1"/>
    </xf>
    <xf numFmtId="0" fontId="35" fillId="0" borderId="3" xfId="0" applyFont="1" applyBorder="1" applyAlignment="1">
      <alignment horizontal="center" vertical="center" wrapText="1"/>
    </xf>
    <xf numFmtId="0" fontId="37" fillId="14" borderId="0" xfId="0" applyFont="1" applyFill="1" applyAlignment="1">
      <alignment horizontal="center" vertical="center" wrapText="1"/>
    </xf>
    <xf numFmtId="0" fontId="32" fillId="3" borderId="3" xfId="0" applyFont="1" applyFill="1" applyBorder="1" applyAlignment="1">
      <alignment vertical="center"/>
    </xf>
    <xf numFmtId="0" fontId="35" fillId="11" borderId="57" xfId="0" applyFont="1" applyFill="1" applyBorder="1" applyAlignment="1">
      <alignment horizontal="left" vertical="center" wrapText="1"/>
    </xf>
    <xf numFmtId="0" fontId="35" fillId="11" borderId="43" xfId="0" applyFont="1" applyFill="1" applyBorder="1" applyAlignment="1">
      <alignment horizontal="left" vertical="center" wrapText="1"/>
    </xf>
    <xf numFmtId="0" fontId="35" fillId="11" borderId="0" xfId="0" applyFont="1" applyFill="1" applyAlignment="1">
      <alignment horizontal="left" vertical="center" wrapText="1"/>
    </xf>
    <xf numFmtId="0" fontId="35" fillId="11" borderId="58" xfId="0" applyFont="1" applyFill="1" applyBorder="1" applyAlignment="1">
      <alignment horizontal="left" vertical="center" wrapText="1"/>
    </xf>
    <xf numFmtId="0" fontId="32" fillId="3" borderId="15" xfId="0" applyFont="1" applyFill="1" applyBorder="1" applyAlignment="1">
      <alignment vertical="center"/>
    </xf>
    <xf numFmtId="0" fontId="34" fillId="3" borderId="3" xfId="0" applyFont="1" applyFill="1" applyBorder="1" applyAlignment="1">
      <alignment horizontal="left" vertical="center" wrapText="1"/>
    </xf>
    <xf numFmtId="0" fontId="36" fillId="3" borderId="15" xfId="0" applyFont="1" applyFill="1" applyBorder="1" applyAlignment="1">
      <alignment horizontal="left" vertical="center" wrapText="1"/>
    </xf>
    <xf numFmtId="0" fontId="34" fillId="4" borderId="7" xfId="0" applyFont="1" applyFill="1" applyBorder="1" applyAlignment="1">
      <alignment horizontal="center" vertical="center" wrapText="1"/>
    </xf>
    <xf numFmtId="0" fontId="34" fillId="4" borderId="47" xfId="0" applyFont="1" applyFill="1" applyBorder="1" applyAlignment="1">
      <alignment vertical="center" wrapText="1"/>
    </xf>
    <xf numFmtId="0" fontId="34" fillId="4" borderId="48" xfId="0" applyFont="1" applyFill="1" applyBorder="1" applyAlignment="1">
      <alignment vertical="center" wrapText="1"/>
    </xf>
    <xf numFmtId="0" fontId="34" fillId="4" borderId="36" xfId="0" applyFont="1" applyFill="1" applyBorder="1" applyAlignment="1">
      <alignment horizontal="center" vertical="center" wrapText="1"/>
    </xf>
    <xf numFmtId="0" fontId="34" fillId="4" borderId="31"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0" fillId="12" borderId="59" xfId="0" applyFont="1" applyFill="1" applyBorder="1" applyAlignment="1">
      <alignment horizontal="center" vertical="center"/>
    </xf>
    <xf numFmtId="0" fontId="30" fillId="12" borderId="60" xfId="0" applyFont="1" applyFill="1" applyBorder="1" applyAlignment="1">
      <alignment horizontal="center" vertical="center"/>
    </xf>
    <xf numFmtId="0" fontId="30" fillId="12" borderId="45" xfId="0" applyFont="1" applyFill="1" applyBorder="1" applyAlignment="1">
      <alignment horizontal="center" vertical="center"/>
    </xf>
    <xf numFmtId="0" fontId="30" fillId="12" borderId="52" xfId="0" applyFont="1" applyFill="1" applyBorder="1" applyAlignment="1">
      <alignment horizontal="center" vertical="center"/>
    </xf>
    <xf numFmtId="0" fontId="30" fillId="12" borderId="53" xfId="0" applyFont="1" applyFill="1" applyBorder="1" applyAlignment="1">
      <alignment horizontal="center" vertical="center"/>
    </xf>
    <xf numFmtId="0" fontId="30" fillId="12" borderId="35" xfId="0" applyFont="1" applyFill="1" applyBorder="1" applyAlignment="1">
      <alignment horizontal="center" vertical="center"/>
    </xf>
    <xf numFmtId="0" fontId="32" fillId="4" borderId="57" xfId="0" applyFont="1" applyFill="1" applyBorder="1" applyAlignment="1">
      <alignment horizontal="left" vertical="center" wrapText="1"/>
    </xf>
    <xf numFmtId="0" fontId="32" fillId="4" borderId="44" xfId="0" applyFont="1" applyFill="1" applyBorder="1" applyAlignment="1">
      <alignment horizontal="left" vertical="center" wrapText="1"/>
    </xf>
    <xf numFmtId="0" fontId="35" fillId="4" borderId="5" xfId="0" applyFont="1" applyFill="1" applyBorder="1" applyAlignment="1">
      <alignment horizontal="left" vertical="center" wrapText="1"/>
    </xf>
    <xf numFmtId="0" fontId="35" fillId="4" borderId="33" xfId="0" applyFont="1" applyFill="1" applyBorder="1" applyAlignment="1">
      <alignment horizontal="left" vertical="center" wrapText="1"/>
    </xf>
    <xf numFmtId="0" fontId="32" fillId="4" borderId="61" xfId="0" applyFont="1" applyFill="1" applyBorder="1" applyAlignment="1">
      <alignment horizontal="left" vertical="center" wrapText="1"/>
    </xf>
    <xf numFmtId="0" fontId="32" fillId="4" borderId="25"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32" fillId="4" borderId="15" xfId="0" applyFont="1" applyFill="1" applyBorder="1" applyAlignment="1">
      <alignment horizontal="left" vertical="center" wrapText="1"/>
    </xf>
    <xf numFmtId="0" fontId="35" fillId="4" borderId="13" xfId="0" applyFont="1" applyFill="1" applyBorder="1" applyAlignment="1">
      <alignment horizontal="left" vertical="center" wrapText="1"/>
    </xf>
    <xf numFmtId="0" fontId="35" fillId="4" borderId="15" xfId="0" applyFont="1" applyFill="1" applyBorder="1" applyAlignment="1">
      <alignment horizontal="left" vertical="center" wrapText="1"/>
    </xf>
    <xf numFmtId="0" fontId="35" fillId="4" borderId="16" xfId="0" applyFont="1" applyFill="1" applyBorder="1" applyAlignment="1">
      <alignment horizontal="left" vertical="center" wrapText="1"/>
    </xf>
    <xf numFmtId="0" fontId="32" fillId="4" borderId="54" xfId="0" applyFont="1" applyFill="1" applyBorder="1" applyAlignment="1">
      <alignment horizontal="left" vertical="center" wrapText="1"/>
    </xf>
    <xf numFmtId="0" fontId="32" fillId="4" borderId="37" xfId="0" applyFont="1" applyFill="1" applyBorder="1" applyAlignment="1">
      <alignment horizontal="left" vertical="center" wrapText="1"/>
    </xf>
    <xf numFmtId="0" fontId="32" fillId="4" borderId="55" xfId="0" applyFont="1" applyFill="1" applyBorder="1" applyAlignment="1">
      <alignment horizontal="left" vertical="center" wrapText="1"/>
    </xf>
    <xf numFmtId="0" fontId="32" fillId="4" borderId="56" xfId="0" applyFont="1" applyFill="1" applyBorder="1" applyAlignment="1">
      <alignment horizontal="left" vertical="center" wrapText="1"/>
    </xf>
    <xf numFmtId="0" fontId="32" fillId="0" borderId="3" xfId="0" applyFont="1" applyBorder="1" applyAlignment="1">
      <alignment vertical="center" wrapText="1"/>
    </xf>
    <xf numFmtId="0" fontId="32" fillId="3" borderId="15" xfId="0" applyFont="1" applyFill="1" applyBorder="1" applyAlignment="1">
      <alignment vertical="center" wrapText="1"/>
    </xf>
    <xf numFmtId="0" fontId="32" fillId="0" borderId="8" xfId="0" applyFont="1" applyBorder="1" applyAlignment="1">
      <alignment vertical="center" wrapText="1"/>
    </xf>
    <xf numFmtId="0" fontId="35" fillId="3" borderId="15" xfId="0" applyFont="1" applyFill="1" applyBorder="1" applyAlignment="1">
      <alignment horizontal="left" vertical="center" wrapText="1"/>
    </xf>
    <xf numFmtId="0" fontId="32" fillId="0" borderId="3" xfId="0" applyFont="1" applyBorder="1" applyAlignment="1">
      <alignment horizontal="center" vertical="center" wrapText="1"/>
    </xf>
    <xf numFmtId="0" fontId="32" fillId="0" borderId="15" xfId="0" applyFont="1" applyBorder="1" applyAlignment="1">
      <alignment vertical="center" wrapText="1"/>
    </xf>
    <xf numFmtId="0" fontId="32" fillId="3" borderId="47" xfId="0" applyFont="1" applyFill="1" applyBorder="1" applyAlignment="1">
      <alignment horizontal="left" vertical="center"/>
    </xf>
    <xf numFmtId="0" fontId="32" fillId="3" borderId="37" xfId="0" applyFont="1" applyFill="1" applyBorder="1" applyAlignment="1">
      <alignment horizontal="left" vertical="center"/>
    </xf>
    <xf numFmtId="0" fontId="32" fillId="3" borderId="49" xfId="0" applyFont="1" applyFill="1" applyBorder="1" applyAlignment="1">
      <alignment horizontal="left" vertical="center"/>
    </xf>
    <xf numFmtId="0" fontId="32" fillId="3" borderId="50" xfId="0" applyFont="1" applyFill="1" applyBorder="1" applyAlignment="1">
      <alignment horizontal="left" vertical="center"/>
    </xf>
    <xf numFmtId="0" fontId="32" fillId="3" borderId="75" xfId="0" applyFont="1" applyFill="1" applyBorder="1" applyAlignment="1">
      <alignment horizontal="left" vertical="center"/>
    </xf>
    <xf numFmtId="0" fontId="32" fillId="3" borderId="44" xfId="0" applyFont="1" applyFill="1" applyBorder="1" applyAlignment="1">
      <alignment horizontal="left" vertical="center"/>
    </xf>
    <xf numFmtId="0" fontId="35" fillId="3" borderId="16" xfId="0" applyFont="1" applyFill="1" applyBorder="1" applyAlignment="1">
      <alignment horizontal="left" vertical="center" wrapText="1"/>
    </xf>
    <xf numFmtId="14" fontId="35" fillId="8" borderId="3" xfId="0" applyNumberFormat="1" applyFont="1" applyFill="1" applyBorder="1" applyAlignment="1">
      <alignment horizontal="center" vertical="center"/>
    </xf>
    <xf numFmtId="14" fontId="38" fillId="15" borderId="3" xfId="0" applyNumberFormat="1"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35" fillId="3" borderId="0" xfId="0" applyFont="1" applyFill="1" applyAlignment="1">
      <alignment horizontal="left"/>
    </xf>
    <xf numFmtId="0" fontId="33" fillId="3" borderId="3" xfId="0" applyFont="1" applyFill="1" applyBorder="1" applyAlignment="1">
      <alignment horizontal="left" vertical="center" wrapText="1"/>
    </xf>
    <xf numFmtId="0" fontId="35" fillId="3" borderId="0" xfId="0" applyFont="1" applyFill="1" applyAlignment="1">
      <alignment horizontal="center" vertical="center" wrapText="1"/>
    </xf>
    <xf numFmtId="0" fontId="35" fillId="3" borderId="0" xfId="0" applyFont="1" applyFill="1" applyAlignment="1">
      <alignment horizontal="left" vertical="center" wrapText="1"/>
    </xf>
    <xf numFmtId="0" fontId="35" fillId="3" borderId="0" xfId="0" applyFont="1" applyFill="1" applyAlignment="1">
      <alignment horizontal="left" vertical="center"/>
    </xf>
    <xf numFmtId="0" fontId="35" fillId="3" borderId="0" xfId="0" applyFont="1" applyFill="1" applyAlignment="1">
      <alignment horizontal="center" vertical="center"/>
    </xf>
    <xf numFmtId="0" fontId="32" fillId="3" borderId="27" xfId="0" applyFont="1" applyFill="1" applyBorder="1" applyAlignment="1">
      <alignment horizontal="left" vertical="center" wrapText="1"/>
    </xf>
    <xf numFmtId="0" fontId="35" fillId="3" borderId="28" xfId="0" applyFont="1" applyFill="1" applyBorder="1" applyAlignment="1">
      <alignment horizontal="left" vertical="center" wrapText="1"/>
    </xf>
    <xf numFmtId="0" fontId="35" fillId="3" borderId="29" xfId="0" applyFont="1" applyFill="1" applyBorder="1" applyAlignment="1">
      <alignment horizontal="left" vertical="center" wrapText="1"/>
    </xf>
    <xf numFmtId="0" fontId="32" fillId="3" borderId="52" xfId="0" applyFont="1" applyFill="1" applyBorder="1" applyAlignment="1">
      <alignment horizontal="center" vertical="center" wrapText="1"/>
    </xf>
    <xf numFmtId="0" fontId="35" fillId="3" borderId="53" xfId="0" applyFont="1" applyFill="1" applyBorder="1" applyAlignment="1">
      <alignment horizontal="center" vertical="center" wrapText="1"/>
    </xf>
    <xf numFmtId="0" fontId="35" fillId="3" borderId="35"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2" xfId="0" applyFont="1" applyFill="1" applyBorder="1" applyAlignment="1">
      <alignment vertical="center" wrapText="1"/>
    </xf>
    <xf numFmtId="0" fontId="34" fillId="4" borderId="39" xfId="0" applyFont="1" applyFill="1" applyBorder="1" applyAlignment="1">
      <alignment vertical="center" wrapText="1"/>
    </xf>
    <xf numFmtId="0" fontId="32" fillId="13" borderId="5"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5" fillId="3" borderId="2" xfId="0" applyFont="1" applyFill="1" applyBorder="1" applyAlignment="1">
      <alignment horizontal="left" vertical="center" wrapText="1"/>
    </xf>
    <xf numFmtId="0" fontId="35" fillId="3" borderId="2" xfId="0" applyFont="1" applyFill="1" applyBorder="1" applyAlignment="1">
      <alignment horizontal="center" vertical="center" wrapText="1"/>
    </xf>
    <xf numFmtId="14" fontId="35" fillId="3" borderId="3" xfId="0" applyNumberFormat="1" applyFont="1" applyFill="1" applyBorder="1" applyAlignment="1">
      <alignment horizontal="center" vertical="center"/>
    </xf>
    <xf numFmtId="14" fontId="38" fillId="17" borderId="3" xfId="0" applyNumberFormat="1" applyFont="1" applyFill="1" applyBorder="1" applyAlignment="1">
      <alignment horizontal="center" vertical="center" wrapText="1"/>
    </xf>
    <xf numFmtId="0" fontId="35" fillId="3" borderId="3" xfId="0" applyFont="1" applyFill="1" applyBorder="1" applyAlignment="1">
      <alignment horizontal="center" wrapText="1"/>
    </xf>
    <xf numFmtId="14" fontId="47" fillId="14" borderId="7" xfId="0" applyNumberFormat="1" applyFont="1" applyFill="1" applyBorder="1" applyAlignment="1">
      <alignment horizontal="left" vertical="top" wrapText="1"/>
    </xf>
    <xf numFmtId="14" fontId="45" fillId="14" borderId="5" xfId="0" applyNumberFormat="1" applyFont="1" applyFill="1" applyBorder="1" applyAlignment="1">
      <alignment horizontal="left" vertical="top"/>
    </xf>
    <xf numFmtId="0" fontId="30" fillId="12" borderId="3" xfId="0" applyFont="1" applyFill="1" applyBorder="1" applyAlignment="1">
      <alignment horizontal="center" vertical="center"/>
    </xf>
    <xf numFmtId="0" fontId="35" fillId="4" borderId="3"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5" fillId="3" borderId="20" xfId="0" applyFont="1" applyFill="1" applyBorder="1" applyAlignment="1">
      <alignment horizontal="left" vertical="center" wrapText="1"/>
    </xf>
    <xf numFmtId="0" fontId="32" fillId="13" borderId="21" xfId="0" applyFont="1" applyFill="1" applyBorder="1" applyAlignment="1">
      <alignment horizontal="center" vertical="center" wrapText="1"/>
    </xf>
    <xf numFmtId="0" fontId="0" fillId="16" borderId="3" xfId="0" applyFill="1" applyBorder="1" applyAlignment="1">
      <alignment horizontal="center"/>
    </xf>
    <xf numFmtId="0" fontId="42" fillId="3" borderId="8"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1" fillId="3" borderId="3" xfId="0" applyFont="1" applyFill="1" applyBorder="1" applyAlignment="1">
      <alignment horizontal="left" vertical="center" wrapText="1"/>
    </xf>
    <xf numFmtId="0" fontId="42" fillId="3" borderId="15" xfId="0" applyFont="1" applyFill="1" applyBorder="1" applyAlignment="1">
      <alignment horizontal="left" vertical="center" wrapText="1"/>
    </xf>
    <xf numFmtId="0" fontId="51" fillId="3" borderId="15" xfId="0" applyFont="1" applyFill="1" applyBorder="1" applyAlignment="1">
      <alignment horizontal="left" vertical="center" wrapText="1"/>
    </xf>
    <xf numFmtId="0" fontId="51" fillId="0" borderId="3" xfId="0" applyFont="1" applyBorder="1" applyAlignment="1">
      <alignment horizontal="left" vertical="center" wrapText="1"/>
    </xf>
    <xf numFmtId="0" fontId="51" fillId="3" borderId="3" xfId="0" applyFont="1" applyFill="1" applyBorder="1" applyAlignment="1">
      <alignment horizontal="center" vertical="center" wrapText="1"/>
    </xf>
    <xf numFmtId="0" fontId="51" fillId="0" borderId="3" xfId="0" applyFont="1" applyBorder="1" applyAlignment="1">
      <alignment horizontal="center" vertical="center" wrapText="1"/>
    </xf>
    <xf numFmtId="14" fontId="51" fillId="3" borderId="3" xfId="0" applyNumberFormat="1" applyFont="1" applyFill="1" applyBorder="1" applyAlignment="1">
      <alignment horizontal="center" vertical="center"/>
    </xf>
    <xf numFmtId="14" fontId="52" fillId="17" borderId="3" xfId="0" applyNumberFormat="1" applyFont="1" applyFill="1" applyBorder="1" applyAlignment="1">
      <alignment horizontal="center" vertical="center" wrapText="1"/>
    </xf>
    <xf numFmtId="0" fontId="51" fillId="3" borderId="8" xfId="0" applyFont="1" applyFill="1" applyBorder="1" applyAlignment="1">
      <alignment horizontal="left" vertical="center" wrapText="1"/>
    </xf>
    <xf numFmtId="0" fontId="61" fillId="4" borderId="49" xfId="0" applyFont="1" applyFill="1" applyBorder="1" applyAlignment="1">
      <alignment horizontal="left" vertical="center"/>
    </xf>
    <xf numFmtId="0" fontId="61" fillId="4" borderId="0" xfId="0" applyFont="1" applyFill="1" applyAlignment="1">
      <alignment horizontal="left" vertical="center"/>
    </xf>
    <xf numFmtId="0" fontId="51" fillId="4" borderId="3" xfId="0" applyFont="1" applyFill="1" applyBorder="1" applyAlignment="1">
      <alignment horizontal="left" vertical="center" wrapText="1"/>
    </xf>
    <xf numFmtId="0" fontId="42" fillId="3" borderId="3" xfId="0" applyFont="1" applyFill="1" applyBorder="1" applyAlignment="1">
      <alignment horizontal="justify" vertical="center" wrapText="1"/>
    </xf>
    <xf numFmtId="0" fontId="42" fillId="3" borderId="2" xfId="0" applyFont="1" applyFill="1" applyBorder="1" applyAlignment="1">
      <alignment horizontal="left" vertical="center" wrapText="1"/>
    </xf>
    <xf numFmtId="0" fontId="42" fillId="3" borderId="62" xfId="0" applyFont="1" applyFill="1" applyBorder="1" applyAlignment="1">
      <alignment horizontal="left" vertical="center" wrapText="1"/>
    </xf>
    <xf numFmtId="0" fontId="42" fillId="3" borderId="25" xfId="0" applyFont="1" applyFill="1" applyBorder="1" applyAlignment="1">
      <alignment horizontal="left" vertical="center" wrapText="1"/>
    </xf>
    <xf numFmtId="0" fontId="60" fillId="4" borderId="3" xfId="0" applyFont="1" applyFill="1" applyBorder="1" applyAlignment="1">
      <alignment horizontal="center" vertical="center" wrapText="1"/>
    </xf>
    <xf numFmtId="0" fontId="60" fillId="4" borderId="36" xfId="0" applyFont="1" applyFill="1" applyBorder="1" applyAlignment="1">
      <alignment horizontal="center" vertical="center" wrapText="1"/>
    </xf>
    <xf numFmtId="0" fontId="60" fillId="4" borderId="31" xfId="0" applyFont="1" applyFill="1" applyBorder="1" applyAlignment="1">
      <alignment horizontal="center" vertical="center" wrapText="1"/>
    </xf>
    <xf numFmtId="0" fontId="60" fillId="4" borderId="40" xfId="0" applyFont="1" applyFill="1" applyBorder="1" applyAlignment="1">
      <alignment horizontal="center" vertical="center" wrapText="1"/>
    </xf>
    <xf numFmtId="0" fontId="55" fillId="3" borderId="52" xfId="0" applyFont="1" applyFill="1" applyBorder="1" applyAlignment="1">
      <alignment horizontal="left" vertical="center" wrapText="1"/>
    </xf>
    <xf numFmtId="0" fontId="55" fillId="3" borderId="53" xfId="0" applyFont="1" applyFill="1" applyBorder="1" applyAlignment="1">
      <alignment horizontal="left" vertical="center" wrapText="1"/>
    </xf>
    <xf numFmtId="0" fontId="55" fillId="3" borderId="35" xfId="0" applyFont="1" applyFill="1" applyBorder="1" applyAlignment="1">
      <alignment horizontal="left" vertical="center" wrapText="1"/>
    </xf>
    <xf numFmtId="0" fontId="57" fillId="3" borderId="42" xfId="0" applyFont="1" applyFill="1" applyBorder="1" applyAlignment="1">
      <alignment horizontal="center" vertical="center"/>
    </xf>
    <xf numFmtId="0" fontId="57" fillId="3" borderId="51" xfId="0" applyFont="1" applyFill="1" applyBorder="1" applyAlignment="1">
      <alignment horizontal="center" vertical="center"/>
    </xf>
    <xf numFmtId="0" fontId="57" fillId="3" borderId="38" xfId="0" applyFont="1" applyFill="1" applyBorder="1" applyAlignment="1">
      <alignment horizontal="center" vertical="center"/>
    </xf>
    <xf numFmtId="0" fontId="56" fillId="4" borderId="5" xfId="0" applyFont="1" applyFill="1" applyBorder="1" applyAlignment="1">
      <alignment horizontal="left" vertical="center" wrapText="1"/>
    </xf>
    <xf numFmtId="0" fontId="61" fillId="4" borderId="5" xfId="0" applyFont="1" applyFill="1" applyBorder="1" applyAlignment="1">
      <alignment horizontal="left" vertical="center" wrapText="1"/>
    </xf>
    <xf numFmtId="0" fontId="56" fillId="4" borderId="3" xfId="0" applyFont="1" applyFill="1" applyBorder="1" applyAlignment="1">
      <alignment horizontal="left" vertical="center" wrapText="1"/>
    </xf>
    <xf numFmtId="0" fontId="61" fillId="4" borderId="3" xfId="0" applyFont="1" applyFill="1" applyBorder="1" applyAlignment="1">
      <alignment horizontal="left" vertical="center" wrapText="1"/>
    </xf>
    <xf numFmtId="0" fontId="55" fillId="4" borderId="3" xfId="0" applyFont="1" applyFill="1" applyBorder="1" applyAlignment="1">
      <alignment horizontal="left" vertical="center" wrapText="1"/>
    </xf>
    <xf numFmtId="0" fontId="51" fillId="3" borderId="28" xfId="0" applyFont="1" applyFill="1" applyBorder="1" applyAlignment="1">
      <alignment horizontal="left" vertical="center" wrapText="1"/>
    </xf>
    <xf numFmtId="0" fontId="42" fillId="3" borderId="28" xfId="0" applyFont="1" applyFill="1" applyBorder="1" applyAlignment="1">
      <alignment horizontal="left" vertical="center" wrapText="1"/>
    </xf>
    <xf numFmtId="0" fontId="28" fillId="3" borderId="52" xfId="0" applyFont="1" applyFill="1" applyBorder="1" applyAlignment="1">
      <alignment horizontal="center" vertical="center"/>
    </xf>
    <xf numFmtId="0" fontId="29" fillId="3" borderId="53" xfId="0" applyFont="1" applyFill="1" applyBorder="1" applyAlignment="1">
      <alignment horizontal="center" vertical="center"/>
    </xf>
    <xf numFmtId="0" fontId="29" fillId="3" borderId="35" xfId="0" applyFont="1" applyFill="1" applyBorder="1" applyAlignment="1">
      <alignment horizontal="center" vertical="center"/>
    </xf>
    <xf numFmtId="0" fontId="19" fillId="5" borderId="61" xfId="0" applyFont="1" applyFill="1" applyBorder="1" applyAlignment="1">
      <alignment horizontal="center" vertical="center" wrapText="1"/>
    </xf>
    <xf numFmtId="0" fontId="19" fillId="5" borderId="62" xfId="0" applyFont="1" applyFill="1" applyBorder="1" applyAlignment="1">
      <alignment horizontal="center" vertical="center" wrapText="1"/>
    </xf>
    <xf numFmtId="0" fontId="19" fillId="5" borderId="39" xfId="0"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0" xfId="0" applyFont="1" applyAlignment="1">
      <alignment horizontal="center" vertical="center" wrapText="1"/>
    </xf>
    <xf numFmtId="9" fontId="18" fillId="3" borderId="42" xfId="3" applyFont="1" applyFill="1" applyBorder="1" applyAlignment="1">
      <alignment horizontal="center" vertical="center"/>
    </xf>
    <xf numFmtId="9" fontId="18" fillId="3" borderId="51" xfId="3" applyFont="1" applyFill="1" applyBorder="1" applyAlignment="1">
      <alignment horizontal="center" vertical="center"/>
    </xf>
    <xf numFmtId="9" fontId="18" fillId="3" borderId="38" xfId="3" applyFont="1" applyFill="1" applyBorder="1" applyAlignment="1">
      <alignment horizontal="center" vertical="center"/>
    </xf>
    <xf numFmtId="9" fontId="18" fillId="3" borderId="42" xfId="0" applyNumberFormat="1" applyFont="1" applyFill="1" applyBorder="1" applyAlignment="1">
      <alignment horizontal="center" vertical="center"/>
    </xf>
    <xf numFmtId="0" fontId="18" fillId="3" borderId="38" xfId="0" applyFont="1" applyFill="1" applyBorder="1" applyAlignment="1">
      <alignment horizontal="center" vertical="center"/>
    </xf>
    <xf numFmtId="0" fontId="19" fillId="3" borderId="52"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8" fillId="3" borderId="51"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46" xfId="0" applyFont="1" applyFill="1" applyBorder="1" applyAlignment="1">
      <alignment horizontal="center" vertical="center"/>
    </xf>
    <xf numFmtId="9" fontId="18" fillId="3" borderId="45" xfId="0" applyNumberFormat="1" applyFont="1" applyFill="1" applyBorder="1" applyAlignment="1">
      <alignment horizontal="center" vertical="center"/>
    </xf>
    <xf numFmtId="9" fontId="18" fillId="3" borderId="46" xfId="0" applyNumberFormat="1" applyFont="1" applyFill="1" applyBorder="1" applyAlignment="1">
      <alignment horizontal="center" vertical="center"/>
    </xf>
    <xf numFmtId="9" fontId="18" fillId="3" borderId="51" xfId="0" applyNumberFormat="1" applyFont="1" applyFill="1" applyBorder="1" applyAlignment="1">
      <alignment horizontal="center" vertical="center"/>
    </xf>
    <xf numFmtId="0" fontId="19" fillId="3" borderId="55" xfId="0" applyFont="1" applyFill="1" applyBorder="1" applyAlignment="1">
      <alignment horizontal="center" vertical="center"/>
    </xf>
    <xf numFmtId="0" fontId="19" fillId="3" borderId="66" xfId="0" applyFont="1" applyFill="1" applyBorder="1" applyAlignment="1">
      <alignment horizontal="center" vertical="center"/>
    </xf>
    <xf numFmtId="0" fontId="19" fillId="3" borderId="46" xfId="0" applyFont="1" applyFill="1" applyBorder="1" applyAlignment="1">
      <alignment horizontal="center" vertical="center"/>
    </xf>
    <xf numFmtId="0" fontId="18" fillId="5" borderId="12"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9" fillId="0" borderId="13" xfId="0" applyFont="1" applyBorder="1" applyAlignment="1">
      <alignment horizontal="left" vertical="center" wrapText="1"/>
    </xf>
    <xf numFmtId="0" fontId="19" fillId="0" borderId="3" xfId="0" applyFont="1" applyBorder="1" applyAlignment="1">
      <alignment horizontal="left" vertical="center" wrapText="1"/>
    </xf>
    <xf numFmtId="0" fontId="19" fillId="0" borderId="15" xfId="0" applyFont="1" applyBorder="1" applyAlignment="1">
      <alignment horizontal="left" vertical="center" wrapText="1"/>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7"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9" fillId="3" borderId="3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21" xfId="0" applyFont="1" applyBorder="1" applyAlignment="1">
      <alignment horizontal="left" vertical="center" wrapText="1"/>
    </xf>
    <xf numFmtId="0" fontId="19" fillId="0" borderId="16" xfId="0" applyFont="1" applyBorder="1" applyAlignment="1">
      <alignment horizontal="left" vertical="center" wrapText="1"/>
    </xf>
    <xf numFmtId="0" fontId="19" fillId="3" borderId="19"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0" borderId="67" xfId="0" applyFont="1" applyBorder="1" applyAlignment="1">
      <alignment horizontal="left" vertical="center" wrapText="1"/>
    </xf>
    <xf numFmtId="0" fontId="19" fillId="0" borderId="58" xfId="0" applyFont="1" applyBorder="1" applyAlignment="1">
      <alignment horizontal="left" vertical="center" wrapText="1"/>
    </xf>
    <xf numFmtId="0" fontId="19" fillId="3" borderId="63"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65"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19" fillId="0" borderId="20" xfId="0" applyFont="1" applyBorder="1" applyAlignment="1">
      <alignment horizontal="left" vertical="center" wrapText="1"/>
    </xf>
    <xf numFmtId="0" fontId="19" fillId="0" borderId="68" xfId="0" applyFont="1" applyBorder="1" applyAlignment="1">
      <alignment horizontal="left" vertical="center" wrapText="1"/>
    </xf>
    <xf numFmtId="0" fontId="19" fillId="0" borderId="34" xfId="0" applyFont="1" applyBorder="1" applyAlignment="1">
      <alignment horizontal="left" vertical="center" wrapText="1"/>
    </xf>
    <xf numFmtId="0" fontId="19" fillId="0" borderId="1" xfId="0" applyFont="1" applyBorder="1" applyAlignment="1">
      <alignment horizontal="left" vertical="center" wrapText="1"/>
    </xf>
    <xf numFmtId="0" fontId="19" fillId="3" borderId="63" xfId="0" applyFont="1" applyFill="1" applyBorder="1" applyAlignment="1">
      <alignment horizontal="left" vertical="center" wrapText="1"/>
    </xf>
    <xf numFmtId="0" fontId="19" fillId="3" borderId="64" xfId="0" applyFont="1" applyFill="1" applyBorder="1" applyAlignment="1">
      <alignment horizontal="left" vertical="center" wrapText="1"/>
    </xf>
    <xf numFmtId="0" fontId="19" fillId="3" borderId="49" xfId="0" applyFont="1" applyFill="1" applyBorder="1" applyAlignment="1">
      <alignment horizontal="left" vertical="center" wrapText="1"/>
    </xf>
    <xf numFmtId="0" fontId="19" fillId="3" borderId="50" xfId="0" applyFont="1" applyFill="1" applyBorder="1" applyAlignment="1">
      <alignment horizontal="left" vertical="center" wrapText="1"/>
    </xf>
    <xf numFmtId="0" fontId="19" fillId="3" borderId="65" xfId="0" applyFont="1" applyFill="1" applyBorder="1" applyAlignment="1">
      <alignment horizontal="left" vertical="center" wrapText="1"/>
    </xf>
    <xf numFmtId="0" fontId="19" fillId="3" borderId="56" xfId="0" applyFont="1" applyFill="1" applyBorder="1" applyAlignment="1">
      <alignment horizontal="left" vertical="center" wrapText="1"/>
    </xf>
    <xf numFmtId="0" fontId="19" fillId="0" borderId="8"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19" fillId="8" borderId="20" xfId="0" applyFont="1" applyFill="1" applyBorder="1" applyAlignment="1">
      <alignment horizontal="left" vertical="center" wrapText="1"/>
    </xf>
    <xf numFmtId="0" fontId="19" fillId="8" borderId="68" xfId="0" applyFont="1" applyFill="1" applyBorder="1" applyAlignment="1">
      <alignment horizontal="left" vertical="center" wrapText="1"/>
    </xf>
    <xf numFmtId="0" fontId="19" fillId="8" borderId="34" xfId="0" applyFont="1" applyFill="1" applyBorder="1" applyAlignment="1">
      <alignment horizontal="left" vertical="center" wrapText="1"/>
    </xf>
    <xf numFmtId="0" fontId="19" fillId="0" borderId="2" xfId="0" applyFont="1" applyBorder="1" applyAlignment="1">
      <alignment horizontal="left" vertical="center" wrapText="1"/>
    </xf>
    <xf numFmtId="0" fontId="19" fillId="0" borderId="62" xfId="0" applyFont="1" applyBorder="1" applyAlignment="1">
      <alignment horizontal="left" vertical="center" wrapText="1"/>
    </xf>
    <xf numFmtId="0" fontId="19" fillId="8" borderId="3"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19" fillId="8" borderId="62" xfId="0" applyFont="1" applyFill="1" applyBorder="1" applyAlignment="1">
      <alignment horizontal="left" vertical="center" wrapText="1"/>
    </xf>
    <xf numFmtId="0" fontId="19" fillId="8" borderId="25" xfId="0" applyFont="1" applyFill="1" applyBorder="1" applyAlignment="1">
      <alignment horizontal="left" vertical="center" wrapText="1"/>
    </xf>
    <xf numFmtId="0" fontId="19" fillId="0" borderId="10" xfId="0" applyFont="1" applyBorder="1" applyAlignment="1">
      <alignment horizontal="left" vertical="center" wrapText="1"/>
    </xf>
    <xf numFmtId="0" fontId="19" fillId="0" borderId="69" xfId="0" applyFont="1" applyBorder="1" applyAlignment="1">
      <alignment horizontal="left" vertical="center" wrapText="1"/>
    </xf>
    <xf numFmtId="0" fontId="1" fillId="4" borderId="7"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19" fillId="3" borderId="47"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8" xfId="0" applyFont="1" applyFill="1" applyBorder="1" applyAlignment="1">
      <alignment horizontal="left" vertical="center" wrapText="1"/>
    </xf>
    <xf numFmtId="0" fontId="6" fillId="0" borderId="7" xfId="0" applyFont="1" applyBorder="1" applyAlignment="1" applyProtection="1">
      <alignment horizontal="center" vertical="center" wrapText="1"/>
      <protection locked="0"/>
    </xf>
    <xf numFmtId="0" fontId="19" fillId="3" borderId="8"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6" fillId="0" borderId="8"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9" fillId="3" borderId="47" xfId="0" applyFont="1" applyFill="1" applyBorder="1" applyAlignment="1">
      <alignment horizontal="left" vertical="center" wrapText="1"/>
    </xf>
    <xf numFmtId="0" fontId="19" fillId="3" borderId="48" xfId="0" applyFont="1" applyFill="1" applyBorder="1" applyAlignment="1">
      <alignment horizontal="left" vertical="center" wrapText="1"/>
    </xf>
    <xf numFmtId="0" fontId="19" fillId="3" borderId="37" xfId="0" applyFont="1" applyFill="1" applyBorder="1" applyAlignment="1">
      <alignment horizontal="left" vertical="center" wrapText="1"/>
    </xf>
    <xf numFmtId="0" fontId="1" fillId="4" borderId="47"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15"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0" xfId="0" applyFont="1" applyFill="1" applyBorder="1" applyAlignment="1">
      <alignment horizontal="left" vertical="center" wrapText="1"/>
    </xf>
    <xf numFmtId="0" fontId="19" fillId="3" borderId="34" xfId="0" applyFont="1" applyFill="1" applyBorder="1" applyAlignment="1">
      <alignment horizontal="left" vertical="center" wrapText="1"/>
    </xf>
    <xf numFmtId="0" fontId="19" fillId="8" borderId="8" xfId="0" applyFont="1" applyFill="1" applyBorder="1" applyAlignment="1">
      <alignment horizontal="left" vertical="center" wrapText="1"/>
    </xf>
    <xf numFmtId="0" fontId="19" fillId="8" borderId="47" xfId="0" applyFont="1" applyFill="1" applyBorder="1" applyAlignment="1">
      <alignment horizontal="left" vertical="center" wrapText="1"/>
    </xf>
    <xf numFmtId="0" fontId="19" fillId="8" borderId="37" xfId="0" applyFont="1" applyFill="1" applyBorder="1" applyAlignment="1">
      <alignment horizontal="left" vertical="center" wrapText="1"/>
    </xf>
    <xf numFmtId="0" fontId="19" fillId="0" borderId="37" xfId="0" applyFont="1" applyBorder="1" applyAlignment="1">
      <alignment horizontal="left" vertical="center" wrapText="1"/>
    </xf>
    <xf numFmtId="0" fontId="1"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5" xfId="0" applyFont="1" applyBorder="1" applyAlignment="1">
      <alignment horizontal="center" vertical="center" wrapText="1"/>
    </xf>
    <xf numFmtId="0" fontId="19" fillId="3" borderId="9"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47"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8" fillId="4" borderId="5" xfId="0" applyFont="1" applyFill="1" applyBorder="1" applyAlignment="1">
      <alignment horizontal="left" vertical="center" wrapText="1"/>
    </xf>
    <xf numFmtId="0" fontId="18" fillId="4" borderId="33"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9" fillId="4" borderId="57" xfId="0" applyFont="1" applyFill="1" applyBorder="1" applyAlignment="1">
      <alignment horizontal="left" vertical="center" wrapText="1"/>
    </xf>
    <xf numFmtId="0" fontId="19" fillId="4" borderId="44" xfId="0" applyFont="1" applyFill="1" applyBorder="1" applyAlignment="1">
      <alignment horizontal="left" vertical="center" wrapText="1"/>
    </xf>
    <xf numFmtId="0" fontId="19" fillId="4" borderId="61"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19" fillId="4" borderId="54" xfId="0" applyFont="1" applyFill="1" applyBorder="1" applyAlignment="1">
      <alignment horizontal="left" vertical="center" wrapText="1"/>
    </xf>
    <xf numFmtId="0" fontId="19" fillId="4" borderId="37" xfId="0" applyFont="1" applyFill="1" applyBorder="1" applyAlignment="1">
      <alignment horizontal="left" vertical="center" wrapText="1"/>
    </xf>
    <xf numFmtId="0" fontId="19" fillId="4" borderId="55" xfId="0" applyFont="1" applyFill="1" applyBorder="1" applyAlignment="1">
      <alignment horizontal="left" vertical="center" wrapText="1"/>
    </xf>
    <xf numFmtId="0" fontId="19" fillId="4" borderId="56"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 fillId="0" borderId="15" xfId="0" applyFont="1" applyBorder="1" applyAlignment="1">
      <alignment horizontal="center" vertical="center" wrapText="1"/>
    </xf>
    <xf numFmtId="0" fontId="31" fillId="3" borderId="52"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14" fontId="19" fillId="0" borderId="7" xfId="0" applyNumberFormat="1" applyFont="1" applyBorder="1" applyAlignment="1">
      <alignment horizontal="center" vertical="center" wrapText="1"/>
    </xf>
    <xf numFmtId="14" fontId="19" fillId="0" borderId="21" xfId="0" applyNumberFormat="1" applyFont="1" applyBorder="1" applyAlignment="1">
      <alignment horizontal="center" vertical="center" wrapText="1"/>
    </xf>
    <xf numFmtId="0" fontId="19" fillId="0" borderId="5" xfId="0" applyFont="1" applyBorder="1" applyAlignment="1">
      <alignment horizontal="left" vertical="center" wrapText="1"/>
    </xf>
    <xf numFmtId="14" fontId="19" fillId="0" borderId="3" xfId="0" applyNumberFormat="1" applyFont="1" applyBorder="1" applyAlignment="1">
      <alignment horizontal="center" vertical="center"/>
    </xf>
    <xf numFmtId="14" fontId="19" fillId="0" borderId="15" xfId="0" applyNumberFormat="1" applyFont="1" applyBorder="1" applyAlignment="1">
      <alignment horizontal="center" vertical="center"/>
    </xf>
    <xf numFmtId="0" fontId="6" fillId="0" borderId="15" xfId="0" applyFont="1" applyBorder="1" applyAlignment="1" applyProtection="1">
      <alignment horizontal="center" vertical="center" wrapText="1"/>
      <protection locked="0"/>
    </xf>
    <xf numFmtId="0" fontId="1" fillId="0" borderId="47" xfId="0" applyFont="1" applyBorder="1" applyAlignment="1">
      <alignment horizontal="center" vertical="center" wrapText="1"/>
    </xf>
    <xf numFmtId="0" fontId="1" fillId="0" borderId="6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1" xfId="0" applyFont="1" applyBorder="1" applyAlignment="1">
      <alignment horizontal="center" vertical="center" wrapText="1"/>
    </xf>
    <xf numFmtId="0" fontId="18" fillId="0" borderId="4" xfId="0" applyFont="1" applyBorder="1" applyAlignment="1">
      <alignment horizontal="left"/>
    </xf>
    <xf numFmtId="0" fontId="18" fillId="0" borderId="0" xfId="0" applyFont="1" applyAlignment="1">
      <alignment horizontal="left"/>
    </xf>
    <xf numFmtId="0" fontId="18" fillId="0" borderId="1" xfId="0" applyFont="1" applyBorder="1" applyAlignment="1">
      <alignment horizontal="left"/>
    </xf>
    <xf numFmtId="0" fontId="18" fillId="0" borderId="55" xfId="0" applyFont="1" applyBorder="1" applyAlignment="1">
      <alignment horizontal="left"/>
    </xf>
    <xf numFmtId="0" fontId="18" fillId="0" borderId="66" xfId="0" applyFont="1" applyBorder="1" applyAlignment="1">
      <alignment horizontal="left"/>
    </xf>
    <xf numFmtId="0" fontId="18" fillId="0" borderId="46" xfId="0" applyFont="1" applyBorder="1" applyAlignment="1">
      <alignment horizontal="left"/>
    </xf>
    <xf numFmtId="0" fontId="19" fillId="3" borderId="0" xfId="0" applyFont="1" applyFill="1" applyAlignment="1">
      <alignment horizontal="center" vertical="center" wrapText="1"/>
    </xf>
    <xf numFmtId="0" fontId="19" fillId="3" borderId="66" xfId="0"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center" vertical="center"/>
    </xf>
    <xf numFmtId="0" fontId="19" fillId="0" borderId="19" xfId="0" applyFont="1" applyBorder="1" applyAlignment="1">
      <alignment horizontal="left" vertical="center" wrapText="1"/>
    </xf>
    <xf numFmtId="0" fontId="18" fillId="11" borderId="57" xfId="0" applyFont="1" applyFill="1" applyBorder="1" applyAlignment="1">
      <alignment horizontal="left" vertical="center" wrapText="1"/>
    </xf>
    <xf numFmtId="0" fontId="18" fillId="11" borderId="43" xfId="0" applyFont="1" applyFill="1" applyBorder="1" applyAlignment="1">
      <alignment horizontal="left" vertical="center" wrapText="1"/>
    </xf>
    <xf numFmtId="0" fontId="18" fillId="11" borderId="58" xfId="0" applyFont="1" applyFill="1" applyBorder="1" applyAlignment="1">
      <alignment horizontal="left" vertical="center" wrapText="1"/>
    </xf>
    <xf numFmtId="0" fontId="1" fillId="3" borderId="40"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9" fillId="0" borderId="24" xfId="0" applyFont="1" applyBorder="1" applyAlignment="1">
      <alignment horizontal="left" vertical="center" wrapText="1"/>
    </xf>
    <xf numFmtId="14" fontId="19" fillId="0" borderId="7" xfId="0" applyNumberFormat="1" applyFont="1" applyBorder="1" applyAlignment="1">
      <alignment horizontal="center" vertical="center"/>
    </xf>
    <xf numFmtId="14" fontId="19" fillId="0" borderId="21" xfId="0" applyNumberFormat="1" applyFont="1" applyBorder="1" applyAlignment="1">
      <alignment horizontal="center" vertical="center"/>
    </xf>
    <xf numFmtId="0" fontId="19" fillId="0" borderId="63"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0" xfId="0" applyFont="1" applyAlignment="1">
      <alignment horizontal="center" vertical="center" wrapText="1"/>
    </xf>
    <xf numFmtId="0" fontId="19" fillId="0" borderId="65" xfId="0" applyFont="1" applyBorder="1" applyAlignment="1">
      <alignment horizontal="center"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4" xfId="0" applyFont="1" applyBorder="1" applyAlignment="1">
      <alignment horizontal="center" vertical="center"/>
    </xf>
    <xf numFmtId="0" fontId="19" fillId="0" borderId="50" xfId="0" applyFont="1" applyBorder="1" applyAlignment="1">
      <alignment horizontal="center" vertical="center"/>
    </xf>
    <xf numFmtId="0" fontId="10" fillId="2" borderId="0" xfId="2" applyFont="1" applyFill="1" applyAlignment="1">
      <alignment horizontal="center" vertical="center" wrapText="1"/>
    </xf>
    <xf numFmtId="0" fontId="11" fillId="2" borderId="0" xfId="2" applyFont="1" applyFill="1" applyAlignment="1">
      <alignment horizontal="left" vertical="center" wrapText="1"/>
    </xf>
    <xf numFmtId="0" fontId="11" fillId="2" borderId="22" xfId="2" applyFont="1" applyFill="1" applyBorder="1" applyAlignment="1">
      <alignment horizontal="left" vertical="center" wrapText="1"/>
    </xf>
    <xf numFmtId="0" fontId="9" fillId="2" borderId="22" xfId="2" applyFont="1" applyFill="1" applyBorder="1" applyAlignment="1">
      <alignment horizontal="center" vertical="center" wrapText="1"/>
    </xf>
    <xf numFmtId="0" fontId="8" fillId="2" borderId="22" xfId="2" applyFont="1" applyFill="1" applyBorder="1" applyAlignment="1">
      <alignment horizontal="left" vertical="center" wrapText="1"/>
    </xf>
    <xf numFmtId="0" fontId="8" fillId="2" borderId="22" xfId="2" applyFont="1" applyFill="1" applyBorder="1" applyAlignment="1">
      <alignment horizontal="center" vertical="center" wrapText="1"/>
    </xf>
    <xf numFmtId="0" fontId="51" fillId="0" borderId="0" xfId="0" applyFont="1" applyAlignment="1">
      <alignment horizontal="left"/>
    </xf>
    <xf numFmtId="0" fontId="56" fillId="13" borderId="5" xfId="0" applyFont="1" applyFill="1" applyBorder="1" applyAlignment="1">
      <alignment horizontal="center" vertical="center" wrapText="1"/>
    </xf>
    <xf numFmtId="0" fontId="56" fillId="3" borderId="5"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10" xfId="0" applyFont="1" applyFill="1" applyBorder="1" applyAlignment="1">
      <alignment horizontal="left" vertical="center" wrapText="1"/>
    </xf>
    <xf numFmtId="0" fontId="51" fillId="3" borderId="0" xfId="0" applyFont="1" applyFill="1" applyAlignment="1">
      <alignment horizontal="left"/>
    </xf>
    <xf numFmtId="0" fontId="56" fillId="13" borderId="3" xfId="0" applyFont="1" applyFill="1" applyBorder="1" applyAlignment="1">
      <alignment horizontal="center" vertical="center" wrapText="1"/>
    </xf>
    <xf numFmtId="0" fontId="56" fillId="3" borderId="3" xfId="0" applyFont="1" applyFill="1" applyBorder="1" applyAlignment="1">
      <alignment horizontal="center" vertical="center" wrapText="1"/>
    </xf>
    <xf numFmtId="0" fontId="64" fillId="4" borderId="3" xfId="0" applyFont="1" applyFill="1" applyBorder="1" applyAlignment="1">
      <alignment horizontal="left" vertical="top"/>
    </xf>
    <xf numFmtId="164" fontId="51" fillId="0" borderId="3" xfId="0" applyNumberFormat="1" applyFont="1" applyBorder="1" applyAlignment="1">
      <alignment horizontal="center" vertical="center"/>
    </xf>
    <xf numFmtId="0" fontId="56" fillId="3" borderId="3" xfId="0" applyFont="1" applyFill="1" applyBorder="1" applyAlignment="1">
      <alignment vertical="center" wrapText="1"/>
    </xf>
    <xf numFmtId="0" fontId="56" fillId="13" borderId="15" xfId="0" applyFont="1" applyFill="1" applyBorder="1" applyAlignment="1">
      <alignment horizontal="center" vertical="center" wrapText="1"/>
    </xf>
    <xf numFmtId="0" fontId="56" fillId="3" borderId="15" xfId="0" applyFont="1" applyFill="1" applyBorder="1" applyAlignment="1">
      <alignment vertical="center" wrapText="1"/>
    </xf>
    <xf numFmtId="0" fontId="56" fillId="0" borderId="0" xfId="0" applyFont="1" applyAlignment="1">
      <alignment horizontal="left"/>
    </xf>
    <xf numFmtId="0" fontId="56" fillId="13" borderId="28" xfId="0" applyFont="1" applyFill="1" applyBorder="1" applyAlignment="1">
      <alignment horizontal="center" vertical="center" wrapText="1"/>
    </xf>
    <xf numFmtId="0" fontId="56" fillId="3" borderId="0" xfId="0" applyFont="1" applyFill="1" applyAlignment="1">
      <alignment horizontal="left"/>
    </xf>
    <xf numFmtId="0" fontId="56" fillId="13" borderId="8" xfId="0" applyFont="1" applyFill="1" applyBorder="1" applyAlignment="1">
      <alignment horizontal="center" vertical="center" wrapText="1"/>
    </xf>
    <xf numFmtId="0" fontId="56" fillId="3" borderId="8" xfId="0" applyFont="1" applyFill="1" applyBorder="1" applyAlignment="1">
      <alignment vertical="center" wrapText="1"/>
    </xf>
    <xf numFmtId="0" fontId="52" fillId="14" borderId="10" xfId="0" applyFont="1" applyFill="1" applyBorder="1" applyAlignment="1">
      <alignment horizontal="center" vertical="center" wrapText="1"/>
    </xf>
    <xf numFmtId="0" fontId="51" fillId="10" borderId="0" xfId="0" applyFont="1" applyFill="1" applyAlignment="1">
      <alignment horizontal="left"/>
    </xf>
    <xf numFmtId="0" fontId="51" fillId="3" borderId="2" xfId="0" applyFont="1" applyFill="1" applyBorder="1" applyAlignment="1">
      <alignment horizontal="left" vertical="center" wrapText="1"/>
    </xf>
    <xf numFmtId="0" fontId="42" fillId="3" borderId="2" xfId="0" applyFont="1" applyFill="1" applyBorder="1" applyAlignment="1">
      <alignment horizontal="center" vertical="center" wrapText="1"/>
    </xf>
    <xf numFmtId="14" fontId="52" fillId="14" borderId="2" xfId="0" applyNumberFormat="1" applyFont="1" applyFill="1" applyBorder="1" applyAlignment="1">
      <alignment horizontal="center" vertical="center" wrapText="1"/>
    </xf>
    <xf numFmtId="14" fontId="52" fillId="14" borderId="2" xfId="0" applyNumberFormat="1" applyFont="1" applyFill="1" applyBorder="1" applyAlignment="1">
      <alignment horizontal="left" vertical="center" wrapText="1"/>
    </xf>
    <xf numFmtId="0" fontId="51" fillId="3" borderId="2" xfId="0" applyFont="1" applyFill="1" applyBorder="1" applyAlignment="1">
      <alignment horizontal="left" vertical="center" wrapText="1"/>
    </xf>
    <xf numFmtId="0" fontId="51" fillId="3" borderId="3" xfId="0" applyFont="1" applyFill="1" applyBorder="1" applyAlignment="1">
      <alignment horizontal="left" vertical="top" wrapText="1"/>
    </xf>
    <xf numFmtId="0" fontId="56" fillId="3" borderId="3" xfId="0" applyFont="1" applyFill="1" applyBorder="1" applyAlignment="1">
      <alignment vertical="center"/>
    </xf>
    <xf numFmtId="0" fontId="42" fillId="3" borderId="3" xfId="0" applyFont="1" applyFill="1" applyBorder="1" applyAlignment="1">
      <alignment horizontal="center" vertical="center" wrapText="1"/>
    </xf>
    <xf numFmtId="0" fontId="51" fillId="3" borderId="3" xfId="0" applyFont="1" applyFill="1" applyBorder="1" applyAlignment="1">
      <alignment horizontal="center" wrapText="1"/>
    </xf>
    <xf numFmtId="0" fontId="51" fillId="3" borderId="2" xfId="0" applyFont="1" applyFill="1" applyBorder="1" applyAlignment="1">
      <alignment horizontal="center" vertical="center" wrapText="1"/>
    </xf>
    <xf numFmtId="0" fontId="51" fillId="9" borderId="0" xfId="0" applyFont="1" applyFill="1" applyAlignment="1">
      <alignment horizontal="left"/>
    </xf>
    <xf numFmtId="14" fontId="51" fillId="3" borderId="2" xfId="0" applyNumberFormat="1" applyFont="1" applyFill="1" applyBorder="1" applyAlignment="1">
      <alignment horizontal="left" vertical="center" wrapText="1"/>
    </xf>
    <xf numFmtId="0" fontId="42" fillId="3" borderId="15" xfId="0" applyFont="1" applyFill="1" applyBorder="1" applyAlignment="1">
      <alignment horizontal="center" vertical="center" wrapText="1"/>
    </xf>
    <xf numFmtId="0" fontId="51" fillId="3" borderId="20" xfId="0" applyFont="1" applyFill="1" applyBorder="1" applyAlignment="1">
      <alignment horizontal="left" vertical="center" wrapText="1"/>
    </xf>
    <xf numFmtId="0" fontId="56" fillId="0" borderId="8" xfId="0" applyFont="1" applyBorder="1" applyAlignment="1">
      <alignment vertical="center" wrapText="1"/>
    </xf>
    <xf numFmtId="0" fontId="51" fillId="8" borderId="0" xfId="0" applyFont="1" applyFill="1" applyAlignment="1">
      <alignment horizontal="left"/>
    </xf>
    <xf numFmtId="0" fontId="64" fillId="3" borderId="0" xfId="0" applyFont="1" applyFill="1" applyAlignment="1">
      <alignment horizontal="left"/>
    </xf>
    <xf numFmtId="0" fontId="56" fillId="0" borderId="3" xfId="0" applyFont="1" applyBorder="1" applyAlignment="1">
      <alignment vertical="center" wrapText="1"/>
    </xf>
    <xf numFmtId="9" fontId="42" fillId="3" borderId="2" xfId="3" applyFont="1" applyFill="1" applyBorder="1" applyAlignment="1">
      <alignment horizontal="left" vertical="center" wrapText="1"/>
    </xf>
    <xf numFmtId="0" fontId="64" fillId="8" borderId="0" xfId="0" applyFont="1" applyFill="1" applyAlignment="1">
      <alignment horizontal="left"/>
    </xf>
    <xf numFmtId="0" fontId="56" fillId="0" borderId="3" xfId="0" applyFont="1" applyBorder="1" applyAlignment="1">
      <alignment horizontal="center" vertical="center" wrapText="1"/>
    </xf>
    <xf numFmtId="0" fontId="54" fillId="0" borderId="3"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2" xfId="0" applyFont="1" applyBorder="1" applyAlignment="1">
      <alignment horizontal="center" vertical="center" wrapText="1"/>
    </xf>
    <xf numFmtId="0" fontId="56" fillId="0" borderId="15" xfId="0" applyFont="1" applyBorder="1" applyAlignment="1">
      <alignment vertical="center" wrapText="1"/>
    </xf>
    <xf numFmtId="0" fontId="42" fillId="3" borderId="15" xfId="0" applyFont="1" applyFill="1" applyBorder="1" applyAlignment="1">
      <alignment horizontal="center" vertical="center" wrapText="1"/>
    </xf>
    <xf numFmtId="0" fontId="42" fillId="3" borderId="15" xfId="0" applyFont="1" applyFill="1" applyBorder="1" applyAlignment="1">
      <alignment vertical="center" wrapText="1"/>
    </xf>
    <xf numFmtId="0" fontId="42" fillId="3" borderId="15" xfId="0" applyFont="1" applyFill="1" applyBorder="1" applyAlignment="1">
      <alignment horizontal="left" vertical="top" wrapText="1"/>
    </xf>
    <xf numFmtId="0" fontId="42" fillId="3" borderId="20" xfId="0" applyFont="1" applyFill="1" applyBorder="1" applyAlignment="1">
      <alignment horizontal="left" vertical="center" wrapText="1"/>
    </xf>
    <xf numFmtId="0" fontId="56" fillId="13" borderId="21" xfId="0" applyFont="1" applyFill="1" applyBorder="1" applyAlignment="1">
      <alignment horizontal="center" vertical="center" wrapText="1"/>
    </xf>
    <xf numFmtId="0" fontId="51" fillId="3" borderId="20" xfId="0" applyFont="1" applyFill="1" applyBorder="1" applyAlignment="1">
      <alignment horizontal="left" vertical="center" wrapText="1"/>
    </xf>
    <xf numFmtId="0" fontId="67" fillId="3" borderId="2" xfId="0" applyFont="1" applyFill="1" applyBorder="1" applyAlignment="1">
      <alignment horizontal="left" vertical="center" wrapText="1"/>
    </xf>
    <xf numFmtId="164" fontId="51" fillId="0" borderId="7" xfId="0" applyNumberFormat="1" applyFont="1" applyBorder="1" applyAlignment="1">
      <alignment horizontal="center" vertical="center"/>
    </xf>
    <xf numFmtId="0" fontId="51" fillId="3" borderId="0" xfId="0" applyFont="1" applyFill="1" applyAlignment="1">
      <alignment horizontal="center" vertical="center"/>
    </xf>
    <xf numFmtId="0" fontId="51" fillId="3" borderId="0" xfId="0" applyFont="1" applyFill="1" applyAlignment="1">
      <alignment horizontal="center"/>
    </xf>
    <xf numFmtId="0" fontId="67" fillId="3" borderId="59" xfId="0" applyFont="1" applyFill="1" applyBorder="1" applyAlignment="1">
      <alignment horizontal="center" vertical="center"/>
    </xf>
    <xf numFmtId="0" fontId="67" fillId="3" borderId="45" xfId="0" applyFont="1" applyFill="1" applyBorder="1" applyAlignment="1">
      <alignment horizontal="center" vertical="center"/>
    </xf>
    <xf numFmtId="0" fontId="68" fillId="3" borderId="59" xfId="0" applyFont="1" applyFill="1" applyBorder="1" applyAlignment="1">
      <alignment horizontal="center" vertical="center"/>
    </xf>
    <xf numFmtId="164" fontId="68" fillId="3" borderId="7" xfId="0" applyNumberFormat="1" applyFont="1" applyFill="1" applyBorder="1" applyAlignment="1">
      <alignment horizontal="center" vertical="center"/>
    </xf>
    <xf numFmtId="0" fontId="67" fillId="3" borderId="4" xfId="0" applyFont="1" applyFill="1" applyBorder="1" applyAlignment="1">
      <alignment horizontal="center" vertical="center"/>
    </xf>
    <xf numFmtId="0" fontId="67" fillId="3" borderId="1" xfId="0" applyFont="1" applyFill="1" applyBorder="1" applyAlignment="1">
      <alignment horizontal="center" vertical="center"/>
    </xf>
    <xf numFmtId="0" fontId="68" fillId="3" borderId="4" xfId="0" applyFont="1" applyFill="1" applyBorder="1" applyAlignment="1">
      <alignment horizontal="center" vertical="center"/>
    </xf>
    <xf numFmtId="164" fontId="68" fillId="3" borderId="18" xfId="0" applyNumberFormat="1" applyFont="1" applyFill="1" applyBorder="1" applyAlignment="1">
      <alignment horizontal="center" vertical="center"/>
    </xf>
    <xf numFmtId="0" fontId="51" fillId="3" borderId="0" xfId="0" applyFont="1" applyFill="1" applyAlignment="1">
      <alignment horizontal="center" vertical="center" wrapText="1"/>
    </xf>
    <xf numFmtId="0" fontId="51" fillId="3" borderId="0" xfId="0" applyFont="1" applyFill="1" applyAlignment="1">
      <alignment horizontal="left" vertical="center" wrapText="1"/>
    </xf>
    <xf numFmtId="0" fontId="51" fillId="3" borderId="0" xfId="0" applyFont="1" applyFill="1" applyAlignment="1">
      <alignment horizontal="left" vertical="center"/>
    </xf>
    <xf numFmtId="0" fontId="51" fillId="3" borderId="0" xfId="0" applyFont="1" applyFill="1" applyAlignment="1">
      <alignment horizontal="center" vertical="center"/>
    </xf>
    <xf numFmtId="0" fontId="51" fillId="3" borderId="0" xfId="0" applyFont="1" applyFill="1" applyAlignment="1">
      <alignment horizontal="left"/>
    </xf>
    <xf numFmtId="0" fontId="67" fillId="3" borderId="55" xfId="0" applyFont="1" applyFill="1" applyBorder="1" applyAlignment="1">
      <alignment horizontal="center" vertical="center"/>
    </xf>
    <xf numFmtId="0" fontId="67" fillId="3" borderId="46" xfId="0" applyFont="1" applyFill="1" applyBorder="1" applyAlignment="1">
      <alignment horizontal="center" vertical="center"/>
    </xf>
    <xf numFmtId="0" fontId="68" fillId="3" borderId="55" xfId="0" applyFont="1" applyFill="1" applyBorder="1" applyAlignment="1">
      <alignment horizontal="center" vertical="center"/>
    </xf>
    <xf numFmtId="164" fontId="68" fillId="3" borderId="5" xfId="0" applyNumberFormat="1" applyFont="1" applyFill="1" applyBorder="1" applyAlignment="1">
      <alignment horizontal="center" vertical="center"/>
    </xf>
    <xf numFmtId="0" fontId="51" fillId="0" borderId="0" xfId="0" applyFont="1" applyAlignment="1">
      <alignment horizontal="center" vertical="center"/>
    </xf>
    <xf numFmtId="0" fontId="51" fillId="3" borderId="0" xfId="0" applyFont="1" applyFill="1" applyAlignment="1">
      <alignment horizontal="left" vertical="center" wrapText="1"/>
    </xf>
    <xf numFmtId="0" fontId="51" fillId="0" borderId="0" xfId="0" applyFont="1" applyAlignment="1">
      <alignment horizontal="center"/>
    </xf>
    <xf numFmtId="0" fontId="42" fillId="3" borderId="0" xfId="0" applyFont="1" applyFill="1" applyAlignment="1">
      <alignment horizontal="left"/>
    </xf>
    <xf numFmtId="0" fontId="43" fillId="3" borderId="3" xfId="0" applyFont="1" applyFill="1" applyBorder="1" applyAlignment="1">
      <alignment horizontal="center" vertical="center" wrapText="1"/>
    </xf>
    <xf numFmtId="0" fontId="43" fillId="3" borderId="3" xfId="0" applyFont="1" applyFill="1" applyBorder="1" applyAlignment="1">
      <alignment horizontal="center" vertical="top" wrapText="1"/>
    </xf>
    <xf numFmtId="0" fontId="51" fillId="9" borderId="7" xfId="0" applyFont="1" applyFill="1" applyBorder="1" applyAlignment="1">
      <alignment horizontal="left" vertical="center" wrapText="1"/>
    </xf>
    <xf numFmtId="0" fontId="51" fillId="9" borderId="18" xfId="0" applyFont="1" applyFill="1" applyBorder="1" applyAlignment="1">
      <alignment horizontal="left" vertical="center" wrapText="1"/>
    </xf>
    <xf numFmtId="0" fontId="51" fillId="9" borderId="5" xfId="0" applyFont="1" applyFill="1" applyBorder="1" applyAlignment="1">
      <alignment horizontal="left" vertical="center" wrapText="1"/>
    </xf>
    <xf numFmtId="0" fontId="58" fillId="3" borderId="40" xfId="0" applyFont="1" applyFill="1" applyBorder="1" applyAlignment="1">
      <alignment horizontal="center" vertical="center"/>
    </xf>
    <xf numFmtId="0" fontId="58" fillId="3" borderId="30" xfId="0" applyFont="1" applyFill="1" applyBorder="1" applyAlignment="1">
      <alignment horizontal="center" vertical="center"/>
    </xf>
    <xf numFmtId="0" fontId="58" fillId="3" borderId="24" xfId="0" applyFont="1" applyFill="1" applyBorder="1" applyAlignment="1">
      <alignment horizontal="center" vertical="center"/>
    </xf>
    <xf numFmtId="0" fontId="44" fillId="3" borderId="3" xfId="0" applyFont="1" applyFill="1" applyBorder="1" applyAlignment="1">
      <alignment horizontal="left" vertical="center" wrapText="1"/>
    </xf>
    <xf numFmtId="0" fontId="47" fillId="3" borderId="3" xfId="0" applyFont="1" applyFill="1" applyBorder="1" applyAlignment="1">
      <alignment horizontal="left" vertical="center" wrapText="1"/>
    </xf>
    <xf numFmtId="164" fontId="51" fillId="3" borderId="3" xfId="0" applyNumberFormat="1" applyFont="1" applyFill="1" applyBorder="1" applyAlignment="1">
      <alignment horizontal="center" vertical="center"/>
    </xf>
    <xf numFmtId="0" fontId="69" fillId="0" borderId="0" xfId="0" applyFont="1"/>
    <xf numFmtId="0" fontId="62" fillId="0" borderId="0" xfId="0" applyFont="1" applyBorder="1" applyAlignment="1" applyProtection="1">
      <alignment horizontal="center" vertical="center" wrapText="1"/>
      <protection locked="0"/>
    </xf>
    <xf numFmtId="0" fontId="70" fillId="0" borderId="52" xfId="0" applyFont="1" applyBorder="1" applyAlignment="1" applyProtection="1">
      <alignment horizontal="center" vertical="center" wrapText="1"/>
      <protection locked="0"/>
    </xf>
    <xf numFmtId="0" fontId="62" fillId="0" borderId="35" xfId="0" applyFont="1" applyBorder="1" applyAlignment="1" applyProtection="1">
      <alignment horizontal="center" vertical="center" wrapText="1"/>
      <protection locked="0"/>
    </xf>
    <xf numFmtId="0" fontId="71" fillId="20" borderId="7" xfId="0" applyFont="1" applyFill="1" applyBorder="1" applyAlignment="1" applyProtection="1">
      <alignment horizontal="center" vertical="center" textRotation="90" wrapText="1"/>
      <protection locked="0"/>
    </xf>
    <xf numFmtId="0" fontId="69" fillId="3" borderId="77" xfId="0" applyFont="1" applyFill="1" applyBorder="1" applyAlignment="1" applyProtection="1">
      <alignment horizontal="left" vertical="center" wrapText="1"/>
      <protection locked="0"/>
    </xf>
    <xf numFmtId="0" fontId="69" fillId="3" borderId="77" xfId="0" applyFont="1" applyFill="1" applyBorder="1" applyAlignment="1" applyProtection="1">
      <alignment horizontal="center" vertical="center"/>
      <protection locked="0"/>
    </xf>
    <xf numFmtId="0" fontId="69" fillId="0" borderId="77" xfId="0" applyFont="1" applyBorder="1" applyAlignment="1" applyProtection="1">
      <alignment horizontal="center" vertical="center" wrapText="1"/>
      <protection locked="0"/>
    </xf>
    <xf numFmtId="0" fontId="69" fillId="3" borderId="77" xfId="0" applyFont="1" applyFill="1" applyBorder="1" applyAlignment="1" applyProtection="1">
      <alignment horizontal="center" vertical="center" wrapText="1"/>
      <protection locked="0"/>
    </xf>
    <xf numFmtId="0" fontId="69" fillId="3" borderId="77" xfId="0" applyFont="1" applyFill="1" applyBorder="1" applyAlignment="1" applyProtection="1">
      <alignment horizontal="left" vertical="top" wrapText="1"/>
      <protection locked="0"/>
    </xf>
    <xf numFmtId="0" fontId="69" fillId="3" borderId="77" xfId="0" applyFont="1" applyFill="1" applyBorder="1" applyAlignment="1" applyProtection="1">
      <alignment horizontal="center" vertical="center" wrapText="1"/>
      <protection locked="0"/>
    </xf>
    <xf numFmtId="0" fontId="69" fillId="3" borderId="77" xfId="0" applyFont="1" applyFill="1" applyBorder="1" applyAlignment="1" applyProtection="1">
      <alignment horizontal="left" vertical="center" wrapText="1"/>
      <protection locked="0"/>
    </xf>
    <xf numFmtId="9" fontId="69" fillId="0" borderId="77" xfId="0" applyNumberFormat="1" applyFont="1" applyBorder="1" applyAlignment="1">
      <alignment horizontal="center" vertical="center"/>
    </xf>
    <xf numFmtId="0" fontId="69" fillId="0" borderId="77" xfId="0" applyFont="1" applyBorder="1" applyAlignment="1">
      <alignment horizontal="center" vertical="center"/>
    </xf>
    <xf numFmtId="0" fontId="69" fillId="0" borderId="77" xfId="0" applyFont="1" applyBorder="1" applyAlignment="1">
      <alignment horizontal="center" vertical="center" wrapText="1"/>
    </xf>
    <xf numFmtId="0" fontId="75" fillId="0" borderId="77" xfId="0" applyFont="1" applyBorder="1" applyAlignment="1">
      <alignment horizontal="center" vertical="center" wrapText="1"/>
    </xf>
    <xf numFmtId="0" fontId="69" fillId="0" borderId="78" xfId="0" applyFont="1" applyBorder="1" applyAlignment="1">
      <alignment horizontal="center" vertical="center"/>
    </xf>
    <xf numFmtId="0" fontId="69" fillId="22" borderId="78" xfId="0" applyFont="1" applyFill="1" applyBorder="1" applyAlignment="1">
      <alignment horizontal="center" vertical="center" wrapText="1"/>
    </xf>
    <xf numFmtId="0" fontId="75" fillId="0" borderId="80" xfId="0" applyFont="1" applyBorder="1" applyAlignment="1">
      <alignment horizontal="center" vertical="center"/>
    </xf>
    <xf numFmtId="0" fontId="69" fillId="3" borderId="3" xfId="0" applyFont="1" applyFill="1" applyBorder="1" applyAlignment="1" applyProtection="1">
      <alignment horizontal="left" vertical="center" wrapText="1"/>
      <protection locked="0"/>
    </xf>
    <xf numFmtId="0" fontId="69" fillId="3" borderId="3" xfId="0" applyFont="1" applyFill="1" applyBorder="1" applyAlignment="1" applyProtection="1">
      <alignment horizontal="center" vertical="center"/>
      <protection locked="0"/>
    </xf>
    <xf numFmtId="0" fontId="69" fillId="0" borderId="3" xfId="0" applyFont="1" applyBorder="1" applyAlignment="1" applyProtection="1">
      <alignment horizontal="center" vertical="center" wrapText="1"/>
      <protection locked="0"/>
    </xf>
    <xf numFmtId="0" fontId="69" fillId="3" borderId="3" xfId="0" applyFont="1" applyFill="1" applyBorder="1" applyAlignment="1" applyProtection="1">
      <alignment horizontal="center" vertical="center" wrapText="1"/>
      <protection locked="0"/>
    </xf>
    <xf numFmtId="0" fontId="69" fillId="3" borderId="3" xfId="0" applyFont="1" applyFill="1" applyBorder="1" applyAlignment="1" applyProtection="1">
      <alignment horizontal="left" vertical="top" wrapText="1"/>
      <protection locked="0"/>
    </xf>
    <xf numFmtId="0" fontId="69" fillId="3" borderId="8" xfId="0" applyFont="1" applyFill="1" applyBorder="1" applyAlignment="1" applyProtection="1">
      <alignment horizontal="center" vertical="center" wrapText="1"/>
      <protection locked="0"/>
    </xf>
    <xf numFmtId="0" fontId="69" fillId="3" borderId="3" xfId="0" applyFont="1" applyFill="1" applyBorder="1" applyAlignment="1" applyProtection="1">
      <alignment horizontal="left" vertical="center" wrapText="1"/>
      <protection locked="0"/>
    </xf>
    <xf numFmtId="9" fontId="69" fillId="0" borderId="3" xfId="0" applyNumberFormat="1" applyFont="1" applyBorder="1" applyAlignment="1">
      <alignment horizontal="center" vertical="center"/>
    </xf>
    <xf numFmtId="0" fontId="69" fillId="0" borderId="3" xfId="0" applyFont="1" applyBorder="1" applyAlignment="1">
      <alignment horizontal="center" vertical="center"/>
    </xf>
    <xf numFmtId="0" fontId="69" fillId="0" borderId="3" xfId="0" applyFont="1" applyBorder="1" applyAlignment="1">
      <alignment horizontal="center" vertical="center" wrapText="1"/>
    </xf>
    <xf numFmtId="0" fontId="69" fillId="0" borderId="3" xfId="0" applyFont="1" applyBorder="1" applyAlignment="1">
      <alignment horizontal="center" vertical="center"/>
    </xf>
    <xf numFmtId="0" fontId="69" fillId="0" borderId="18" xfId="0" applyFont="1" applyBorder="1" applyAlignment="1">
      <alignment horizontal="center" vertical="center"/>
    </xf>
    <xf numFmtId="0" fontId="69" fillId="22" borderId="18" xfId="0" applyFont="1" applyFill="1" applyBorder="1" applyAlignment="1">
      <alignment horizontal="center" vertical="center" wrapText="1"/>
    </xf>
    <xf numFmtId="0" fontId="75" fillId="0" borderId="82" xfId="0" applyFont="1" applyBorder="1" applyAlignment="1">
      <alignment horizontal="center" vertical="center"/>
    </xf>
    <xf numFmtId="0" fontId="69" fillId="0" borderId="5" xfId="0" applyFont="1" applyBorder="1" applyAlignment="1">
      <alignment horizontal="center" vertical="center"/>
    </xf>
    <xf numFmtId="0" fontId="69" fillId="3" borderId="84" xfId="0" applyFont="1" applyFill="1" applyBorder="1" applyAlignment="1" applyProtection="1">
      <alignment horizontal="left" vertical="center" wrapText="1"/>
      <protection locked="0"/>
    </xf>
    <xf numFmtId="0" fontId="69" fillId="3" borderId="84" xfId="0" applyFont="1" applyFill="1" applyBorder="1" applyAlignment="1" applyProtection="1">
      <alignment horizontal="center" vertical="center"/>
      <protection locked="0"/>
    </xf>
    <xf numFmtId="0" fontId="69" fillId="0" borderId="84" xfId="0" applyFont="1" applyBorder="1" applyAlignment="1" applyProtection="1">
      <alignment horizontal="center" vertical="center" wrapText="1"/>
      <protection locked="0"/>
    </xf>
    <xf numFmtId="0" fontId="69" fillId="3" borderId="84" xfId="0" applyFont="1" applyFill="1" applyBorder="1" applyAlignment="1" applyProtection="1">
      <alignment horizontal="center" vertical="center" wrapText="1"/>
      <protection locked="0"/>
    </xf>
    <xf numFmtId="0" fontId="74" fillId="3" borderId="84" xfId="0" applyFont="1" applyFill="1" applyBorder="1" applyAlignment="1" applyProtection="1">
      <alignment horizontal="left" vertical="top" wrapText="1"/>
      <protection locked="0"/>
    </xf>
    <xf numFmtId="0" fontId="69" fillId="3" borderId="87" xfId="0" applyFont="1" applyFill="1" applyBorder="1" applyAlignment="1" applyProtection="1">
      <alignment horizontal="center" vertical="center" wrapText="1"/>
      <protection locked="0"/>
    </xf>
    <xf numFmtId="0" fontId="69" fillId="3" borderId="84" xfId="0" applyFont="1" applyFill="1" applyBorder="1" applyAlignment="1" applyProtection="1">
      <alignment horizontal="left" vertical="center" wrapText="1"/>
      <protection locked="0"/>
    </xf>
    <xf numFmtId="0" fontId="74" fillId="0" borderId="86" xfId="0" applyFont="1" applyBorder="1" applyAlignment="1">
      <alignment horizontal="center" vertical="center"/>
    </xf>
    <xf numFmtId="0" fontId="74" fillId="0" borderId="88" xfId="0" applyFont="1" applyBorder="1" applyAlignment="1">
      <alignment horizontal="center" vertical="center"/>
    </xf>
    <xf numFmtId="0" fontId="74" fillId="0" borderId="89" xfId="0" applyFont="1" applyBorder="1" applyAlignment="1">
      <alignment horizontal="center" vertical="center"/>
    </xf>
    <xf numFmtId="0" fontId="69" fillId="22" borderId="85" xfId="0" applyFont="1" applyFill="1" applyBorder="1" applyAlignment="1">
      <alignment horizontal="center" vertical="center" wrapText="1"/>
    </xf>
    <xf numFmtId="0" fontId="75" fillId="0" borderId="90" xfId="0" applyFont="1" applyBorder="1" applyAlignment="1">
      <alignment horizontal="center" vertical="center"/>
    </xf>
    <xf numFmtId="0" fontId="69" fillId="0" borderId="3" xfId="0" applyFont="1" applyBorder="1"/>
    <xf numFmtId="0" fontId="69" fillId="3" borderId="18" xfId="0" applyFont="1" applyFill="1" applyBorder="1" applyAlignment="1" applyProtection="1">
      <alignment horizontal="left" vertical="center" wrapText="1"/>
      <protection locked="0"/>
    </xf>
    <xf numFmtId="0" fontId="69" fillId="3" borderId="18"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wrapText="1"/>
      <protection locked="0"/>
    </xf>
    <xf numFmtId="0" fontId="69" fillId="3" borderId="18" xfId="0" applyFont="1" applyFill="1" applyBorder="1" applyAlignment="1" applyProtection="1">
      <alignment horizontal="center" vertical="center" wrapText="1"/>
      <protection locked="0"/>
    </xf>
    <xf numFmtId="0" fontId="69" fillId="3" borderId="18" xfId="0" applyFont="1" applyFill="1" applyBorder="1" applyAlignment="1" applyProtection="1">
      <alignment horizontal="left" vertical="top" wrapText="1"/>
      <protection locked="0"/>
    </xf>
    <xf numFmtId="9" fontId="69" fillId="0" borderId="18" xfId="0" applyNumberFormat="1" applyFont="1" applyBorder="1" applyAlignment="1">
      <alignment horizontal="center" vertical="center"/>
    </xf>
    <xf numFmtId="9" fontId="69" fillId="0" borderId="18" xfId="0" applyNumberFormat="1" applyFont="1" applyBorder="1" applyAlignment="1">
      <alignment horizontal="center" vertical="center" wrapText="1"/>
    </xf>
    <xf numFmtId="0" fontId="75" fillId="0" borderId="18" xfId="0" applyFont="1" applyBorder="1" applyAlignment="1">
      <alignment horizontal="center" vertical="center" wrapText="1"/>
    </xf>
    <xf numFmtId="0" fontId="69" fillId="0" borderId="18" xfId="0" applyFont="1" applyBorder="1" applyAlignment="1">
      <alignment horizontal="center" vertical="center"/>
    </xf>
    <xf numFmtId="0" fontId="69" fillId="0" borderId="49" xfId="0" applyFont="1" applyBorder="1" applyAlignment="1" applyProtection="1">
      <alignment horizontal="center" vertical="center" wrapText="1"/>
      <protection locked="0"/>
    </xf>
    <xf numFmtId="0" fontId="69" fillId="0" borderId="3" xfId="0" applyFont="1" applyBorder="1" applyAlignment="1">
      <alignment vertical="top" wrapText="1"/>
    </xf>
    <xf numFmtId="0" fontId="74" fillId="3" borderId="92" xfId="0" applyFont="1" applyFill="1" applyBorder="1" applyAlignment="1" applyProtection="1">
      <alignment horizontal="left" vertical="center" wrapText="1"/>
      <protection locked="0"/>
    </xf>
    <xf numFmtId="0" fontId="69" fillId="3" borderId="92" xfId="0" applyFont="1" applyFill="1" applyBorder="1" applyAlignment="1" applyProtection="1">
      <alignment horizontal="left" vertical="center" wrapText="1"/>
      <protection locked="0"/>
    </xf>
    <xf numFmtId="0" fontId="69" fillId="3" borderId="92" xfId="0" applyFont="1" applyFill="1" applyBorder="1" applyAlignment="1" applyProtection="1">
      <alignment horizontal="center" vertical="center"/>
      <protection locked="0"/>
    </xf>
    <xf numFmtId="0" fontId="69" fillId="22" borderId="92" xfId="0" applyFont="1" applyFill="1" applyBorder="1" applyAlignment="1">
      <alignment horizontal="center" vertical="center" wrapText="1"/>
    </xf>
    <xf numFmtId="0" fontId="69" fillId="3" borderId="92" xfId="0" applyFont="1" applyFill="1" applyBorder="1" applyAlignment="1" applyProtection="1">
      <alignment horizontal="center" vertical="center" wrapText="1"/>
      <protection locked="0"/>
    </xf>
    <xf numFmtId="0" fontId="69" fillId="0" borderId="92" xfId="0" applyFont="1" applyFill="1" applyBorder="1" applyAlignment="1" applyProtection="1">
      <alignment horizontal="left" vertical="center" wrapText="1"/>
      <protection locked="0"/>
    </xf>
    <xf numFmtId="0" fontId="69" fillId="0" borderId="92" xfId="0" applyFont="1" applyFill="1" applyBorder="1" applyAlignment="1" applyProtection="1">
      <alignment horizontal="center" vertical="center" wrapText="1"/>
      <protection locked="0"/>
    </xf>
    <xf numFmtId="0" fontId="69" fillId="3" borderId="94" xfId="0" applyFont="1" applyFill="1" applyBorder="1" applyAlignment="1" applyProtection="1">
      <alignment horizontal="center" vertical="center" wrapText="1"/>
      <protection locked="0"/>
    </xf>
    <xf numFmtId="9" fontId="69" fillId="0" borderId="92" xfId="0" applyNumberFormat="1" applyFont="1" applyBorder="1" applyAlignment="1">
      <alignment horizontal="center" vertical="center"/>
    </xf>
    <xf numFmtId="9" fontId="75" fillId="0" borderId="92" xfId="0" applyNumberFormat="1" applyFont="1" applyBorder="1" applyAlignment="1">
      <alignment horizontal="center" vertical="center"/>
    </xf>
    <xf numFmtId="0" fontId="69" fillId="22" borderId="94" xfId="0" applyFont="1" applyFill="1" applyBorder="1" applyAlignment="1">
      <alignment horizontal="center" vertical="center" wrapText="1"/>
    </xf>
    <xf numFmtId="0" fontId="69" fillId="3" borderId="85" xfId="0" applyFont="1" applyFill="1" applyBorder="1" applyAlignment="1" applyProtection="1">
      <alignment horizontal="left" vertical="center" wrapText="1"/>
      <protection locked="0"/>
    </xf>
    <xf numFmtId="0" fontId="69" fillId="3" borderId="85" xfId="0" applyFont="1" applyFill="1" applyBorder="1" applyAlignment="1" applyProtection="1">
      <alignment horizontal="center" vertical="center"/>
      <protection locked="0"/>
    </xf>
    <xf numFmtId="0" fontId="69" fillId="22" borderId="78" xfId="0" applyFont="1" applyFill="1" applyBorder="1" applyAlignment="1">
      <alignment horizontal="center" vertical="center" wrapText="1"/>
    </xf>
    <xf numFmtId="0" fontId="69" fillId="3" borderId="85" xfId="0" applyFont="1" applyFill="1" applyBorder="1" applyAlignment="1" applyProtection="1">
      <alignment horizontal="center" vertical="center" wrapText="1"/>
      <protection locked="0"/>
    </xf>
    <xf numFmtId="0" fontId="69" fillId="0" borderId="85" xfId="0" applyFont="1" applyFill="1" applyBorder="1" applyAlignment="1" applyProtection="1">
      <alignment horizontal="left" vertical="center" wrapText="1"/>
      <protection locked="0"/>
    </xf>
    <xf numFmtId="0" fontId="69" fillId="0" borderId="85" xfId="0" applyFont="1" applyFill="1" applyBorder="1" applyAlignment="1" applyProtection="1">
      <alignment horizontal="center" vertical="center" wrapText="1"/>
      <protection locked="0"/>
    </xf>
    <xf numFmtId="0" fontId="69" fillId="3" borderId="96" xfId="0" applyFont="1" applyFill="1" applyBorder="1" applyAlignment="1" applyProtection="1">
      <alignment horizontal="center" vertical="center" wrapText="1"/>
      <protection locked="0"/>
    </xf>
    <xf numFmtId="9" fontId="69" fillId="0" borderId="85" xfId="0" applyNumberFormat="1" applyFont="1" applyBorder="1" applyAlignment="1">
      <alignment horizontal="center" vertical="center"/>
    </xf>
    <xf numFmtId="0" fontId="69" fillId="0" borderId="85" xfId="0" applyFont="1" applyBorder="1" applyAlignment="1">
      <alignment horizontal="center" vertical="center"/>
    </xf>
    <xf numFmtId="0" fontId="69" fillId="22" borderId="96" xfId="0" applyFont="1" applyFill="1" applyBorder="1" applyAlignment="1">
      <alignment horizontal="center" vertical="center" wrapText="1"/>
    </xf>
    <xf numFmtId="0" fontId="69" fillId="3" borderId="78" xfId="0" applyFont="1" applyFill="1" applyBorder="1" applyAlignment="1" applyProtection="1">
      <alignment horizontal="center" vertical="center" wrapText="1"/>
      <protection locked="0"/>
    </xf>
    <xf numFmtId="0" fontId="69" fillId="0" borderId="78" xfId="0" applyFont="1" applyBorder="1" applyAlignment="1" applyProtection="1">
      <alignment horizontal="center" vertical="center" wrapText="1"/>
      <protection locked="0"/>
    </xf>
    <xf numFmtId="0" fontId="69" fillId="0" borderId="78" xfId="0" applyFont="1" applyFill="1" applyBorder="1" applyAlignment="1" applyProtection="1">
      <alignment horizontal="left" vertical="top" wrapText="1"/>
      <protection locked="0"/>
    </xf>
    <xf numFmtId="0" fontId="69" fillId="3" borderId="7" xfId="0" applyFont="1" applyFill="1" applyBorder="1" applyAlignment="1" applyProtection="1">
      <alignment horizontal="center" vertical="center" wrapText="1"/>
      <protection locked="0"/>
    </xf>
    <xf numFmtId="0" fontId="69" fillId="3" borderId="7" xfId="0" applyFont="1" applyFill="1" applyBorder="1" applyAlignment="1" applyProtection="1">
      <alignment horizontal="left" vertical="center" wrapText="1"/>
      <protection locked="0"/>
    </xf>
    <xf numFmtId="9" fontId="69" fillId="0" borderId="79" xfId="0" applyNumberFormat="1" applyFont="1" applyBorder="1" applyAlignment="1">
      <alignment horizontal="center" vertical="center"/>
    </xf>
    <xf numFmtId="9" fontId="69" fillId="0" borderId="97" xfId="0" applyNumberFormat="1" applyFont="1" applyBorder="1" applyAlignment="1">
      <alignment horizontal="center" vertical="center"/>
    </xf>
    <xf numFmtId="9" fontId="69" fillId="0" borderId="98" xfId="0" applyNumberFormat="1" applyFont="1" applyBorder="1" applyAlignment="1">
      <alignment horizontal="center" vertical="center"/>
    </xf>
    <xf numFmtId="0" fontId="69" fillId="3" borderId="85" xfId="0" applyFont="1" applyFill="1" applyBorder="1" applyAlignment="1" applyProtection="1">
      <alignment horizontal="center" vertical="center" wrapText="1"/>
      <protection locked="0"/>
    </xf>
    <xf numFmtId="0" fontId="69" fillId="0" borderId="85" xfId="0" applyFont="1" applyBorder="1" applyAlignment="1" applyProtection="1">
      <alignment horizontal="center" vertical="center" wrapText="1"/>
      <protection locked="0"/>
    </xf>
    <xf numFmtId="0" fontId="69" fillId="3" borderId="84" xfId="0" applyFont="1" applyFill="1" applyBorder="1" applyAlignment="1" applyProtection="1">
      <alignment horizontal="center" vertical="center" wrapText="1"/>
      <protection locked="0"/>
    </xf>
    <xf numFmtId="0" fontId="69" fillId="0" borderId="84" xfId="0" applyFont="1" applyBorder="1" applyAlignment="1">
      <alignment vertical="center" wrapText="1"/>
    </xf>
    <xf numFmtId="0" fontId="69" fillId="0" borderId="84" xfId="0" applyFont="1" applyBorder="1" applyAlignment="1">
      <alignment vertical="center"/>
    </xf>
    <xf numFmtId="9" fontId="69" fillId="3" borderId="84" xfId="0" applyNumberFormat="1" applyFont="1" applyFill="1" applyBorder="1" applyAlignment="1">
      <alignment horizontal="center" vertical="center"/>
    </xf>
    <xf numFmtId="0" fontId="69" fillId="3" borderId="49" xfId="0" applyFont="1" applyFill="1" applyBorder="1" applyAlignment="1" applyProtection="1">
      <alignment horizontal="left" vertical="center" wrapText="1"/>
      <protection locked="0"/>
    </xf>
    <xf numFmtId="0" fontId="69" fillId="0" borderId="85" xfId="0" applyFont="1" applyBorder="1" applyAlignment="1" applyProtection="1">
      <alignment horizontal="center" vertical="center" wrapText="1"/>
      <protection locked="0"/>
    </xf>
    <xf numFmtId="0" fontId="77" fillId="3" borderId="85" xfId="0" applyFont="1" applyFill="1" applyBorder="1" applyAlignment="1" applyProtection="1">
      <alignment horizontal="left" vertical="center" wrapText="1"/>
      <protection locked="0"/>
    </xf>
    <xf numFmtId="0" fontId="74" fillId="3" borderId="85" xfId="0" applyFont="1" applyFill="1" applyBorder="1" applyAlignment="1" applyProtection="1">
      <alignment horizontal="left" vertical="center" wrapText="1"/>
      <protection locked="0"/>
    </xf>
    <xf numFmtId="9" fontId="75" fillId="0" borderId="85" xfId="0" applyNumberFormat="1" applyFont="1" applyBorder="1" applyAlignment="1">
      <alignment horizontal="center" vertical="center"/>
    </xf>
    <xf numFmtId="0" fontId="69" fillId="3" borderId="92" xfId="0" applyFont="1" applyFill="1" applyBorder="1" applyAlignment="1">
      <alignment horizontal="center" vertical="center"/>
    </xf>
    <xf numFmtId="0" fontId="69" fillId="0" borderId="5" xfId="0" applyFont="1" applyBorder="1" applyAlignment="1" applyProtection="1">
      <alignment horizontal="center" vertical="center" wrapText="1"/>
      <protection locked="0"/>
    </xf>
    <xf numFmtId="0" fontId="77" fillId="3" borderId="92" xfId="0" applyFont="1" applyFill="1" applyBorder="1" applyAlignment="1" applyProtection="1">
      <alignment horizontal="left" wrapText="1"/>
      <protection locked="0"/>
    </xf>
    <xf numFmtId="0" fontId="74" fillId="3" borderId="92" xfId="0" applyFont="1" applyFill="1" applyBorder="1" applyAlignment="1" applyProtection="1">
      <alignment horizontal="center" vertical="center" wrapText="1"/>
      <protection locked="0"/>
    </xf>
    <xf numFmtId="0" fontId="69" fillId="3" borderId="94" xfId="0" applyFont="1" applyFill="1" applyBorder="1" applyAlignment="1" applyProtection="1">
      <alignment horizontal="left" vertical="center" wrapText="1"/>
      <protection locked="0"/>
    </xf>
    <xf numFmtId="9" fontId="75" fillId="0" borderId="92" xfId="0" applyNumberFormat="1" applyFont="1" applyBorder="1" applyAlignment="1">
      <alignment horizontal="center" vertical="center" wrapText="1"/>
    </xf>
    <xf numFmtId="0" fontId="69" fillId="0" borderId="92" xfId="0" applyFont="1" applyBorder="1" applyAlignment="1">
      <alignment horizontal="center" vertical="center"/>
    </xf>
    <xf numFmtId="0" fontId="69" fillId="0" borderId="92" xfId="0" applyFont="1" applyBorder="1" applyAlignment="1" applyProtection="1">
      <alignment horizontal="center" vertical="center" wrapText="1"/>
      <protection locked="0"/>
    </xf>
    <xf numFmtId="0" fontId="69" fillId="3" borderId="78" xfId="0" applyFont="1" applyFill="1" applyBorder="1" applyAlignment="1" applyProtection="1">
      <alignment horizontal="left" vertical="center" wrapText="1"/>
      <protection locked="0"/>
    </xf>
    <xf numFmtId="0" fontId="69" fillId="3" borderId="78" xfId="0" applyFont="1" applyFill="1" applyBorder="1" applyAlignment="1">
      <alignment horizontal="center" vertical="center"/>
    </xf>
    <xf numFmtId="0" fontId="69" fillId="23" borderId="78" xfId="0" applyFont="1" applyFill="1" applyBorder="1" applyAlignment="1">
      <alignment horizontal="center" vertical="center" wrapText="1"/>
    </xf>
    <xf numFmtId="0" fontId="74" fillId="3" borderId="77" xfId="0" applyFont="1" applyFill="1" applyBorder="1" applyAlignment="1" applyProtection="1">
      <alignment horizontal="left" vertical="center" wrapText="1"/>
      <protection locked="0"/>
    </xf>
    <xf numFmtId="0" fontId="74" fillId="3" borderId="78" xfId="0" applyFont="1" applyFill="1" applyBorder="1" applyAlignment="1" applyProtection="1">
      <alignment horizontal="center" vertical="center" wrapText="1"/>
      <protection locked="0"/>
    </xf>
    <xf numFmtId="0" fontId="74" fillId="3" borderId="78" xfId="0" applyFont="1" applyFill="1" applyBorder="1" applyAlignment="1" applyProtection="1">
      <alignment horizontal="left" vertical="center" wrapText="1"/>
      <protection locked="0"/>
    </xf>
    <xf numFmtId="0" fontId="74" fillId="3" borderId="78" xfId="0" applyFont="1" applyFill="1" applyBorder="1" applyAlignment="1" applyProtection="1">
      <alignment horizontal="center" vertical="center" wrapText="1"/>
      <protection locked="0"/>
    </xf>
    <xf numFmtId="9" fontId="69" fillId="0" borderId="78" xfId="0" applyNumberFormat="1" applyFont="1" applyBorder="1" applyAlignment="1">
      <alignment horizontal="center" vertical="center"/>
    </xf>
    <xf numFmtId="0" fontId="77" fillId="0" borderId="101" xfId="0" applyFont="1" applyBorder="1" applyAlignment="1">
      <alignment horizontal="center" vertical="center"/>
    </xf>
    <xf numFmtId="0" fontId="69" fillId="0" borderId="7" xfId="0" applyFont="1" applyBorder="1" applyAlignment="1" applyProtection="1">
      <alignment horizontal="center" vertical="center" wrapText="1"/>
      <protection locked="0"/>
    </xf>
    <xf numFmtId="0" fontId="69" fillId="3" borderId="18" xfId="0" applyFont="1" applyFill="1" applyBorder="1" applyAlignment="1" applyProtection="1">
      <alignment horizontal="left" vertical="center" wrapText="1"/>
      <protection locked="0"/>
    </xf>
    <xf numFmtId="0" fontId="69" fillId="3" borderId="18" xfId="0" applyFont="1" applyFill="1" applyBorder="1" applyAlignment="1">
      <alignment horizontal="center" vertical="center"/>
    </xf>
    <xf numFmtId="0" fontId="69" fillId="3" borderId="18" xfId="0" applyFont="1" applyFill="1" applyBorder="1" applyAlignment="1" applyProtection="1">
      <alignment horizontal="center" vertical="center" wrapText="1"/>
      <protection locked="0"/>
    </xf>
    <xf numFmtId="0" fontId="69" fillId="0" borderId="18" xfId="0" applyFont="1" applyBorder="1" applyAlignment="1" applyProtection="1">
      <alignment horizontal="center" vertical="center" wrapText="1"/>
      <protection locked="0"/>
    </xf>
    <xf numFmtId="0" fontId="69" fillId="23" borderId="18" xfId="0" applyFont="1" applyFill="1" applyBorder="1" applyAlignment="1">
      <alignment horizontal="center" vertical="center" wrapText="1"/>
    </xf>
    <xf numFmtId="0" fontId="74" fillId="3" borderId="18" xfId="0" applyFont="1" applyFill="1" applyBorder="1" applyAlignment="1" applyProtection="1">
      <alignment horizontal="left" vertical="center" wrapText="1"/>
      <protection locked="0"/>
    </xf>
    <xf numFmtId="0" fontId="74" fillId="3" borderId="3" xfId="0" applyFont="1" applyFill="1" applyBorder="1" applyAlignment="1" applyProtection="1">
      <alignment horizontal="center" vertical="center" wrapText="1"/>
      <protection locked="0"/>
    </xf>
    <xf numFmtId="0" fontId="74" fillId="3" borderId="18" xfId="0" applyFont="1" applyFill="1" applyBorder="1" applyAlignment="1" applyProtection="1">
      <alignment horizontal="left" vertical="center" wrapText="1"/>
      <protection locked="0"/>
    </xf>
    <xf numFmtId="0" fontId="74" fillId="3" borderId="18" xfId="0" applyFont="1" applyFill="1" applyBorder="1" applyAlignment="1" applyProtection="1">
      <alignment horizontal="center" vertical="center" wrapText="1"/>
      <protection locked="0"/>
    </xf>
    <xf numFmtId="0" fontId="69" fillId="0" borderId="5" xfId="0" applyFont="1" applyBorder="1" applyAlignment="1">
      <alignment horizontal="center" vertical="center"/>
    </xf>
    <xf numFmtId="9" fontId="69" fillId="0" borderId="5" xfId="0" applyNumberFormat="1" applyFont="1" applyBorder="1" applyAlignment="1">
      <alignment horizontal="center" vertical="center"/>
    </xf>
    <xf numFmtId="0" fontId="77" fillId="0" borderId="75" xfId="0" applyFont="1" applyBorder="1" applyAlignment="1">
      <alignment horizontal="center" vertical="center"/>
    </xf>
    <xf numFmtId="0" fontId="69" fillId="3" borderId="85" xfId="0" applyFont="1" applyFill="1" applyBorder="1" applyAlignment="1" applyProtection="1">
      <alignment horizontal="left" vertical="center" wrapText="1"/>
      <protection locked="0"/>
    </xf>
    <xf numFmtId="0" fontId="69" fillId="3" borderId="85" xfId="0" applyFont="1" applyFill="1" applyBorder="1" applyAlignment="1">
      <alignment horizontal="center" vertical="center"/>
    </xf>
    <xf numFmtId="0" fontId="69" fillId="23" borderId="85" xfId="0" applyFont="1" applyFill="1" applyBorder="1" applyAlignment="1">
      <alignment horizontal="center" vertical="center" wrapText="1"/>
    </xf>
    <xf numFmtId="0" fontId="74" fillId="3" borderId="84" xfId="0" applyFont="1" applyFill="1" applyBorder="1" applyAlignment="1" applyProtection="1">
      <alignment horizontal="left" vertical="center" wrapText="1"/>
      <protection locked="0"/>
    </xf>
    <xf numFmtId="0" fontId="74" fillId="3" borderId="85" xfId="0" applyFont="1" applyFill="1" applyBorder="1" applyAlignment="1" applyProtection="1">
      <alignment horizontal="left" vertical="center" wrapText="1"/>
      <protection locked="0"/>
    </xf>
    <xf numFmtId="0" fontId="74" fillId="3" borderId="96" xfId="0" applyFont="1" applyFill="1" applyBorder="1" applyAlignment="1" applyProtection="1">
      <alignment horizontal="center" vertical="center" wrapText="1"/>
      <protection locked="0"/>
    </xf>
    <xf numFmtId="9" fontId="69" fillId="3" borderId="86" xfId="0" applyNumberFormat="1" applyFont="1" applyFill="1" applyBorder="1" applyAlignment="1">
      <alignment horizontal="center" vertical="center"/>
    </xf>
    <xf numFmtId="9" fontId="69" fillId="3" borderId="88" xfId="0" applyNumberFormat="1" applyFont="1" applyFill="1" applyBorder="1" applyAlignment="1">
      <alignment horizontal="center" vertical="center"/>
    </xf>
    <xf numFmtId="9" fontId="69" fillId="3" borderId="89" xfId="0" applyNumberFormat="1" applyFont="1" applyFill="1" applyBorder="1" applyAlignment="1">
      <alignment horizontal="center" vertical="center"/>
    </xf>
    <xf numFmtId="0" fontId="69" fillId="3" borderId="78" xfId="0" applyFont="1" applyFill="1" applyBorder="1" applyAlignment="1" applyProtection="1">
      <alignment horizontal="left" vertical="center" wrapText="1"/>
      <protection locked="0"/>
    </xf>
    <xf numFmtId="0" fontId="69" fillId="3" borderId="78" xfId="0" applyFont="1" applyFill="1" applyBorder="1" applyAlignment="1" applyProtection="1">
      <alignment horizontal="center" vertical="center"/>
      <protection locked="0"/>
    </xf>
    <xf numFmtId="0" fontId="69" fillId="0" borderId="78" xfId="0" applyFont="1" applyBorder="1" applyAlignment="1" applyProtection="1">
      <alignment horizontal="center" vertical="center" wrapText="1"/>
      <protection locked="0"/>
    </xf>
    <xf numFmtId="0" fontId="74" fillId="3" borderId="78" xfId="0" applyFont="1" applyFill="1" applyBorder="1" applyAlignment="1" applyProtection="1">
      <alignment horizontal="left" vertical="center" wrapText="1"/>
      <protection locked="0"/>
    </xf>
    <xf numFmtId="0" fontId="69" fillId="3" borderId="78" xfId="0" applyFont="1" applyFill="1" applyBorder="1" applyAlignment="1" applyProtection="1">
      <alignment horizontal="center" vertical="center" wrapText="1"/>
      <protection locked="0"/>
    </xf>
    <xf numFmtId="0" fontId="74" fillId="3" borderId="101" xfId="0" applyFont="1" applyFill="1" applyBorder="1" applyAlignment="1" applyProtection="1">
      <alignment horizontal="left" vertical="center" wrapText="1"/>
      <protection locked="0"/>
    </xf>
    <xf numFmtId="9" fontId="69" fillId="0" borderId="78" xfId="0" applyNumberFormat="1" applyFont="1" applyBorder="1" applyAlignment="1">
      <alignment horizontal="center" vertical="center"/>
    </xf>
    <xf numFmtId="9" fontId="75" fillId="0" borderId="78" xfId="0" applyNumberFormat="1" applyFont="1" applyBorder="1" applyAlignment="1">
      <alignment horizontal="center" vertical="center"/>
    </xf>
    <xf numFmtId="0" fontId="69" fillId="0" borderId="78" xfId="0" applyFont="1" applyBorder="1" applyAlignment="1">
      <alignment horizontal="center" vertical="center"/>
    </xf>
    <xf numFmtId="0" fontId="69" fillId="0" borderId="80" xfId="0" applyFont="1" applyBorder="1" applyAlignment="1">
      <alignment vertical="top" wrapText="1"/>
    </xf>
    <xf numFmtId="0" fontId="74" fillId="3" borderId="78" xfId="0" applyFont="1" applyFill="1" applyBorder="1" applyAlignment="1" applyProtection="1">
      <alignment horizontal="left" vertical="top" wrapText="1"/>
      <protection locked="0"/>
    </xf>
    <xf numFmtId="9" fontId="75" fillId="0" borderId="78" xfId="0" applyNumberFormat="1" applyFont="1" applyBorder="1" applyAlignment="1">
      <alignment horizontal="center" vertical="center" wrapText="1"/>
    </xf>
    <xf numFmtId="9" fontId="75" fillId="0" borderId="78" xfId="0" applyNumberFormat="1" applyFont="1" applyBorder="1" applyAlignment="1">
      <alignment horizontal="center" vertical="center"/>
    </xf>
    <xf numFmtId="0" fontId="74" fillId="3" borderId="3" xfId="0" applyFont="1" applyFill="1" applyBorder="1" applyAlignment="1" applyProtection="1">
      <alignment horizontal="left" vertical="top" wrapText="1"/>
      <protection locked="0"/>
    </xf>
    <xf numFmtId="0" fontId="69" fillId="3" borderId="3" xfId="0" applyFont="1" applyFill="1" applyBorder="1" applyAlignment="1" applyProtection="1">
      <alignment horizontal="center" vertical="center" wrapText="1"/>
      <protection locked="0"/>
    </xf>
    <xf numFmtId="0" fontId="74" fillId="3" borderId="3" xfId="0" applyFont="1" applyFill="1" applyBorder="1" applyAlignment="1" applyProtection="1">
      <alignment horizontal="left" vertical="center" wrapText="1"/>
      <protection locked="0"/>
    </xf>
    <xf numFmtId="9" fontId="75" fillId="0" borderId="3" xfId="0" applyNumberFormat="1" applyFont="1" applyBorder="1" applyAlignment="1">
      <alignment horizontal="center" vertical="center"/>
    </xf>
    <xf numFmtId="9" fontId="75" fillId="0" borderId="3" xfId="0" applyNumberFormat="1" applyFont="1" applyBorder="1" applyAlignment="1">
      <alignment horizontal="center" vertical="center" wrapText="1"/>
    </xf>
    <xf numFmtId="9" fontId="75" fillId="0" borderId="18" xfId="0" applyNumberFormat="1" applyFont="1" applyBorder="1" applyAlignment="1">
      <alignment horizontal="center" vertical="center"/>
    </xf>
    <xf numFmtId="0" fontId="74" fillId="3" borderId="85" xfId="0" applyFont="1" applyFill="1" applyBorder="1" applyAlignment="1" applyProtection="1">
      <alignment horizontal="center" vertical="center" wrapText="1"/>
      <protection locked="0"/>
    </xf>
    <xf numFmtId="0" fontId="74" fillId="3" borderId="85" xfId="0" applyFont="1" applyFill="1" applyBorder="1" applyAlignment="1" applyProtection="1">
      <alignment horizontal="left" vertical="top" wrapText="1"/>
      <protection locked="0"/>
    </xf>
    <xf numFmtId="0" fontId="74" fillId="3" borderId="85" xfId="0" applyFont="1" applyFill="1" applyBorder="1" applyAlignment="1" applyProtection="1">
      <alignment horizontal="center" vertical="center" wrapText="1"/>
      <protection locked="0"/>
    </xf>
    <xf numFmtId="0" fontId="74" fillId="3" borderId="96" xfId="0" applyFont="1" applyFill="1" applyBorder="1" applyAlignment="1" applyProtection="1">
      <alignment horizontal="left" vertical="center" wrapText="1"/>
      <protection locked="0"/>
    </xf>
    <xf numFmtId="9" fontId="69" fillId="3" borderId="85" xfId="0" applyNumberFormat="1" applyFont="1" applyFill="1" applyBorder="1" applyAlignment="1">
      <alignment horizontal="center" vertical="center"/>
    </xf>
    <xf numFmtId="9" fontId="75" fillId="3" borderId="85" xfId="0" applyNumberFormat="1" applyFont="1" applyFill="1" applyBorder="1" applyAlignment="1">
      <alignment horizontal="center" vertical="center"/>
    </xf>
    <xf numFmtId="9" fontId="75" fillId="3" borderId="85" xfId="0" applyNumberFormat="1" applyFont="1" applyFill="1" applyBorder="1" applyAlignment="1">
      <alignment horizontal="center" vertical="center" wrapText="1"/>
    </xf>
    <xf numFmtId="9" fontId="75" fillId="0" borderId="85" xfId="0" applyNumberFormat="1" applyFont="1" applyBorder="1" applyAlignment="1">
      <alignment horizontal="center" vertical="center"/>
    </xf>
    <xf numFmtId="0" fontId="69" fillId="0" borderId="85" xfId="0" applyFont="1" applyBorder="1" applyAlignment="1">
      <alignment horizontal="center" vertical="center"/>
    </xf>
    <xf numFmtId="0" fontId="77" fillId="3" borderId="18" xfId="0" applyFont="1" applyFill="1" applyBorder="1" applyAlignment="1" applyProtection="1">
      <alignment horizontal="left" vertical="top" wrapText="1"/>
      <protection locked="0"/>
    </xf>
    <xf numFmtId="0" fontId="77" fillId="3" borderId="18" xfId="0" applyFont="1" applyFill="1" applyBorder="1" applyAlignment="1" applyProtection="1">
      <alignment horizontal="center" vertical="center" wrapText="1"/>
      <protection locked="0"/>
    </xf>
    <xf numFmtId="9" fontId="75" fillId="0" borderId="77" xfId="0" applyNumberFormat="1" applyFont="1" applyBorder="1" applyAlignment="1">
      <alignment horizontal="center" vertical="center"/>
    </xf>
    <xf numFmtId="9" fontId="75" fillId="0" borderId="78" xfId="0" applyNumberFormat="1" applyFont="1" applyBorder="1" applyAlignment="1">
      <alignment horizontal="center" vertical="center" wrapText="1"/>
    </xf>
    <xf numFmtId="9" fontId="75" fillId="0" borderId="18" xfId="0" applyNumberFormat="1" applyFont="1" applyBorder="1" applyAlignment="1">
      <alignment horizontal="center" vertical="center"/>
    </xf>
    <xf numFmtId="9" fontId="75" fillId="0" borderId="5" xfId="0" applyNumberFormat="1" applyFont="1" applyBorder="1" applyAlignment="1">
      <alignment horizontal="center" vertical="center"/>
    </xf>
    <xf numFmtId="9" fontId="75" fillId="0" borderId="5" xfId="0" applyNumberFormat="1" applyFont="1" applyBorder="1" applyAlignment="1">
      <alignment horizontal="center" vertical="center" wrapText="1"/>
    </xf>
    <xf numFmtId="0" fontId="69" fillId="3" borderId="5" xfId="0" applyFont="1" applyFill="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0" fontId="69" fillId="3" borderId="78" xfId="0" applyFont="1" applyFill="1" applyBorder="1" applyAlignment="1" applyProtection="1">
      <alignment horizontal="center" vertical="center"/>
      <protection locked="0"/>
    </xf>
    <xf numFmtId="0" fontId="69" fillId="3" borderId="18" xfId="0" applyFont="1" applyFill="1" applyBorder="1" applyAlignment="1" applyProtection="1">
      <alignment horizontal="center" vertical="center"/>
      <protection locked="0"/>
    </xf>
    <xf numFmtId="0" fontId="69" fillId="3" borderId="85" xfId="0" applyFont="1" applyFill="1" applyBorder="1" applyAlignment="1" applyProtection="1">
      <alignment horizontal="center" vertical="center"/>
      <protection locked="0"/>
    </xf>
    <xf numFmtId="0" fontId="77" fillId="3" borderId="84" xfId="0" applyFont="1" applyFill="1" applyBorder="1" applyAlignment="1" applyProtection="1">
      <alignment horizontal="center" vertical="center" wrapText="1"/>
      <protection locked="0"/>
    </xf>
    <xf numFmtId="0" fontId="69" fillId="3" borderId="86" xfId="0" applyFont="1" applyFill="1" applyBorder="1" applyAlignment="1" applyProtection="1">
      <alignment horizontal="center" vertical="center" wrapText="1"/>
      <protection locked="0"/>
    </xf>
    <xf numFmtId="9" fontId="69" fillId="0" borderId="86" xfId="0" applyNumberFormat="1" applyFont="1" applyBorder="1" applyAlignment="1">
      <alignment horizontal="center" vertical="center"/>
    </xf>
    <xf numFmtId="9" fontId="69" fillId="0" borderId="88" xfId="0" applyNumberFormat="1" applyFont="1" applyBorder="1" applyAlignment="1">
      <alignment horizontal="center" vertical="center"/>
    </xf>
    <xf numFmtId="9" fontId="69" fillId="0" borderId="89" xfId="0" applyNumberFormat="1" applyFont="1" applyBorder="1" applyAlignment="1">
      <alignment horizontal="center" vertical="center"/>
    </xf>
    <xf numFmtId="0" fontId="69" fillId="3" borderId="84" xfId="0" applyFont="1" applyFill="1" applyBorder="1" applyAlignment="1" applyProtection="1">
      <alignment horizontal="center" vertical="center"/>
      <protection locked="0"/>
    </xf>
    <xf numFmtId="0" fontId="69" fillId="23" borderId="84" xfId="0" applyFont="1" applyFill="1" applyBorder="1" applyAlignment="1">
      <alignment horizontal="center" vertical="center" wrapText="1"/>
    </xf>
    <xf numFmtId="0" fontId="74" fillId="3" borderId="77" xfId="0" applyFont="1" applyFill="1" applyBorder="1" applyAlignment="1" applyProtection="1">
      <alignment horizontal="center" vertical="center" wrapText="1"/>
      <protection locked="0"/>
    </xf>
    <xf numFmtId="0" fontId="69" fillId="3" borderId="79" xfId="0" applyFont="1" applyFill="1" applyBorder="1" applyAlignment="1" applyProtection="1">
      <alignment horizontal="center" vertical="center" wrapText="1"/>
      <protection locked="0"/>
    </xf>
    <xf numFmtId="9" fontId="69" fillId="18" borderId="77" xfId="0" applyNumberFormat="1" applyFont="1" applyFill="1" applyBorder="1" applyAlignment="1">
      <alignment horizontal="center" vertical="center"/>
    </xf>
    <xf numFmtId="9" fontId="69" fillId="18" borderId="98" xfId="0" applyNumberFormat="1" applyFont="1" applyFill="1" applyBorder="1" applyAlignment="1">
      <alignment horizontal="center" vertical="center"/>
    </xf>
    <xf numFmtId="0" fontId="69" fillId="23" borderId="79" xfId="0" applyFont="1" applyFill="1" applyBorder="1" applyAlignment="1">
      <alignment horizontal="center" vertical="center" wrapText="1"/>
    </xf>
    <xf numFmtId="0" fontId="77" fillId="3" borderId="96" xfId="0" applyFont="1" applyFill="1" applyBorder="1" applyAlignment="1" applyProtection="1">
      <alignment horizontal="left" vertical="center" wrapText="1"/>
      <protection locked="0"/>
    </xf>
    <xf numFmtId="9" fontId="69" fillId="18" borderId="85" xfId="0" applyNumberFormat="1" applyFont="1" applyFill="1" applyBorder="1" applyAlignment="1">
      <alignment horizontal="center" vertical="center"/>
    </xf>
    <xf numFmtId="0" fontId="69" fillId="18" borderId="85" xfId="0" applyFont="1" applyFill="1" applyBorder="1"/>
    <xf numFmtId="9" fontId="75" fillId="18" borderId="85" xfId="0" applyNumberFormat="1" applyFont="1" applyFill="1" applyBorder="1" applyAlignment="1">
      <alignment horizontal="center" vertical="center"/>
    </xf>
    <xf numFmtId="0" fontId="69" fillId="0" borderId="96" xfId="0" applyFont="1" applyBorder="1"/>
    <xf numFmtId="0" fontId="74" fillId="3" borderId="78" xfId="0" applyFont="1" applyFill="1" applyBorder="1" applyAlignment="1">
      <alignment horizontal="center" vertical="center" wrapText="1"/>
    </xf>
    <xf numFmtId="9" fontId="69" fillId="0" borderId="77" xfId="0" applyNumberFormat="1" applyFont="1" applyFill="1" applyBorder="1" applyAlignment="1">
      <alignment horizontal="center" vertical="center"/>
    </xf>
    <xf numFmtId="9" fontId="75" fillId="0" borderId="77" xfId="0" applyNumberFormat="1" applyFont="1" applyFill="1" applyBorder="1" applyAlignment="1">
      <alignment horizontal="center" vertical="center"/>
    </xf>
    <xf numFmtId="9" fontId="75" fillId="0" borderId="78" xfId="0" applyNumberFormat="1" applyFont="1" applyFill="1" applyBorder="1" applyAlignment="1">
      <alignment horizontal="center" vertical="center"/>
    </xf>
    <xf numFmtId="0" fontId="69" fillId="0" borderId="78" xfId="0" applyFont="1" applyFill="1" applyBorder="1" applyAlignment="1">
      <alignment horizontal="center" vertical="center"/>
    </xf>
    <xf numFmtId="0" fontId="69" fillId="0" borderId="7" xfId="0" applyFont="1" applyBorder="1" applyAlignment="1">
      <alignment vertical="top" wrapText="1"/>
    </xf>
    <xf numFmtId="0" fontId="74" fillId="3" borderId="18" xfId="0" applyFont="1" applyFill="1" applyBorder="1" applyAlignment="1">
      <alignment horizontal="center" vertical="center" wrapText="1"/>
    </xf>
    <xf numFmtId="9" fontId="69" fillId="0" borderId="18" xfId="0" applyNumberFormat="1" applyFont="1" applyFill="1" applyBorder="1" applyAlignment="1">
      <alignment horizontal="center" vertical="center"/>
    </xf>
    <xf numFmtId="9" fontId="75" fillId="0" borderId="18" xfId="0" applyNumberFormat="1" applyFont="1" applyFill="1" applyBorder="1" applyAlignment="1">
      <alignment horizontal="center" vertical="center"/>
    </xf>
    <xf numFmtId="9" fontId="75" fillId="0" borderId="18" xfId="0" applyNumberFormat="1" applyFont="1" applyFill="1" applyBorder="1" applyAlignment="1">
      <alignment horizontal="center" vertical="center"/>
    </xf>
    <xf numFmtId="0" fontId="69" fillId="0" borderId="18" xfId="0" applyFont="1" applyFill="1" applyBorder="1" applyAlignment="1">
      <alignment horizontal="center" vertical="center"/>
    </xf>
    <xf numFmtId="0" fontId="69" fillId="0" borderId="5" xfId="0" applyFont="1" applyBorder="1" applyAlignment="1">
      <alignment vertical="top" wrapText="1"/>
    </xf>
    <xf numFmtId="0" fontId="74" fillId="3" borderId="85" xfId="0" applyFont="1" applyFill="1" applyBorder="1" applyAlignment="1">
      <alignment horizontal="center" vertical="center" wrapText="1"/>
    </xf>
    <xf numFmtId="9" fontId="69" fillId="0" borderId="3" xfId="0" applyNumberFormat="1" applyFont="1" applyBorder="1" applyAlignment="1">
      <alignment horizontal="center" vertical="center"/>
    </xf>
    <xf numFmtId="0" fontId="69" fillId="0" borderId="85" xfId="0" applyFont="1" applyBorder="1" applyAlignment="1">
      <alignment horizontal="center"/>
    </xf>
    <xf numFmtId="0" fontId="69" fillId="23" borderId="92" xfId="0" applyFont="1" applyFill="1" applyBorder="1" applyAlignment="1">
      <alignment horizontal="center" vertical="center" wrapText="1"/>
    </xf>
    <xf numFmtId="0" fontId="69" fillId="0" borderId="92" xfId="0" applyNumberFormat="1" applyFont="1" applyFill="1" applyBorder="1" applyAlignment="1" applyProtection="1">
      <alignment horizontal="left" vertical="center" wrapText="1"/>
      <protection locked="0"/>
    </xf>
    <xf numFmtId="0" fontId="69" fillId="0" borderId="92" xfId="0" applyNumberFormat="1" applyFont="1" applyFill="1" applyBorder="1" applyAlignment="1" applyProtection="1">
      <alignment horizontal="center" vertical="center" wrapText="1"/>
      <protection locked="0"/>
    </xf>
    <xf numFmtId="0" fontId="69" fillId="0" borderId="94" xfId="0" applyNumberFormat="1" applyFont="1" applyFill="1" applyBorder="1" applyAlignment="1" applyProtection="1">
      <alignment horizontal="center" vertical="center" wrapText="1"/>
      <protection locked="0"/>
    </xf>
    <xf numFmtId="0" fontId="69" fillId="24" borderId="71" xfId="0" applyFont="1" applyFill="1" applyBorder="1" applyAlignment="1">
      <alignment horizontal="left" vertical="center" wrapText="1"/>
    </xf>
    <xf numFmtId="0" fontId="69" fillId="0" borderId="78" xfId="0" applyFont="1" applyFill="1" applyBorder="1" applyAlignment="1" applyProtection="1">
      <alignment horizontal="center" vertical="center" wrapText="1"/>
      <protection locked="0"/>
    </xf>
    <xf numFmtId="0" fontId="69" fillId="0" borderId="3" xfId="0" applyFont="1" applyFill="1" applyBorder="1" applyAlignment="1" applyProtection="1">
      <alignment horizontal="center" vertical="center" wrapText="1"/>
      <protection locked="0"/>
    </xf>
    <xf numFmtId="9" fontId="69" fillId="0" borderId="49" xfId="0" applyNumberFormat="1" applyFont="1" applyBorder="1" applyAlignment="1">
      <alignment horizontal="center" vertical="center"/>
    </xf>
    <xf numFmtId="9" fontId="69" fillId="0" borderId="0" xfId="0" applyNumberFormat="1" applyFont="1" applyBorder="1" applyAlignment="1">
      <alignment horizontal="center" vertical="center"/>
    </xf>
    <xf numFmtId="9" fontId="69" fillId="0" borderId="50" xfId="0" applyNumberFormat="1" applyFont="1" applyBorder="1" applyAlignment="1">
      <alignment horizontal="center" vertical="center"/>
    </xf>
    <xf numFmtId="0" fontId="69" fillId="0" borderId="86" xfId="0" applyFont="1" applyBorder="1"/>
    <xf numFmtId="0" fontId="69" fillId="3" borderId="101" xfId="0" applyFont="1" applyFill="1" applyBorder="1" applyAlignment="1" applyProtection="1">
      <alignment horizontal="left" vertical="center" wrapText="1"/>
      <protection locked="0"/>
    </xf>
    <xf numFmtId="0" fontId="69" fillId="3" borderId="103" xfId="0" applyFont="1" applyFill="1" applyBorder="1" applyAlignment="1" applyProtection="1">
      <alignment horizontal="center" vertical="center"/>
      <protection locked="0"/>
    </xf>
    <xf numFmtId="0" fontId="69" fillId="18" borderId="78" xfId="0" applyFont="1" applyFill="1" applyBorder="1" applyAlignment="1" applyProtection="1">
      <alignment horizontal="center" vertical="center" wrapText="1"/>
      <protection locked="0"/>
    </xf>
    <xf numFmtId="0" fontId="69" fillId="3" borderId="101" xfId="0" applyFont="1" applyFill="1" applyBorder="1" applyAlignment="1" applyProtection="1">
      <alignment horizontal="center" vertical="center" textRotation="180" wrapText="1"/>
      <protection locked="0"/>
    </xf>
    <xf numFmtId="9" fontId="69" fillId="0" borderId="98" xfId="0" applyNumberFormat="1" applyFont="1" applyBorder="1" applyAlignment="1">
      <alignment horizontal="center" vertical="center"/>
    </xf>
    <xf numFmtId="0" fontId="69" fillId="0" borderId="101" xfId="0" applyFont="1" applyBorder="1" applyAlignment="1">
      <alignment horizontal="left" vertical="center" wrapText="1"/>
    </xf>
    <xf numFmtId="0" fontId="69" fillId="0" borderId="3" xfId="0" applyFont="1" applyBorder="1" applyAlignment="1">
      <alignment horizontal="left" vertical="center" wrapText="1"/>
    </xf>
    <xf numFmtId="0" fontId="69" fillId="3" borderId="50" xfId="0" applyFont="1" applyFill="1" applyBorder="1" applyAlignment="1" applyProtection="1">
      <alignment horizontal="center" vertical="center"/>
      <protection locked="0"/>
    </xf>
    <xf numFmtId="0" fontId="69" fillId="18" borderId="18" xfId="0" applyFont="1" applyFill="1" applyBorder="1" applyAlignment="1" applyProtection="1">
      <alignment horizontal="center" vertical="center" wrapText="1"/>
      <protection locked="0"/>
    </xf>
    <xf numFmtId="0" fontId="69" fillId="3" borderId="49" xfId="0" applyFont="1" applyFill="1" applyBorder="1" applyAlignment="1" applyProtection="1">
      <alignment horizontal="center" vertical="center" textRotation="180" wrapText="1"/>
      <protection locked="0"/>
    </xf>
    <xf numFmtId="9" fontId="69" fillId="0" borderId="25" xfId="0" applyNumberFormat="1" applyFont="1" applyBorder="1" applyAlignment="1">
      <alignment horizontal="center" vertical="center"/>
    </xf>
    <xf numFmtId="0" fontId="69" fillId="0" borderId="49" xfId="0" applyFont="1" applyBorder="1" applyAlignment="1">
      <alignment horizontal="left" vertical="center" wrapText="1"/>
    </xf>
    <xf numFmtId="9" fontId="69" fillId="0" borderId="37" xfId="0" applyNumberFormat="1" applyFont="1" applyBorder="1" applyAlignment="1">
      <alignment horizontal="center" vertical="center"/>
    </xf>
    <xf numFmtId="9" fontId="75" fillId="0" borderId="7" xfId="0" applyNumberFormat="1" applyFont="1" applyBorder="1" applyAlignment="1">
      <alignment horizontal="center" vertical="center"/>
    </xf>
    <xf numFmtId="0" fontId="69" fillId="3" borderId="106" xfId="0" applyFont="1" applyFill="1" applyBorder="1" applyAlignment="1" applyProtection="1">
      <alignment horizontal="center" vertical="center"/>
      <protection locked="0"/>
    </xf>
    <xf numFmtId="0" fontId="69" fillId="18" borderId="85" xfId="0" applyFont="1" applyFill="1" applyBorder="1" applyAlignment="1" applyProtection="1">
      <alignment horizontal="center" vertical="center" wrapText="1"/>
      <protection locked="0"/>
    </xf>
    <xf numFmtId="0" fontId="69" fillId="3" borderId="96" xfId="0" applyFont="1" applyFill="1" applyBorder="1" applyAlignment="1" applyProtection="1">
      <alignment horizontal="center" vertical="center" textRotation="180" wrapText="1"/>
      <protection locked="0"/>
    </xf>
    <xf numFmtId="0" fontId="69" fillId="0" borderId="96" xfId="0" applyFont="1" applyBorder="1" applyAlignment="1">
      <alignment horizontal="left" vertical="center" wrapText="1"/>
    </xf>
    <xf numFmtId="0" fontId="69" fillId="3" borderId="106" xfId="0" applyFont="1" applyFill="1" applyBorder="1" applyAlignment="1" applyProtection="1">
      <alignment horizontal="center" vertical="center"/>
      <protection locked="0"/>
    </xf>
    <xf numFmtId="0" fontId="69" fillId="18" borderId="85" xfId="0" applyFont="1" applyFill="1" applyBorder="1" applyAlignment="1" applyProtection="1">
      <alignment horizontal="center" vertical="center" wrapText="1"/>
      <protection locked="0"/>
    </xf>
    <xf numFmtId="9" fontId="69" fillId="0" borderId="106" xfId="0" applyNumberFormat="1" applyFont="1" applyBorder="1" applyAlignment="1">
      <alignment horizontal="center" vertical="center"/>
    </xf>
    <xf numFmtId="9" fontId="79" fillId="0" borderId="85" xfId="0" applyNumberFormat="1" applyFont="1" applyBorder="1" applyAlignment="1">
      <alignment horizontal="center" vertical="center"/>
    </xf>
    <xf numFmtId="0" fontId="77" fillId="0" borderId="85" xfId="0" applyFont="1" applyBorder="1" applyAlignment="1">
      <alignment horizontal="center" vertical="center"/>
    </xf>
    <xf numFmtId="0" fontId="69" fillId="3" borderId="50" xfId="0" applyFont="1" applyFill="1" applyBorder="1" applyAlignment="1" applyProtection="1">
      <alignment horizontal="center" vertical="center"/>
      <protection locked="0"/>
    </xf>
    <xf numFmtId="0" fontId="69" fillId="3" borderId="49" xfId="0" applyFont="1" applyFill="1" applyBorder="1" applyAlignment="1" applyProtection="1">
      <alignment horizontal="center" vertical="center" wrapText="1"/>
      <protection locked="0"/>
    </xf>
    <xf numFmtId="9" fontId="74" fillId="0" borderId="44" xfId="0" applyNumberFormat="1" applyFont="1" applyBorder="1" applyAlignment="1">
      <alignment horizontal="center" vertical="center"/>
    </xf>
    <xf numFmtId="9" fontId="80" fillId="0" borderId="77" xfId="0" applyNumberFormat="1" applyFont="1" applyBorder="1" applyAlignment="1">
      <alignment horizontal="center" vertical="center"/>
    </xf>
    <xf numFmtId="0" fontId="74" fillId="0" borderId="77" xfId="0" applyFont="1" applyBorder="1" applyAlignment="1">
      <alignment horizontal="center" vertical="center"/>
    </xf>
    <xf numFmtId="0" fontId="74" fillId="3" borderId="18" xfId="0" applyFont="1" applyFill="1" applyBorder="1" applyAlignment="1" applyProtection="1">
      <alignment horizontal="center" vertical="center"/>
      <protection locked="0"/>
    </xf>
    <xf numFmtId="0" fontId="69" fillId="0" borderId="101" xfId="0" applyFont="1" applyBorder="1" applyAlignment="1">
      <alignment horizontal="center" vertical="center"/>
    </xf>
    <xf numFmtId="0" fontId="75" fillId="19" borderId="55" xfId="0" applyFont="1" applyFill="1" applyBorder="1" applyAlignment="1" applyProtection="1">
      <alignment horizontal="center" vertical="center"/>
      <protection locked="0"/>
    </xf>
    <xf numFmtId="0" fontId="75" fillId="19" borderId="66" xfId="0" applyFont="1" applyFill="1" applyBorder="1" applyAlignment="1" applyProtection="1">
      <alignment horizontal="center" vertical="center"/>
      <protection locked="0"/>
    </xf>
    <xf numFmtId="0" fontId="75" fillId="19" borderId="46" xfId="0" applyFont="1" applyFill="1" applyBorder="1" applyAlignment="1" applyProtection="1">
      <alignment horizontal="center" vertical="center"/>
      <protection locked="0"/>
    </xf>
    <xf numFmtId="0" fontId="71" fillId="20" borderId="18" xfId="0" applyFont="1" applyFill="1" applyBorder="1" applyAlignment="1" applyProtection="1">
      <alignment horizontal="center" vertical="center" wrapText="1"/>
      <protection locked="0"/>
    </xf>
    <xf numFmtId="0" fontId="69" fillId="0" borderId="80" xfId="0" applyFont="1" applyBorder="1" applyAlignment="1">
      <alignment horizontal="center" vertical="center"/>
    </xf>
    <xf numFmtId="0" fontId="71" fillId="20" borderId="30" xfId="0" applyFont="1" applyFill="1" applyBorder="1" applyAlignment="1" applyProtection="1">
      <alignment horizontal="center" vertical="center" textRotation="90" wrapText="1"/>
      <protection locked="0"/>
    </xf>
    <xf numFmtId="0" fontId="71" fillId="20" borderId="7" xfId="0" applyFont="1" applyFill="1" applyBorder="1" applyAlignment="1" applyProtection="1">
      <alignment horizontal="left" vertical="center" textRotation="90" wrapText="1"/>
      <protection locked="0"/>
    </xf>
    <xf numFmtId="0" fontId="72" fillId="20" borderId="7" xfId="0" applyFont="1" applyFill="1" applyBorder="1" applyAlignment="1" applyProtection="1">
      <alignment horizontal="left" vertical="center" textRotation="90" wrapText="1"/>
      <protection locked="0"/>
    </xf>
    <xf numFmtId="0" fontId="73" fillId="20" borderId="7" xfId="0" applyFont="1" applyFill="1" applyBorder="1" applyAlignment="1" applyProtection="1">
      <alignment horizontal="center" vertical="center" textRotation="90" wrapText="1"/>
      <protection locked="0"/>
    </xf>
    <xf numFmtId="0" fontId="71" fillId="20" borderId="18" xfId="0" applyFont="1" applyFill="1" applyBorder="1" applyAlignment="1" applyProtection="1">
      <alignment horizontal="center" vertical="center" textRotation="90" wrapText="1"/>
      <protection locked="0"/>
    </xf>
    <xf numFmtId="0" fontId="69" fillId="0" borderId="0" xfId="0" applyFont="1" applyAlignment="1">
      <alignment vertical="center" textRotation="90"/>
    </xf>
    <xf numFmtId="0" fontId="75" fillId="0" borderId="101" xfId="0" applyFont="1" applyBorder="1" applyAlignment="1">
      <alignment horizontal="center" vertical="center"/>
    </xf>
    <xf numFmtId="0" fontId="75" fillId="0" borderId="49" xfId="0" applyFont="1" applyBorder="1" applyAlignment="1">
      <alignment horizontal="center" vertical="center"/>
    </xf>
    <xf numFmtId="0" fontId="75" fillId="0" borderId="96" xfId="0" applyFont="1" applyBorder="1" applyAlignment="1">
      <alignment horizontal="center" vertical="center"/>
    </xf>
    <xf numFmtId="0" fontId="69" fillId="0" borderId="49" xfId="0" applyFont="1" applyBorder="1" applyAlignment="1">
      <alignment wrapText="1"/>
    </xf>
    <xf numFmtId="0" fontId="69" fillId="0" borderId="94" xfId="0" applyFont="1" applyBorder="1" applyAlignment="1">
      <alignment vertical="top" wrapText="1"/>
    </xf>
    <xf numFmtId="0" fontId="69" fillId="0" borderId="101" xfId="0" applyFont="1" applyBorder="1"/>
    <xf numFmtId="0" fontId="69" fillId="3" borderId="86" xfId="0" applyFont="1" applyFill="1" applyBorder="1"/>
    <xf numFmtId="0" fontId="69" fillId="0" borderId="96" xfId="0" applyFont="1" applyBorder="1" applyAlignment="1">
      <alignment vertical="top" wrapText="1"/>
    </xf>
    <xf numFmtId="9" fontId="75" fillId="0" borderId="94" xfId="0" applyNumberFormat="1" applyFont="1" applyBorder="1" applyAlignment="1">
      <alignment horizontal="center" vertical="center"/>
    </xf>
    <xf numFmtId="0" fontId="69" fillId="0" borderId="79" xfId="0" applyFont="1" applyBorder="1"/>
    <xf numFmtId="0" fontId="69" fillId="0" borderId="49" xfId="0" applyFont="1" applyBorder="1"/>
    <xf numFmtId="0" fontId="69" fillId="0" borderId="86" xfId="0" applyFont="1" applyBorder="1" applyAlignment="1">
      <alignment horizontal="center" vertical="center"/>
    </xf>
    <xf numFmtId="0" fontId="69" fillId="0" borderId="101" xfId="0" applyFont="1" applyBorder="1" applyAlignment="1">
      <alignment vertical="top" wrapText="1"/>
    </xf>
    <xf numFmtId="0" fontId="69" fillId="0" borderId="101" xfId="0" applyFont="1" applyBorder="1" applyAlignment="1">
      <alignment horizontal="left" vertical="top" wrapText="1"/>
    </xf>
    <xf numFmtId="0" fontId="69" fillId="0" borderId="49" xfId="0" applyFont="1" applyBorder="1" applyAlignment="1">
      <alignment horizontal="left" vertical="top" wrapText="1"/>
    </xf>
    <xf numFmtId="0" fontId="69" fillId="0" borderId="96" xfId="0" applyFont="1" applyBorder="1" applyAlignment="1">
      <alignment horizontal="left" vertical="top" wrapText="1"/>
    </xf>
    <xf numFmtId="0" fontId="69" fillId="0" borderId="101" xfId="0" applyFont="1" applyBorder="1" applyAlignment="1">
      <alignment horizontal="center"/>
    </xf>
    <xf numFmtId="0" fontId="69" fillId="0" borderId="49" xfId="0" applyFont="1" applyBorder="1" applyAlignment="1">
      <alignment horizontal="center"/>
    </xf>
    <xf numFmtId="0" fontId="69" fillId="0" borderId="96" xfId="0" applyFont="1" applyBorder="1" applyAlignment="1">
      <alignment horizontal="center"/>
    </xf>
    <xf numFmtId="0" fontId="69" fillId="0" borderId="75" xfId="0" applyFont="1" applyBorder="1" applyAlignment="1">
      <alignment horizontal="left" vertical="top" wrapText="1"/>
    </xf>
    <xf numFmtId="0" fontId="69" fillId="3" borderId="94" xfId="0" applyFont="1" applyFill="1" applyBorder="1" applyAlignment="1" applyProtection="1">
      <alignment horizontal="center" vertical="center"/>
      <protection locked="0"/>
    </xf>
    <xf numFmtId="0" fontId="69" fillId="0" borderId="79" xfId="0" applyFont="1" applyBorder="1" applyAlignment="1">
      <alignment vertical="top" wrapText="1"/>
    </xf>
    <xf numFmtId="0" fontId="69" fillId="0" borderId="94" xfId="0" applyFont="1" applyBorder="1" applyAlignment="1">
      <alignment horizontal="center" vertical="center"/>
    </xf>
    <xf numFmtId="0" fontId="76" fillId="3" borderId="3" xfId="0" applyFont="1" applyFill="1" applyBorder="1" applyAlignment="1" applyProtection="1">
      <alignment horizontal="left" vertical="center" wrapText="1"/>
      <protection locked="0"/>
    </xf>
    <xf numFmtId="0" fontId="81" fillId="0" borderId="3" xfId="0" applyFont="1" applyBorder="1" applyAlignment="1" applyProtection="1">
      <alignment horizontal="left" vertical="center" wrapText="1"/>
      <protection locked="0"/>
    </xf>
    <xf numFmtId="0" fontId="81" fillId="0" borderId="3" xfId="0" applyFont="1" applyBorder="1" applyAlignment="1">
      <alignment horizontal="left" vertical="center" wrapText="1"/>
    </xf>
    <xf numFmtId="0" fontId="81" fillId="0" borderId="3" xfId="0" applyFont="1" applyBorder="1" applyAlignment="1">
      <alignment horizontal="justify" vertical="center" wrapText="1"/>
    </xf>
    <xf numFmtId="0" fontId="81" fillId="0" borderId="3" xfId="0" applyFont="1" applyBorder="1" applyAlignment="1">
      <alignment horizontal="left" vertical="center" wrapText="1"/>
    </xf>
    <xf numFmtId="0" fontId="81" fillId="0" borderId="3" xfId="0" applyFont="1" applyBorder="1" applyAlignment="1">
      <alignment horizontal="left" vertical="center"/>
    </xf>
    <xf numFmtId="0" fontId="81" fillId="0" borderId="3" xfId="0" applyFont="1" applyBorder="1" applyAlignment="1">
      <alignment horizontal="justify" vertical="center" wrapText="1"/>
    </xf>
    <xf numFmtId="0" fontId="81" fillId="0" borderId="3" xfId="0" applyFont="1" applyBorder="1" applyAlignment="1">
      <alignment horizontal="justify" vertical="center"/>
    </xf>
    <xf numFmtId="0" fontId="81" fillId="0" borderId="3" xfId="0" applyFont="1" applyBorder="1" applyAlignment="1">
      <alignment horizontal="justify" vertical="top" wrapText="1"/>
    </xf>
    <xf numFmtId="0" fontId="81" fillId="0" borderId="3" xfId="0" applyFont="1" applyBorder="1" applyAlignment="1">
      <alignment horizontal="justify" vertical="top"/>
    </xf>
    <xf numFmtId="0" fontId="81" fillId="0" borderId="3" xfId="0" applyFont="1" applyBorder="1" applyAlignment="1">
      <alignment horizontal="left" vertical="top" wrapText="1"/>
    </xf>
    <xf numFmtId="0" fontId="81" fillId="0" borderId="3" xfId="0" applyFont="1" applyBorder="1" applyAlignment="1">
      <alignment horizontal="left" vertical="top"/>
    </xf>
    <xf numFmtId="0" fontId="81" fillId="0" borderId="3" xfId="0" applyFont="1" applyBorder="1" applyAlignment="1">
      <alignment horizontal="justify" vertical="justify" wrapText="1"/>
    </xf>
    <xf numFmtId="0" fontId="81" fillId="0" borderId="3" xfId="0" applyFont="1" applyBorder="1" applyAlignment="1">
      <alignment horizontal="justify" vertical="justify" wrapText="1"/>
    </xf>
    <xf numFmtId="0" fontId="81" fillId="0" borderId="3" xfId="0" applyFont="1" applyBorder="1" applyAlignment="1" applyProtection="1">
      <alignment horizontal="justify" vertical="center" wrapText="1"/>
      <protection locked="0"/>
    </xf>
    <xf numFmtId="0" fontId="81" fillId="0" borderId="3" xfId="0" applyFont="1" applyBorder="1" applyAlignment="1" applyProtection="1">
      <alignment horizontal="left" vertical="center" wrapText="1"/>
      <protection locked="0"/>
    </xf>
    <xf numFmtId="9" fontId="81" fillId="0" borderId="3" xfId="0" applyNumberFormat="1" applyFont="1" applyBorder="1" applyAlignment="1">
      <alignment horizontal="left" vertical="justify"/>
    </xf>
    <xf numFmtId="0" fontId="81" fillId="0" borderId="3" xfId="0" applyFont="1" applyBorder="1" applyAlignment="1">
      <alignment horizontal="left" vertical="justify"/>
    </xf>
    <xf numFmtId="0" fontId="81" fillId="0" borderId="3" xfId="0" applyFont="1" applyBorder="1" applyAlignment="1">
      <alignment horizontal="left" vertical="justify" wrapText="1"/>
    </xf>
    <xf numFmtId="0" fontId="82" fillId="0" borderId="3" xfId="0" applyFont="1" applyBorder="1" applyAlignment="1">
      <alignment horizontal="left" vertical="justify" wrapText="1"/>
    </xf>
    <xf numFmtId="0" fontId="81" fillId="0" borderId="3" xfId="0" applyFont="1" applyBorder="1" applyAlignment="1">
      <alignment horizontal="left" vertical="justify"/>
    </xf>
    <xf numFmtId="9" fontId="81" fillId="0" borderId="3" xfId="0" applyNumberFormat="1" applyFont="1" applyBorder="1" applyAlignment="1">
      <alignment horizontal="left" vertical="justify" wrapText="1"/>
    </xf>
    <xf numFmtId="0" fontId="82" fillId="0" borderId="3" xfId="0" applyFont="1" applyBorder="1" applyAlignment="1">
      <alignment horizontal="left" vertical="justify" wrapText="1"/>
    </xf>
    <xf numFmtId="0" fontId="81" fillId="3" borderId="3" xfId="0" applyFont="1" applyFill="1" applyBorder="1" applyAlignment="1" applyProtection="1">
      <alignment horizontal="left" vertical="justify"/>
      <protection locked="0"/>
    </xf>
    <xf numFmtId="0" fontId="81" fillId="3" borderId="3" xfId="0" applyFont="1" applyFill="1" applyBorder="1" applyAlignment="1">
      <alignment horizontal="left" vertical="justify"/>
    </xf>
    <xf numFmtId="9" fontId="82" fillId="0" borderId="3" xfId="0" applyNumberFormat="1" applyFont="1" applyBorder="1" applyAlignment="1">
      <alignment horizontal="left" vertical="justify"/>
    </xf>
    <xf numFmtId="9" fontId="81" fillId="0" borderId="3" xfId="0" applyNumberFormat="1" applyFont="1" applyFill="1" applyBorder="1" applyAlignment="1">
      <alignment horizontal="left" vertical="justify"/>
    </xf>
    <xf numFmtId="9" fontId="82" fillId="0" borderId="3" xfId="0" applyNumberFormat="1" applyFont="1" applyFill="1" applyBorder="1" applyAlignment="1">
      <alignment horizontal="left" vertical="justify"/>
    </xf>
    <xf numFmtId="9" fontId="82" fillId="0" borderId="3" xfId="0" applyNumberFormat="1" applyFont="1" applyFill="1" applyBorder="1" applyAlignment="1">
      <alignment horizontal="left" vertical="justify"/>
    </xf>
    <xf numFmtId="0" fontId="81" fillId="0" borderId="3" xfId="0" applyFont="1" applyFill="1" applyBorder="1" applyAlignment="1">
      <alignment horizontal="left" vertical="justify"/>
    </xf>
    <xf numFmtId="0" fontId="81" fillId="3" borderId="3" xfId="0" applyFont="1" applyFill="1" applyBorder="1" applyAlignment="1" applyProtection="1">
      <alignment horizontal="left" vertical="justify"/>
      <protection locked="0"/>
    </xf>
    <xf numFmtId="9" fontId="81" fillId="0" borderId="3" xfId="0" applyNumberFormat="1" applyFont="1" applyBorder="1" applyAlignment="1">
      <alignment horizontal="left" vertical="justify"/>
    </xf>
    <xf numFmtId="0" fontId="81" fillId="3" borderId="3" xfId="0" applyFont="1" applyFill="1" applyBorder="1" applyAlignment="1" applyProtection="1">
      <alignment horizontal="left" vertical="justify" wrapText="1"/>
      <protection locked="0"/>
    </xf>
    <xf numFmtId="9" fontId="82" fillId="0" borderId="3" xfId="0" applyNumberFormat="1" applyFont="1" applyBorder="1" applyAlignment="1">
      <alignment horizontal="left" vertical="justify"/>
    </xf>
    <xf numFmtId="0" fontId="63" fillId="0" borderId="49" xfId="0" applyFont="1" applyBorder="1" applyAlignment="1">
      <alignment horizontal="center"/>
    </xf>
    <xf numFmtId="0" fontId="63" fillId="0" borderId="0" xfId="0" applyFont="1" applyBorder="1" applyAlignment="1">
      <alignment horizontal="center"/>
    </xf>
    <xf numFmtId="0" fontId="75" fillId="19" borderId="5" xfId="0" applyFont="1" applyFill="1" applyBorder="1" applyAlignment="1" applyProtection="1">
      <alignment horizontal="center" vertical="center" wrapText="1"/>
      <protection locked="0"/>
    </xf>
    <xf numFmtId="0" fontId="75" fillId="19" borderId="75" xfId="0" applyFont="1" applyFill="1" applyBorder="1" applyAlignment="1" applyProtection="1">
      <alignment horizontal="center" vertical="center" wrapText="1"/>
      <protection locked="0"/>
    </xf>
    <xf numFmtId="0" fontId="75" fillId="19" borderId="43" xfId="0" applyFont="1" applyFill="1" applyBorder="1" applyAlignment="1" applyProtection="1">
      <alignment horizontal="center" vertical="center" wrapText="1"/>
      <protection locked="0"/>
    </xf>
    <xf numFmtId="0" fontId="75" fillId="19" borderId="5" xfId="0" applyFont="1" applyFill="1" applyBorder="1" applyAlignment="1" applyProtection="1">
      <alignment horizontal="center" vertical="center"/>
      <protection locked="0"/>
    </xf>
    <xf numFmtId="0" fontId="75" fillId="19" borderId="44" xfId="0" applyFont="1" applyFill="1" applyBorder="1" applyAlignment="1" applyProtection="1">
      <alignment horizontal="center" vertical="center"/>
      <protection locked="0"/>
    </xf>
    <xf numFmtId="0" fontId="62" fillId="0" borderId="60" xfId="0" applyFont="1" applyBorder="1" applyAlignment="1" applyProtection="1">
      <alignment horizontal="center" vertical="center" wrapText="1"/>
      <protection locked="0"/>
    </xf>
    <xf numFmtId="0" fontId="62" fillId="0" borderId="66" xfId="0" applyFont="1" applyBorder="1" applyAlignment="1" applyProtection="1">
      <alignment horizontal="center" vertical="center" wrapText="1"/>
      <protection locked="0"/>
    </xf>
    <xf numFmtId="0" fontId="76" fillId="21" borderId="76" xfId="0" applyFont="1" applyFill="1" applyBorder="1" applyAlignment="1" applyProtection="1">
      <alignment horizontal="center" vertical="center" wrapText="1"/>
      <protection locked="0"/>
    </xf>
    <xf numFmtId="0" fontId="76" fillId="3" borderId="78" xfId="0" applyFont="1" applyFill="1" applyBorder="1" applyAlignment="1" applyProtection="1">
      <alignment horizontal="center" vertical="center" textRotation="90" wrapText="1"/>
      <protection locked="0"/>
    </xf>
    <xf numFmtId="0" fontId="76" fillId="3" borderId="79" xfId="0" applyFont="1" applyFill="1" applyBorder="1" applyAlignment="1" applyProtection="1">
      <alignment horizontal="left" vertical="center" wrapText="1"/>
      <protection locked="0"/>
    </xf>
    <xf numFmtId="0" fontId="76" fillId="20" borderId="76" xfId="0" applyFont="1" applyFill="1" applyBorder="1" applyAlignment="1" applyProtection="1">
      <alignment horizontal="center" vertical="center" textRotation="90" wrapText="1"/>
      <protection locked="0"/>
    </xf>
    <xf numFmtId="0" fontId="76" fillId="3" borderId="77" xfId="0" applyFont="1" applyFill="1" applyBorder="1" applyAlignment="1" applyProtection="1">
      <alignment horizontal="left" vertical="center" wrapText="1"/>
      <protection locked="0"/>
    </xf>
    <xf numFmtId="0" fontId="76" fillId="21" borderId="81" xfId="0" applyFont="1" applyFill="1" applyBorder="1" applyAlignment="1" applyProtection="1">
      <alignment horizontal="center" vertical="center" wrapText="1"/>
      <protection locked="0"/>
    </xf>
    <xf numFmtId="0" fontId="76" fillId="3" borderId="18" xfId="0" applyFont="1" applyFill="1" applyBorder="1" applyAlignment="1" applyProtection="1">
      <alignment horizontal="center" vertical="center" textRotation="90" wrapText="1"/>
      <protection locked="0"/>
    </xf>
    <xf numFmtId="0" fontId="76" fillId="3" borderId="2" xfId="0" applyFont="1" applyFill="1" applyBorder="1" applyAlignment="1" applyProtection="1">
      <alignment horizontal="left" vertical="center" wrapText="1"/>
      <protection locked="0"/>
    </xf>
    <xf numFmtId="0" fontId="76" fillId="20" borderId="81" xfId="0" applyFont="1" applyFill="1" applyBorder="1" applyAlignment="1" applyProtection="1">
      <alignment horizontal="center" vertical="center" textRotation="90" wrapText="1"/>
      <protection locked="0"/>
    </xf>
    <xf numFmtId="0" fontId="76" fillId="3" borderId="3" xfId="0" applyFont="1" applyFill="1" applyBorder="1" applyAlignment="1" applyProtection="1">
      <alignment horizontal="left" vertical="center" wrapText="1"/>
      <protection locked="0"/>
    </xf>
    <xf numFmtId="0" fontId="76" fillId="21" borderId="83" xfId="0" applyFont="1" applyFill="1" applyBorder="1" applyAlignment="1" applyProtection="1">
      <alignment horizontal="center" vertical="center" wrapText="1"/>
      <protection locked="0"/>
    </xf>
    <xf numFmtId="0" fontId="76" fillId="3" borderId="85" xfId="0" applyFont="1" applyFill="1" applyBorder="1" applyAlignment="1" applyProtection="1">
      <alignment horizontal="center" vertical="center" textRotation="90" wrapText="1"/>
      <protection locked="0"/>
    </xf>
    <xf numFmtId="0" fontId="76" fillId="3" borderId="86" xfId="0" applyFont="1" applyFill="1" applyBorder="1" applyAlignment="1" applyProtection="1">
      <alignment horizontal="left" vertical="center" wrapText="1"/>
      <protection locked="0"/>
    </xf>
    <xf numFmtId="0" fontId="76" fillId="20" borderId="83" xfId="0" applyFont="1" applyFill="1" applyBorder="1" applyAlignment="1" applyProtection="1">
      <alignment horizontal="center" vertical="center" textRotation="90" wrapText="1"/>
      <protection locked="0"/>
    </xf>
    <xf numFmtId="0" fontId="76" fillId="3" borderId="84" xfId="0" applyFont="1" applyFill="1" applyBorder="1" applyAlignment="1" applyProtection="1">
      <alignment horizontal="left" vertical="center" wrapText="1"/>
      <protection locked="0"/>
    </xf>
    <xf numFmtId="0" fontId="76" fillId="21" borderId="91" xfId="0" applyFont="1" applyFill="1" applyBorder="1" applyAlignment="1" applyProtection="1">
      <alignment horizontal="center" vertical="center" wrapText="1"/>
      <protection locked="0"/>
    </xf>
    <xf numFmtId="0" fontId="76" fillId="3" borderId="92" xfId="0" applyFont="1" applyFill="1" applyBorder="1" applyAlignment="1" applyProtection="1">
      <alignment horizontal="center" vertical="center" textRotation="90" wrapText="1"/>
      <protection locked="0"/>
    </xf>
    <xf numFmtId="0" fontId="76" fillId="3" borderId="18" xfId="0" applyFont="1" applyFill="1" applyBorder="1" applyAlignment="1" applyProtection="1">
      <alignment horizontal="left" vertical="center" wrapText="1"/>
      <protection locked="0"/>
    </xf>
    <xf numFmtId="0" fontId="76" fillId="20" borderId="18" xfId="0" applyFont="1" applyFill="1" applyBorder="1" applyAlignment="1" applyProtection="1">
      <alignment horizontal="center" vertical="center" textRotation="90" wrapText="1"/>
      <protection locked="0"/>
    </xf>
    <xf numFmtId="0" fontId="76" fillId="21" borderId="93" xfId="0" applyFont="1" applyFill="1" applyBorder="1" applyAlignment="1" applyProtection="1">
      <alignment horizontal="center" vertical="center" wrapText="1"/>
      <protection locked="0"/>
    </xf>
    <xf numFmtId="0" fontId="84" fillId="3" borderId="92" xfId="0" applyFont="1" applyFill="1" applyBorder="1" applyAlignment="1" applyProtection="1">
      <alignment horizontal="left" vertical="center" wrapText="1"/>
      <protection locked="0"/>
    </xf>
    <xf numFmtId="0" fontId="76" fillId="20" borderId="92" xfId="0" applyFont="1" applyFill="1" applyBorder="1" applyAlignment="1" applyProtection="1">
      <alignment horizontal="center" vertical="center" textRotation="90" wrapText="1"/>
      <protection locked="0"/>
    </xf>
    <xf numFmtId="0" fontId="76" fillId="3" borderId="92" xfId="0" applyFont="1" applyFill="1" applyBorder="1" applyAlignment="1" applyProtection="1">
      <alignment horizontal="left" vertical="center" wrapText="1"/>
      <protection locked="0"/>
    </xf>
    <xf numFmtId="0" fontId="76" fillId="21" borderId="95" xfId="0" applyFont="1" applyFill="1" applyBorder="1" applyAlignment="1" applyProtection="1">
      <alignment horizontal="center" vertical="center" wrapText="1"/>
      <protection locked="0"/>
    </xf>
    <xf numFmtId="0" fontId="76" fillId="3" borderId="85" xfId="0" applyFont="1" applyFill="1" applyBorder="1" applyAlignment="1" applyProtection="1">
      <alignment horizontal="center" vertical="center" textRotation="90" wrapText="1"/>
      <protection locked="0"/>
    </xf>
    <xf numFmtId="0" fontId="76" fillId="3" borderId="85" xfId="0" applyFont="1" applyFill="1" applyBorder="1" applyAlignment="1" applyProtection="1">
      <alignment horizontal="left" vertical="center" wrapText="1"/>
      <protection locked="0"/>
    </xf>
    <xf numFmtId="0" fontId="76" fillId="20" borderId="85" xfId="0" applyFont="1" applyFill="1" applyBorder="1" applyAlignment="1" applyProtection="1">
      <alignment horizontal="center" vertical="center" textRotation="90" wrapText="1"/>
      <protection locked="0"/>
    </xf>
    <xf numFmtId="0" fontId="76" fillId="21" borderId="95" xfId="0" applyFont="1" applyFill="1" applyBorder="1" applyAlignment="1" applyProtection="1">
      <alignment horizontal="center" vertical="center" wrapText="1"/>
      <protection locked="0"/>
    </xf>
    <xf numFmtId="0" fontId="84" fillId="0" borderId="78" xfId="0" applyFont="1" applyFill="1" applyBorder="1" applyAlignment="1" applyProtection="1">
      <alignment horizontal="left" vertical="center" wrapText="1"/>
      <protection locked="0"/>
    </xf>
    <xf numFmtId="0" fontId="76" fillId="20" borderId="78" xfId="0" applyFont="1" applyFill="1" applyBorder="1" applyAlignment="1" applyProtection="1">
      <alignment horizontal="center" vertical="center" textRotation="90" wrapText="1"/>
      <protection locked="0"/>
    </xf>
    <xf numFmtId="0" fontId="76" fillId="21" borderId="99" xfId="0" applyFont="1" applyFill="1" applyBorder="1" applyAlignment="1" applyProtection="1">
      <alignment horizontal="center" vertical="center" wrapText="1"/>
      <protection locked="0"/>
    </xf>
    <xf numFmtId="0" fontId="84" fillId="0" borderId="85" xfId="0" applyFont="1" applyFill="1" applyBorder="1" applyAlignment="1" applyProtection="1">
      <alignment horizontal="left" vertical="center" wrapText="1"/>
      <protection locked="0"/>
    </xf>
    <xf numFmtId="0" fontId="76" fillId="20" borderId="85" xfId="0" applyFont="1" applyFill="1" applyBorder="1" applyAlignment="1" applyProtection="1">
      <alignment horizontal="center" vertical="center" textRotation="90" wrapText="1"/>
      <protection locked="0"/>
    </xf>
    <xf numFmtId="0" fontId="76" fillId="21" borderId="100" xfId="0" applyFont="1" applyFill="1" applyBorder="1" applyAlignment="1" applyProtection="1">
      <alignment horizontal="center" vertical="center" wrapText="1"/>
      <protection locked="0"/>
    </xf>
    <xf numFmtId="0" fontId="76" fillId="3" borderId="49" xfId="0" applyFont="1" applyFill="1" applyBorder="1" applyAlignment="1" applyProtection="1">
      <alignment horizontal="center" vertical="center" textRotation="90" wrapText="1"/>
      <protection locked="0"/>
    </xf>
    <xf numFmtId="0" fontId="76" fillId="3" borderId="49" xfId="0" applyFont="1" applyFill="1" applyBorder="1" applyAlignment="1" applyProtection="1">
      <alignment horizontal="left" vertical="center" wrapText="1"/>
      <protection locked="0"/>
    </xf>
    <xf numFmtId="0" fontId="76" fillId="20" borderId="99" xfId="0" applyFont="1" applyFill="1" applyBorder="1" applyAlignment="1" applyProtection="1">
      <alignment horizontal="center" vertical="center" textRotation="90" wrapText="1"/>
      <protection locked="0"/>
    </xf>
    <xf numFmtId="0" fontId="85" fillId="21" borderId="93" xfId="0" applyFont="1" applyFill="1" applyBorder="1" applyAlignment="1" applyProtection="1">
      <alignment horizontal="center" vertical="center" wrapText="1"/>
      <protection locked="0"/>
    </xf>
    <xf numFmtId="0" fontId="76" fillId="3" borderId="78" xfId="0" applyFont="1" applyFill="1" applyBorder="1" applyAlignment="1" applyProtection="1">
      <alignment horizontal="justify" vertical="center" wrapText="1"/>
      <protection locked="0"/>
    </xf>
    <xf numFmtId="0" fontId="76" fillId="3" borderId="78" xfId="0" applyFont="1" applyFill="1" applyBorder="1" applyAlignment="1" applyProtection="1">
      <alignment horizontal="left" vertical="center" wrapText="1"/>
      <protection locked="0"/>
    </xf>
    <xf numFmtId="0" fontId="76" fillId="21" borderId="100" xfId="0" applyFont="1" applyFill="1" applyBorder="1" applyAlignment="1" applyProtection="1">
      <alignment horizontal="center" vertical="center" wrapText="1"/>
      <protection locked="0"/>
    </xf>
    <xf numFmtId="0" fontId="76" fillId="3" borderId="18" xfId="0" applyFont="1" applyFill="1" applyBorder="1" applyAlignment="1" applyProtection="1">
      <alignment horizontal="justify" vertical="center" wrapText="1"/>
      <protection locked="0"/>
    </xf>
    <xf numFmtId="0" fontId="76" fillId="20" borderId="18" xfId="0" applyFont="1" applyFill="1" applyBorder="1" applyAlignment="1" applyProtection="1">
      <alignment horizontal="center" vertical="center" textRotation="90" wrapText="1"/>
      <protection locked="0"/>
    </xf>
    <xf numFmtId="0" fontId="76" fillId="3" borderId="18" xfId="0" applyFont="1" applyFill="1" applyBorder="1" applyAlignment="1" applyProtection="1">
      <alignment horizontal="left" vertical="center" wrapText="1"/>
      <protection locked="0"/>
    </xf>
    <xf numFmtId="0" fontId="76" fillId="3" borderId="85" xfId="0" applyFont="1" applyFill="1" applyBorder="1" applyAlignment="1" applyProtection="1">
      <alignment horizontal="justify" vertical="center" wrapText="1"/>
      <protection locked="0"/>
    </xf>
    <xf numFmtId="0" fontId="76" fillId="3" borderId="85" xfId="0" applyFont="1" applyFill="1" applyBorder="1" applyAlignment="1" applyProtection="1">
      <alignment horizontal="left" vertical="center" wrapText="1"/>
      <protection locked="0"/>
    </xf>
    <xf numFmtId="0" fontId="76" fillId="3" borderId="78" xfId="0" applyFont="1" applyFill="1" applyBorder="1" applyAlignment="1" applyProtection="1">
      <alignment horizontal="center" vertical="center" textRotation="90" wrapText="1"/>
      <protection locked="0"/>
    </xf>
    <xf numFmtId="0" fontId="76" fillId="3" borderId="78" xfId="0" applyFont="1" applyFill="1" applyBorder="1" applyAlignment="1" applyProtection="1">
      <alignment horizontal="justify" vertical="center" wrapText="1"/>
      <protection locked="0"/>
    </xf>
    <xf numFmtId="0" fontId="76" fillId="20" borderId="78" xfId="0" applyFont="1" applyFill="1" applyBorder="1" applyAlignment="1" applyProtection="1">
      <alignment horizontal="center" vertical="center" textRotation="90" wrapText="1"/>
      <protection locked="0"/>
    </xf>
    <xf numFmtId="0" fontId="76" fillId="3" borderId="78" xfId="0" applyFont="1" applyFill="1" applyBorder="1" applyAlignment="1" applyProtection="1">
      <alignment horizontal="left" vertical="center" wrapText="1"/>
      <protection locked="0"/>
    </xf>
    <xf numFmtId="0" fontId="84" fillId="3" borderId="78" xfId="0" applyFont="1" applyFill="1" applyBorder="1" applyAlignment="1" applyProtection="1">
      <alignment horizontal="left" vertical="center" wrapText="1"/>
      <protection locked="0"/>
    </xf>
    <xf numFmtId="0" fontId="76" fillId="3" borderId="78" xfId="0" applyFont="1" applyFill="1" applyBorder="1" applyAlignment="1" applyProtection="1">
      <alignment horizontal="center" vertical="center" wrapText="1"/>
      <protection locked="0"/>
    </xf>
    <xf numFmtId="0" fontId="76" fillId="3" borderId="18" xfId="0" applyFont="1" applyFill="1" applyBorder="1" applyAlignment="1" applyProtection="1">
      <alignment horizontal="center" vertical="center" wrapText="1"/>
      <protection locked="0"/>
    </xf>
    <xf numFmtId="0" fontId="76" fillId="3" borderId="85" xfId="0" applyFont="1" applyFill="1" applyBorder="1" applyAlignment="1" applyProtection="1">
      <alignment horizontal="center" vertical="center" wrapText="1"/>
      <protection locked="0"/>
    </xf>
    <xf numFmtId="0" fontId="84" fillId="9" borderId="78" xfId="0" applyFont="1" applyFill="1" applyBorder="1" applyAlignment="1" applyProtection="1">
      <alignment horizontal="left" vertical="center" wrapText="1"/>
      <protection locked="0"/>
    </xf>
    <xf numFmtId="0" fontId="84" fillId="9" borderId="18" xfId="0" applyFont="1" applyFill="1" applyBorder="1" applyAlignment="1" applyProtection="1">
      <alignment horizontal="left" vertical="center" wrapText="1"/>
      <protection locked="0"/>
    </xf>
    <xf numFmtId="0" fontId="84" fillId="3" borderId="85" xfId="0" applyFont="1" applyFill="1" applyBorder="1" applyAlignment="1" applyProtection="1">
      <alignment horizontal="left" vertical="center" wrapText="1"/>
      <protection locked="0"/>
    </xf>
    <xf numFmtId="0" fontId="84" fillId="9" borderId="85" xfId="0" applyFont="1" applyFill="1" applyBorder="1" applyAlignment="1" applyProtection="1">
      <alignment horizontal="left" vertical="center" wrapText="1"/>
      <protection locked="0"/>
    </xf>
    <xf numFmtId="0" fontId="84" fillId="3" borderId="78" xfId="0" applyFont="1" applyFill="1" applyBorder="1" applyAlignment="1" applyProtection="1">
      <alignment horizontal="justify" vertical="center" wrapText="1"/>
      <protection locked="0"/>
    </xf>
    <xf numFmtId="0" fontId="84" fillId="3" borderId="92" xfId="0" applyFont="1" applyFill="1" applyBorder="1" applyAlignment="1" applyProtection="1">
      <alignment horizontal="justify" vertical="center" wrapText="1"/>
      <protection locked="0"/>
    </xf>
    <xf numFmtId="0" fontId="76" fillId="0" borderId="92" xfId="0" applyFont="1" applyFill="1" applyBorder="1" applyAlignment="1" applyProtection="1">
      <alignment horizontal="left" vertical="center" wrapText="1"/>
      <protection locked="0"/>
    </xf>
    <xf numFmtId="0" fontId="76" fillId="21" borderId="102" xfId="0" applyFont="1" applyFill="1" applyBorder="1" applyAlignment="1" applyProtection="1">
      <alignment horizontal="center" vertical="center" wrapText="1"/>
      <protection locked="0"/>
    </xf>
    <xf numFmtId="0" fontId="76" fillId="3" borderId="3" xfId="0" applyFont="1" applyFill="1" applyBorder="1" applyAlignment="1" applyProtection="1">
      <alignment horizontal="center" vertical="center" textRotation="90" wrapText="1"/>
      <protection locked="0"/>
    </xf>
    <xf numFmtId="0" fontId="76" fillId="3" borderId="3" xfId="0" applyFont="1" applyFill="1" applyBorder="1" applyAlignment="1" applyProtection="1">
      <alignment horizontal="left" vertical="top" wrapText="1"/>
      <protection locked="0"/>
    </xf>
    <xf numFmtId="0" fontId="76" fillId="20" borderId="3" xfId="0" applyFont="1" applyFill="1" applyBorder="1" applyAlignment="1" applyProtection="1">
      <alignment horizontal="center" vertical="center" textRotation="90" wrapText="1"/>
      <protection locked="0"/>
    </xf>
    <xf numFmtId="0" fontId="76" fillId="21" borderId="104" xfId="0" applyFont="1" applyFill="1" applyBorder="1" applyAlignment="1" applyProtection="1">
      <alignment horizontal="center" vertical="center" wrapText="1"/>
      <protection locked="0"/>
    </xf>
    <xf numFmtId="0" fontId="76" fillId="21" borderId="105" xfId="0" applyFont="1" applyFill="1" applyBorder="1" applyAlignment="1" applyProtection="1">
      <alignment horizontal="center" vertical="center" wrapText="1"/>
      <protection locked="0"/>
    </xf>
    <xf numFmtId="0" fontId="76" fillId="21" borderId="105" xfId="0" applyFont="1" applyFill="1" applyBorder="1" applyAlignment="1" applyProtection="1">
      <alignment horizontal="center" vertical="center" wrapText="1"/>
      <protection locked="0"/>
    </xf>
    <xf numFmtId="0" fontId="76" fillId="3" borderId="3" xfId="0" applyFont="1" applyFill="1" applyBorder="1" applyAlignment="1" applyProtection="1">
      <alignment horizontal="center" vertical="center" textRotation="90" wrapText="1"/>
      <protection locked="0"/>
    </xf>
    <xf numFmtId="0" fontId="76" fillId="20" borderId="3" xfId="0" applyFont="1" applyFill="1" applyBorder="1" applyAlignment="1" applyProtection="1">
      <alignment horizontal="center" vertical="center" textRotation="90" wrapText="1"/>
      <protection locked="0"/>
    </xf>
    <xf numFmtId="0" fontId="76" fillId="21" borderId="104" xfId="0" applyFont="1" applyFill="1" applyBorder="1" applyAlignment="1" applyProtection="1">
      <alignment horizontal="center" vertical="center" wrapText="1"/>
      <protection locked="0"/>
    </xf>
    <xf numFmtId="0" fontId="76" fillId="3" borderId="3" xfId="0" applyFont="1" applyFill="1" applyBorder="1" applyAlignment="1" applyProtection="1">
      <alignment horizontal="center" vertical="center" wrapText="1"/>
      <protection locked="0"/>
    </xf>
    <xf numFmtId="0" fontId="76" fillId="3" borderId="18" xfId="0" applyFont="1" applyFill="1" applyBorder="1" applyAlignment="1" applyProtection="1">
      <alignment horizontal="justify" vertical="justify" wrapText="1"/>
      <protection locked="0"/>
    </xf>
    <xf numFmtId="0" fontId="69" fillId="0" borderId="52" xfId="0" applyFont="1" applyBorder="1" applyAlignment="1">
      <alignment horizontal="justify" vertical="center" wrapText="1"/>
    </xf>
    <xf numFmtId="0" fontId="69" fillId="0" borderId="53" xfId="0" applyFont="1" applyBorder="1" applyAlignment="1">
      <alignment horizontal="justify" vertical="center" wrapText="1"/>
    </xf>
    <xf numFmtId="0" fontId="69" fillId="0" borderId="35" xfId="0" applyFont="1" applyBorder="1" applyAlignment="1">
      <alignment horizontal="justify" vertical="center" wrapText="1"/>
    </xf>
    <xf numFmtId="0" fontId="69" fillId="0" borderId="52" xfId="0" applyFont="1" applyBorder="1" applyAlignment="1">
      <alignment horizontal="left" vertical="center" wrapText="1"/>
    </xf>
    <xf numFmtId="0" fontId="69" fillId="0" borderId="53" xfId="0" applyFont="1" applyBorder="1" applyAlignment="1">
      <alignment horizontal="left" vertical="center" wrapText="1"/>
    </xf>
    <xf numFmtId="0" fontId="69" fillId="0" borderId="35" xfId="0" applyFont="1" applyBorder="1" applyAlignment="1">
      <alignment horizontal="left" vertical="center" wrapText="1"/>
    </xf>
    <xf numFmtId="0" fontId="86" fillId="0" borderId="3" xfId="0" applyFont="1" applyBorder="1" applyAlignment="1">
      <alignment horizontal="left" vertical="center" wrapText="1"/>
    </xf>
    <xf numFmtId="0" fontId="81" fillId="0" borderId="3" xfId="0" applyFont="1" applyBorder="1" applyAlignment="1">
      <alignment horizontal="left" vertical="top" wrapText="1"/>
    </xf>
    <xf numFmtId="0" fontId="76" fillId="3" borderId="77" xfId="0" applyFont="1" applyFill="1" applyBorder="1" applyAlignment="1" applyProtection="1">
      <alignment horizontal="justify" vertical="center" wrapText="1"/>
      <protection locked="0"/>
    </xf>
    <xf numFmtId="0" fontId="76" fillId="3" borderId="3" xfId="0" applyFont="1" applyFill="1" applyBorder="1" applyAlignment="1" applyProtection="1">
      <alignment horizontal="justify" vertical="center" wrapText="1"/>
      <protection locked="0"/>
    </xf>
    <xf numFmtId="0" fontId="76" fillId="3" borderId="84" xfId="0" applyFont="1" applyFill="1" applyBorder="1" applyAlignment="1" applyProtection="1">
      <alignment horizontal="justify" vertical="center" wrapText="1"/>
      <protection locked="0"/>
    </xf>
    <xf numFmtId="0" fontId="69" fillId="0" borderId="25" xfId="0" applyFont="1" applyBorder="1" applyAlignment="1" applyProtection="1">
      <alignment horizontal="center" vertical="center" wrapText="1"/>
      <protection locked="0"/>
    </xf>
    <xf numFmtId="0" fontId="81" fillId="0" borderId="7" xfId="0" applyFont="1" applyBorder="1" applyAlignment="1">
      <alignment horizontal="left" vertical="justify" wrapText="1"/>
    </xf>
    <xf numFmtId="0" fontId="81" fillId="0" borderId="7" xfId="0" applyFont="1" applyBorder="1" applyAlignment="1">
      <alignment horizontal="left" vertical="top" wrapText="1"/>
    </xf>
    <xf numFmtId="9" fontId="81" fillId="0" borderId="7" xfId="0" applyNumberFormat="1" applyFont="1" applyBorder="1" applyAlignment="1">
      <alignment horizontal="left" vertical="justify"/>
    </xf>
    <xf numFmtId="9" fontId="82" fillId="0" borderId="7" xfId="0" applyNumberFormat="1" applyFont="1" applyBorder="1" applyAlignment="1">
      <alignment horizontal="left" vertical="justify"/>
    </xf>
    <xf numFmtId="9" fontId="82" fillId="0" borderId="7" xfId="0" applyNumberFormat="1" applyFont="1" applyBorder="1" applyAlignment="1">
      <alignment horizontal="left" vertical="justify"/>
    </xf>
    <xf numFmtId="0" fontId="81" fillId="0" borderId="7" xfId="0" applyFont="1" applyBorder="1" applyAlignment="1">
      <alignment horizontal="left" vertical="justify"/>
    </xf>
    <xf numFmtId="0" fontId="81" fillId="0" borderId="5" xfId="0" applyFont="1" applyBorder="1" applyAlignment="1">
      <alignment horizontal="left" vertical="top" wrapText="1"/>
    </xf>
    <xf numFmtId="0" fontId="81" fillId="0" borderId="5" xfId="0" applyFont="1" applyBorder="1" applyAlignment="1">
      <alignment horizontal="left" vertical="justify"/>
    </xf>
    <xf numFmtId="0" fontId="81" fillId="0" borderId="2" xfId="0" applyFont="1" applyBorder="1" applyAlignment="1">
      <alignment horizontal="left" vertical="justify"/>
    </xf>
    <xf numFmtId="0" fontId="81" fillId="0" borderId="62" xfId="0" applyFont="1" applyBorder="1" applyAlignment="1">
      <alignment horizontal="left" vertical="justify"/>
    </xf>
    <xf numFmtId="0" fontId="81" fillId="0" borderId="25" xfId="0" applyFont="1" applyBorder="1" applyAlignment="1">
      <alignment horizontal="left" vertical="justify"/>
    </xf>
    <xf numFmtId="0" fontId="76" fillId="3" borderId="77" xfId="0" applyFont="1" applyFill="1" applyBorder="1" applyAlignment="1" applyProtection="1">
      <alignment horizontal="center" vertical="center" textRotation="90" wrapText="1"/>
      <protection locked="0"/>
    </xf>
    <xf numFmtId="0" fontId="76" fillId="3" borderId="84" xfId="0" applyFont="1" applyFill="1" applyBorder="1" applyAlignment="1" applyProtection="1">
      <alignment horizontal="center" vertical="center" textRotation="90" wrapText="1"/>
      <protection locked="0"/>
    </xf>
    <xf numFmtId="0" fontId="76" fillId="3" borderId="18" xfId="0" applyFont="1" applyFill="1" applyBorder="1" applyAlignment="1" applyProtection="1">
      <alignment horizontal="center" vertical="center" textRotation="90" wrapText="1"/>
      <protection locked="0"/>
    </xf>
    <xf numFmtId="0" fontId="0" fillId="3" borderId="0" xfId="0" applyFill="1"/>
    <xf numFmtId="0" fontId="84" fillId="3" borderId="78" xfId="0" applyFont="1" applyFill="1" applyBorder="1" applyAlignment="1" applyProtection="1">
      <alignment horizontal="left" vertical="center" wrapText="1"/>
      <protection locked="0"/>
    </xf>
    <xf numFmtId="0" fontId="80" fillId="19" borderId="55" xfId="0" applyFont="1" applyFill="1" applyBorder="1" applyAlignment="1" applyProtection="1">
      <alignment horizontal="center" vertical="center"/>
      <protection locked="0"/>
    </xf>
    <xf numFmtId="0" fontId="80" fillId="19" borderId="66" xfId="0" applyFont="1" applyFill="1" applyBorder="1" applyAlignment="1" applyProtection="1">
      <alignment horizontal="center" vertical="center"/>
      <protection locked="0"/>
    </xf>
    <xf numFmtId="0" fontId="80" fillId="19" borderId="53" xfId="0" applyFont="1" applyFill="1" applyBorder="1" applyAlignment="1" applyProtection="1">
      <alignment horizontal="center" vertical="center"/>
      <protection locked="0"/>
    </xf>
    <xf numFmtId="0" fontId="80" fillId="19" borderId="35" xfId="0" applyFont="1" applyFill="1" applyBorder="1" applyAlignment="1" applyProtection="1">
      <alignment horizontal="center" vertical="center"/>
      <protection locked="0"/>
    </xf>
    <xf numFmtId="0" fontId="87" fillId="0" borderId="0" xfId="0" applyNumberFormat="1" applyFont="1" applyFill="1" applyBorder="1" applyAlignment="1" applyProtection="1">
      <alignment horizontal="left" vertical="top" wrapText="1"/>
    </xf>
    <xf numFmtId="0" fontId="88"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xf numFmtId="0" fontId="0" fillId="0" borderId="0" xfId="0" applyNumberFormat="1" applyFont="1" applyFill="1" applyBorder="1" applyAlignment="1"/>
    <xf numFmtId="0" fontId="89" fillId="0" borderId="0" xfId="0" applyNumberFormat="1" applyFont="1" applyFill="1" applyBorder="1" applyAlignment="1" applyProtection="1">
      <alignment horizontal="left" vertical="center" wrapText="1"/>
    </xf>
    <xf numFmtId="0" fontId="89" fillId="0" borderId="110" xfId="0" applyFont="1" applyBorder="1" applyAlignment="1">
      <alignment horizontal="left" vertical="center" wrapText="1"/>
    </xf>
    <xf numFmtId="0" fontId="89" fillId="0" borderId="111" xfId="0" applyFont="1" applyBorder="1" applyAlignment="1">
      <alignment horizontal="left" vertical="center" wrapText="1"/>
    </xf>
    <xf numFmtId="0" fontId="89" fillId="0" borderId="112" xfId="0" applyFont="1" applyBorder="1" applyAlignment="1">
      <alignment horizontal="left" vertical="center" wrapText="1"/>
    </xf>
    <xf numFmtId="0" fontId="89" fillId="0" borderId="113" xfId="0" applyFont="1" applyBorder="1" applyAlignment="1">
      <alignment horizontal="left" vertical="center" wrapText="1"/>
    </xf>
    <xf numFmtId="0" fontId="89" fillId="0" borderId="114" xfId="0" applyFont="1" applyBorder="1" applyAlignment="1">
      <alignment horizontal="left" vertical="center" wrapText="1"/>
    </xf>
    <xf numFmtId="0" fontId="89" fillId="0" borderId="115" xfId="0" applyFont="1" applyBorder="1" applyAlignment="1">
      <alignment horizontal="left" vertical="center" wrapText="1"/>
    </xf>
    <xf numFmtId="0" fontId="89" fillId="0" borderId="116" xfId="0" applyFont="1" applyBorder="1" applyAlignment="1">
      <alignment horizontal="left" vertical="center" wrapText="1"/>
    </xf>
    <xf numFmtId="0" fontId="89" fillId="0" borderId="117" xfId="0" applyFont="1" applyBorder="1" applyAlignment="1">
      <alignment horizontal="left" vertical="center" wrapText="1"/>
    </xf>
    <xf numFmtId="0" fontId="90" fillId="0" borderId="107" xfId="0" applyFont="1" applyBorder="1" applyAlignment="1">
      <alignment horizontal="center" vertical="center" wrapText="1"/>
    </xf>
    <xf numFmtId="0" fontId="90" fillId="0" borderId="108" xfId="0" applyFont="1" applyBorder="1" applyAlignment="1">
      <alignment horizontal="center" vertical="center" wrapText="1"/>
    </xf>
    <xf numFmtId="0" fontId="90" fillId="0" borderId="109" xfId="0" applyFont="1" applyBorder="1" applyAlignment="1">
      <alignment horizontal="center" vertical="center" wrapText="1"/>
    </xf>
    <xf numFmtId="0" fontId="90" fillId="0" borderId="22" xfId="0" applyNumberFormat="1" applyFont="1" applyFill="1" applyBorder="1" applyAlignment="1" applyProtection="1">
      <alignment horizontal="center" vertical="center" wrapText="1"/>
    </xf>
    <xf numFmtId="0" fontId="91" fillId="2" borderId="118" xfId="0" applyFont="1" applyFill="1" applyBorder="1" applyAlignment="1">
      <alignment horizontal="left" vertical="center" wrapText="1"/>
    </xf>
    <xf numFmtId="0" fontId="91" fillId="2" borderId="110" xfId="0" applyFont="1" applyFill="1" applyBorder="1" applyAlignment="1">
      <alignment horizontal="left" vertical="center" wrapText="1"/>
    </xf>
    <xf numFmtId="0" fontId="91" fillId="2" borderId="112" xfId="0" applyFont="1" applyFill="1" applyBorder="1" applyAlignment="1">
      <alignment horizontal="left" vertical="center" wrapText="1"/>
    </xf>
    <xf numFmtId="0" fontId="91" fillId="2" borderId="111" xfId="0" applyFont="1" applyFill="1" applyBorder="1" applyAlignment="1">
      <alignment horizontal="left" vertical="center" wrapText="1"/>
    </xf>
    <xf numFmtId="0" fontId="91" fillId="0" borderId="118" xfId="0" applyFont="1" applyBorder="1" applyAlignment="1">
      <alignment horizontal="left" vertical="center" wrapText="1"/>
    </xf>
    <xf numFmtId="0" fontId="91" fillId="2" borderId="118" xfId="0" applyFont="1" applyFill="1" applyBorder="1" applyAlignment="1">
      <alignment horizontal="center" vertical="center" wrapText="1"/>
    </xf>
    <xf numFmtId="0" fontId="91" fillId="2" borderId="110" xfId="0" applyFont="1" applyFill="1" applyBorder="1" applyAlignment="1">
      <alignment horizontal="center" vertical="center" wrapText="1"/>
    </xf>
    <xf numFmtId="0" fontId="91" fillId="2" borderId="112" xfId="0" applyFont="1" applyFill="1" applyBorder="1" applyAlignment="1">
      <alignment horizontal="center" vertical="center" wrapText="1"/>
    </xf>
    <xf numFmtId="0" fontId="91" fillId="2" borderId="118" xfId="0" applyFont="1" applyFill="1" applyBorder="1" applyAlignment="1">
      <alignment horizontal="justify" vertical="center" wrapText="1"/>
    </xf>
    <xf numFmtId="0" fontId="90" fillId="25" borderId="22" xfId="0" applyNumberFormat="1" applyFont="1" applyFill="1" applyBorder="1" applyAlignment="1" applyProtection="1">
      <alignment horizontal="center" vertical="center" wrapText="1"/>
    </xf>
    <xf numFmtId="0" fontId="91" fillId="2" borderId="119" xfId="0" applyFont="1" applyFill="1" applyBorder="1" applyAlignment="1">
      <alignment horizontal="left" vertical="center" wrapText="1"/>
    </xf>
    <xf numFmtId="0" fontId="91" fillId="2" borderId="116" xfId="0" applyFont="1" applyFill="1" applyBorder="1" applyAlignment="1">
      <alignment horizontal="left" vertical="center" wrapText="1"/>
    </xf>
    <xf numFmtId="0" fontId="91" fillId="2" borderId="117" xfId="0" applyFont="1" applyFill="1" applyBorder="1" applyAlignment="1">
      <alignment horizontal="left" vertical="center" wrapText="1"/>
    </xf>
    <xf numFmtId="0" fontId="91" fillId="0" borderId="119" xfId="0" applyFont="1" applyBorder="1" applyAlignment="1">
      <alignment horizontal="left" vertical="center" wrapText="1"/>
    </xf>
    <xf numFmtId="0" fontId="91" fillId="2" borderId="119" xfId="0" applyFont="1" applyFill="1" applyBorder="1" applyAlignment="1">
      <alignment horizontal="center" vertical="center" wrapText="1"/>
    </xf>
    <xf numFmtId="0" fontId="91" fillId="2" borderId="116" xfId="0" applyFont="1" applyFill="1" applyBorder="1" applyAlignment="1">
      <alignment horizontal="center" vertical="center" wrapText="1"/>
    </xf>
    <xf numFmtId="0" fontId="91" fillId="2" borderId="117" xfId="0" applyFont="1" applyFill="1" applyBorder="1" applyAlignment="1">
      <alignment horizontal="center" vertical="center" wrapText="1"/>
    </xf>
    <xf numFmtId="0" fontId="91" fillId="2" borderId="119" xfId="0" applyFont="1" applyFill="1" applyBorder="1" applyAlignment="1">
      <alignment horizontal="justify" vertical="center" wrapText="1"/>
    </xf>
    <xf numFmtId="0" fontId="91" fillId="2" borderId="120" xfId="0" applyNumberFormat="1" applyFont="1" applyFill="1" applyBorder="1" applyAlignment="1" applyProtection="1">
      <alignment horizontal="center" vertical="center" wrapText="1"/>
    </xf>
    <xf numFmtId="0" fontId="91" fillId="2" borderId="120" xfId="0" applyNumberFormat="1" applyFont="1" applyFill="1" applyBorder="1" applyAlignment="1" applyProtection="1">
      <alignment horizontal="left" vertical="center" wrapText="1"/>
    </xf>
    <xf numFmtId="0" fontId="91" fillId="2" borderId="121" xfId="0" applyNumberFormat="1" applyFont="1" applyFill="1" applyBorder="1" applyAlignment="1" applyProtection="1">
      <alignment horizontal="left" vertical="center" wrapText="1"/>
    </xf>
    <xf numFmtId="0" fontId="91" fillId="2" borderId="122" xfId="0" applyFont="1" applyFill="1" applyBorder="1" applyAlignment="1">
      <alignment horizontal="left" vertical="center" wrapText="1"/>
    </xf>
    <xf numFmtId="0" fontId="91" fillId="2" borderId="113" xfId="0" applyFont="1" applyFill="1" applyBorder="1" applyAlignment="1">
      <alignment horizontal="left" vertical="center" wrapText="1"/>
    </xf>
    <xf numFmtId="0" fontId="91" fillId="2" borderId="115" xfId="0" applyFont="1" applyFill="1" applyBorder="1" applyAlignment="1">
      <alignment horizontal="left" vertical="center" wrapText="1"/>
    </xf>
    <xf numFmtId="0" fontId="91" fillId="2" borderId="114" xfId="0" applyFont="1" applyFill="1" applyBorder="1" applyAlignment="1">
      <alignment horizontal="left" vertical="center" wrapText="1"/>
    </xf>
    <xf numFmtId="0" fontId="91" fillId="0" borderId="122" xfId="0" applyFont="1" applyBorder="1" applyAlignment="1">
      <alignment horizontal="left" vertical="center" wrapText="1"/>
    </xf>
    <xf numFmtId="0" fontId="91" fillId="2" borderId="122" xfId="0" applyFont="1" applyFill="1" applyBorder="1" applyAlignment="1">
      <alignment horizontal="center" vertical="center" wrapText="1"/>
    </xf>
    <xf numFmtId="0" fontId="91" fillId="2" borderId="113" xfId="0" applyFont="1" applyFill="1" applyBorder="1" applyAlignment="1">
      <alignment horizontal="center" vertical="center" wrapText="1"/>
    </xf>
    <xf numFmtId="0" fontId="91" fillId="2" borderId="115" xfId="0" applyFont="1" applyFill="1" applyBorder="1" applyAlignment="1">
      <alignment horizontal="center" vertical="center" wrapText="1"/>
    </xf>
    <xf numFmtId="0" fontId="91" fillId="2" borderId="122" xfId="0" applyFont="1" applyFill="1" applyBorder="1" applyAlignment="1">
      <alignment horizontal="justify" vertical="center" wrapText="1"/>
    </xf>
    <xf numFmtId="0" fontId="89" fillId="26" borderId="107" xfId="0" applyFont="1" applyFill="1" applyBorder="1" applyAlignment="1">
      <alignment horizontal="left" vertical="center" wrapText="1"/>
    </xf>
    <xf numFmtId="0" fontId="89" fillId="26" borderId="108" xfId="0" applyFont="1" applyFill="1" applyBorder="1" applyAlignment="1">
      <alignment horizontal="left" vertical="center" wrapText="1"/>
    </xf>
    <xf numFmtId="0" fontId="89" fillId="26" borderId="109" xfId="0" applyFont="1" applyFill="1" applyBorder="1" applyAlignment="1">
      <alignment horizontal="left" vertical="center" wrapText="1"/>
    </xf>
    <xf numFmtId="0" fontId="91" fillId="2" borderId="121" xfId="0" applyNumberFormat="1" applyFont="1" applyFill="1" applyBorder="1" applyAlignment="1" applyProtection="1">
      <alignment horizontal="justify" vertical="justify" wrapText="1"/>
    </xf>
    <xf numFmtId="0" fontId="91" fillId="2" borderId="121" xfId="0" applyNumberFormat="1" applyFont="1" applyFill="1" applyBorder="1" applyAlignment="1" applyProtection="1">
      <alignment horizontal="justify" vertical="center" wrapText="1"/>
    </xf>
    <xf numFmtId="0" fontId="91" fillId="2" borderId="121" xfId="0" applyNumberFormat="1" applyFont="1" applyFill="1" applyBorder="1" applyAlignment="1" applyProtection="1">
      <alignment horizontal="justify" vertical="top" wrapText="1"/>
    </xf>
    <xf numFmtId="0" fontId="51" fillId="3" borderId="0" xfId="0" applyFont="1" applyFill="1" applyAlignment="1">
      <alignment vertical="center"/>
    </xf>
    <xf numFmtId="0" fontId="51" fillId="0" borderId="0" xfId="0" applyFont="1" applyAlignment="1">
      <alignment vertical="center"/>
    </xf>
    <xf numFmtId="0" fontId="35" fillId="3" borderId="0" xfId="0" applyFont="1" applyFill="1" applyAlignment="1">
      <alignment vertical="center"/>
    </xf>
    <xf numFmtId="0" fontId="18" fillId="3" borderId="0" xfId="0" applyFont="1" applyFill="1" applyAlignment="1">
      <alignment vertical="center"/>
    </xf>
    <xf numFmtId="0" fontId="18" fillId="0" borderId="0" xfId="0" applyFont="1" applyAlignment="1">
      <alignment vertical="center"/>
    </xf>
    <xf numFmtId="0" fontId="53" fillId="4" borderId="2" xfId="0" applyFont="1" applyFill="1" applyBorder="1" applyAlignment="1">
      <alignment vertical="center" wrapText="1"/>
    </xf>
    <xf numFmtId="0" fontId="53" fillId="4" borderId="39" xfId="0" applyFont="1" applyFill="1" applyBorder="1" applyAlignment="1">
      <alignment vertical="center" wrapText="1"/>
    </xf>
  </cellXfs>
  <cellStyles count="4">
    <cellStyle name="Hipervínculo" xfId="1" builtinId="8"/>
    <cellStyle name="Normal" xfId="0" builtinId="0"/>
    <cellStyle name="Normal 2" xfId="2" xr:uid="{00000000-0005-0000-0000-000002000000}"/>
    <cellStyle name="Porcentaje" xfId="3" builtinId="5"/>
  </cellStyles>
  <dxfs count="256">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CC00"/>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809625</xdr:colOff>
      <xdr:row>1</xdr:row>
      <xdr:rowOff>114300</xdr:rowOff>
    </xdr:from>
    <xdr:to>
      <xdr:col>6</xdr:col>
      <xdr:colOff>285750</xdr:colOff>
      <xdr:row>3</xdr:row>
      <xdr:rowOff>85725</xdr:rowOff>
    </xdr:to>
    <xdr:pic>
      <xdr:nvPicPr>
        <xdr:cNvPr id="6242" name="Imagen 1" descr="Resultado de imagen para subred integrada de servicios de salud sur">
          <a:extLst>
            <a:ext uri="{FF2B5EF4-FFF2-40B4-BE49-F238E27FC236}">
              <a16:creationId xmlns:a16="http://schemas.microsoft.com/office/drawing/2014/main" id="{00000000-0008-0000-0000-00006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04800"/>
          <a:ext cx="36576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15</xdr:col>
      <xdr:colOff>3076575</xdr:colOff>
      <xdr:row>2</xdr:row>
      <xdr:rowOff>1400175</xdr:rowOff>
    </xdr:to>
    <xdr:pic>
      <xdr:nvPicPr>
        <xdr:cNvPr id="6243" name="Imagen 2" descr="Recorte de pantalla">
          <a:extLst>
            <a:ext uri="{FF2B5EF4-FFF2-40B4-BE49-F238E27FC236}">
              <a16:creationId xmlns:a16="http://schemas.microsoft.com/office/drawing/2014/main" id="{00000000-0008-0000-0000-0000631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0" y="561975"/>
          <a:ext cx="290512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xdr:row>
      <xdr:rowOff>66675</xdr:rowOff>
    </xdr:from>
    <xdr:to>
      <xdr:col>5</xdr:col>
      <xdr:colOff>1714500</xdr:colOff>
      <xdr:row>3</xdr:row>
      <xdr:rowOff>38100</xdr:rowOff>
    </xdr:to>
    <xdr:pic>
      <xdr:nvPicPr>
        <xdr:cNvPr id="2" name="Imagen 1" descr="Resultado de imagen para subred integrada de servicios de salud su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257175"/>
          <a:ext cx="67627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5238750</xdr:colOff>
      <xdr:row>2</xdr:row>
      <xdr:rowOff>39287</xdr:rowOff>
    </xdr:from>
    <xdr:to>
      <xdr:col>17</xdr:col>
      <xdr:colOff>735013</xdr:colOff>
      <xdr:row>4</xdr:row>
      <xdr:rowOff>119062</xdr:rowOff>
    </xdr:to>
    <xdr:pic>
      <xdr:nvPicPr>
        <xdr:cNvPr id="3" name="Imagen 2" descr="Recorte de pantalla">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79500" y="420287"/>
          <a:ext cx="6005513" cy="198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1</xdr:row>
      <xdr:rowOff>66675</xdr:rowOff>
    </xdr:from>
    <xdr:to>
      <xdr:col>6</xdr:col>
      <xdr:colOff>139377</xdr:colOff>
      <xdr:row>3</xdr:row>
      <xdr:rowOff>190500</xdr:rowOff>
    </xdr:to>
    <xdr:pic>
      <xdr:nvPicPr>
        <xdr:cNvPr id="2" name="Imagen 1" descr="Resultado de imagen para subred integrada de servicios de salud sur">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 y="257175"/>
          <a:ext cx="7426002"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2214561</xdr:colOff>
      <xdr:row>2</xdr:row>
      <xdr:rowOff>15476</xdr:rowOff>
    </xdr:from>
    <xdr:to>
      <xdr:col>18</xdr:col>
      <xdr:colOff>4711699</xdr:colOff>
      <xdr:row>2</xdr:row>
      <xdr:rowOff>1874666</xdr:rowOff>
    </xdr:to>
    <xdr:pic>
      <xdr:nvPicPr>
        <xdr:cNvPr id="3" name="Imagen 2" descr="Recorte de pantalla">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04249" y="396476"/>
          <a:ext cx="5640389" cy="1859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781050</xdr:colOff>
      <xdr:row>1</xdr:row>
      <xdr:rowOff>95250</xdr:rowOff>
    </xdr:from>
    <xdr:to>
      <xdr:col>6</xdr:col>
      <xdr:colOff>257175</xdr:colOff>
      <xdr:row>3</xdr:row>
      <xdr:rowOff>66675</xdr:rowOff>
    </xdr:to>
    <xdr:pic>
      <xdr:nvPicPr>
        <xdr:cNvPr id="7258" name="Imagen 2" descr="Resultado de imagen para subred integrada de servicios de salud sur">
          <a:extLst>
            <a:ext uri="{FF2B5EF4-FFF2-40B4-BE49-F238E27FC236}">
              <a16:creationId xmlns:a16="http://schemas.microsoft.com/office/drawing/2014/main" id="{00000000-0008-0000-0400-00005A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85750"/>
          <a:ext cx="41148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15</xdr:col>
      <xdr:colOff>3086100</xdr:colOff>
      <xdr:row>2</xdr:row>
      <xdr:rowOff>1400175</xdr:rowOff>
    </xdr:to>
    <xdr:pic>
      <xdr:nvPicPr>
        <xdr:cNvPr id="7259" name="Imagen 3" descr="Recorte de pantalla">
          <a:extLst>
            <a:ext uri="{FF2B5EF4-FFF2-40B4-BE49-F238E27FC236}">
              <a16:creationId xmlns:a16="http://schemas.microsoft.com/office/drawing/2014/main" id="{00000000-0008-0000-0400-00005B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26775" y="561975"/>
          <a:ext cx="2914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238125</xdr:colOff>
      <xdr:row>93</xdr:row>
      <xdr:rowOff>66675</xdr:rowOff>
    </xdr:to>
    <xdr:pic>
      <xdr:nvPicPr>
        <xdr:cNvPr id="5674" name="Imagen 1">
          <a:extLst>
            <a:ext uri="{FF2B5EF4-FFF2-40B4-BE49-F238E27FC236}">
              <a16:creationId xmlns:a16="http://schemas.microsoft.com/office/drawing/2014/main" id="{00000000-0008-0000-0500-00002A1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35250"/>
          <a:ext cx="9791700" cy="1156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ubredsur.gov.co/?q=content/rendici%C3%B3n-de-cuentas-2021" TargetMode="External"/><Relationship Id="rId1" Type="http://schemas.openxmlformats.org/officeDocument/2006/relationships/hyperlink" Target="https://www.subredsur.gov.co/?q=content/rendici%C3%B3n-de-cuentas-2021"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ubredsur.gov.co/?q=content/rendici%C3%B3n-de-cuentas-2021" TargetMode="External"/><Relationship Id="rId1" Type="http://schemas.openxmlformats.org/officeDocument/2006/relationships/hyperlink" Target="https://www.subredsur.gov.co/?q=content/rendici%C3%B3n-de-cuentas-2021"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subredsur.gov.co/content/estrategia-conflicto-de-inter%C3%A9s-202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Z85"/>
  <sheetViews>
    <sheetView topLeftCell="A54" zoomScale="40" zoomScaleNormal="40" zoomScaleSheetLayoutView="20" workbookViewId="0">
      <selection activeCell="B54" sqref="B54"/>
    </sheetView>
  </sheetViews>
  <sheetFormatPr baseColWidth="10" defaultColWidth="11.42578125" defaultRowHeight="15"/>
  <cols>
    <col min="1" max="1" width="24.5703125" style="1" customWidth="1"/>
    <col min="2" max="2" width="21.7109375" style="1" customWidth="1"/>
    <col min="3" max="3" width="33.85546875" style="6" customWidth="1"/>
    <col min="4" max="4" width="9.85546875" style="6" customWidth="1"/>
    <col min="5" max="5" width="11.42578125" style="303" customWidth="1"/>
    <col min="6" max="6" width="32.85546875" style="303" customWidth="1"/>
    <col min="7" max="7" width="23.28515625" style="1" customWidth="1"/>
    <col min="8" max="8" width="29.28515625" style="1" customWidth="1"/>
    <col min="9" max="9" width="44.42578125" style="1" customWidth="1"/>
    <col min="10" max="10" width="25.85546875" style="1" customWidth="1"/>
    <col min="11" max="11" width="34.7109375" style="1" customWidth="1"/>
    <col min="12" max="12" width="27.28515625" style="1" customWidth="1"/>
    <col min="13" max="13" width="68.5703125" style="9" customWidth="1"/>
    <col min="14" max="14" width="70.85546875" style="1" customWidth="1"/>
    <col min="15" max="15" width="50.42578125" style="1" customWidth="1"/>
    <col min="16" max="16" width="62.85546875" style="1" customWidth="1"/>
    <col min="17" max="21" width="11.42578125" style="307"/>
    <col min="22" max="16384" width="11.42578125" style="2"/>
  </cols>
  <sheetData>
    <row r="2" spans="2:208" ht="15.75" thickBot="1"/>
    <row r="3" spans="2:208" ht="120" customHeight="1" thickBot="1">
      <c r="B3" s="507" t="s">
        <v>0</v>
      </c>
      <c r="C3" s="508"/>
      <c r="D3" s="508"/>
      <c r="E3" s="508"/>
      <c r="F3" s="508"/>
      <c r="G3" s="508"/>
      <c r="H3" s="508"/>
      <c r="I3" s="508"/>
      <c r="J3" s="508"/>
      <c r="K3" s="508"/>
      <c r="L3" s="508"/>
      <c r="M3" s="508"/>
      <c r="N3" s="508"/>
      <c r="O3" s="508"/>
      <c r="P3" s="509"/>
    </row>
    <row r="4" spans="2:208" ht="30.75" thickBot="1">
      <c r="B4" s="510" t="s">
        <v>566</v>
      </c>
      <c r="C4" s="511"/>
      <c r="D4" s="511"/>
      <c r="E4" s="511"/>
      <c r="F4" s="511"/>
      <c r="G4" s="511"/>
      <c r="H4" s="511"/>
      <c r="I4" s="511"/>
      <c r="J4" s="511"/>
      <c r="K4" s="511"/>
      <c r="L4" s="511"/>
      <c r="M4" s="511"/>
      <c r="N4" s="511"/>
      <c r="O4" s="511"/>
      <c r="P4" s="512"/>
    </row>
    <row r="5" spans="2:208" ht="70.5" customHeight="1">
      <c r="B5" s="513" t="s">
        <v>7</v>
      </c>
      <c r="C5" s="514"/>
      <c r="D5" s="515" t="s">
        <v>565</v>
      </c>
      <c r="E5" s="515"/>
      <c r="F5" s="515"/>
      <c r="G5" s="515"/>
      <c r="H5" s="310" t="s">
        <v>3</v>
      </c>
      <c r="I5" s="515" t="s">
        <v>553</v>
      </c>
      <c r="J5" s="515"/>
      <c r="K5" s="515"/>
      <c r="L5" s="515"/>
      <c r="M5" s="515"/>
      <c r="N5" s="515"/>
      <c r="O5" s="515"/>
      <c r="P5" s="516"/>
    </row>
    <row r="6" spans="2:208" ht="66" customHeight="1">
      <c r="B6" s="517" t="s">
        <v>1</v>
      </c>
      <c r="C6" s="518"/>
      <c r="D6" s="519" t="s">
        <v>253</v>
      </c>
      <c r="E6" s="519"/>
      <c r="F6" s="519"/>
      <c r="G6" s="519"/>
      <c r="H6" s="520" t="s">
        <v>4</v>
      </c>
      <c r="I6" s="519" t="s">
        <v>554</v>
      </c>
      <c r="J6" s="519"/>
      <c r="K6" s="519"/>
      <c r="L6" s="519"/>
      <c r="M6" s="519"/>
      <c r="N6" s="519"/>
      <c r="O6" s="519"/>
      <c r="P6" s="522"/>
    </row>
    <row r="7" spans="2:208" ht="30" customHeight="1">
      <c r="B7" s="525" t="s">
        <v>2</v>
      </c>
      <c r="C7" s="526"/>
      <c r="D7" s="519" t="s">
        <v>254</v>
      </c>
      <c r="E7" s="519"/>
      <c r="F7" s="519"/>
      <c r="G7" s="519"/>
      <c r="H7" s="520"/>
      <c r="I7" s="519"/>
      <c r="J7" s="519"/>
      <c r="K7" s="519"/>
      <c r="L7" s="519"/>
      <c r="M7" s="519"/>
      <c r="N7" s="519"/>
      <c r="O7" s="519"/>
      <c r="P7" s="522"/>
    </row>
    <row r="8" spans="2:208" ht="83.25" customHeight="1" thickBot="1">
      <c r="B8" s="527"/>
      <c r="C8" s="528"/>
      <c r="D8" s="523"/>
      <c r="E8" s="523"/>
      <c r="F8" s="523"/>
      <c r="G8" s="523"/>
      <c r="H8" s="521"/>
      <c r="I8" s="523"/>
      <c r="J8" s="523"/>
      <c r="K8" s="523"/>
      <c r="L8" s="523"/>
      <c r="M8" s="523"/>
      <c r="N8" s="523"/>
      <c r="O8" s="523"/>
      <c r="P8" s="524"/>
    </row>
    <row r="9" spans="2:208" ht="16.5" customHeight="1" thickBot="1">
      <c r="B9" s="493"/>
      <c r="C9" s="494"/>
      <c r="D9" s="494"/>
      <c r="E9" s="494"/>
      <c r="F9" s="494"/>
      <c r="G9" s="495"/>
      <c r="H9" s="495"/>
      <c r="I9" s="495"/>
      <c r="J9" s="494"/>
      <c r="K9" s="494"/>
      <c r="L9" s="494"/>
      <c r="M9" s="494"/>
      <c r="N9" s="494"/>
      <c r="O9" s="494"/>
      <c r="P9" s="496"/>
    </row>
    <row r="10" spans="2:208" s="6" customFormat="1" ht="140.25" customHeight="1" thickBot="1">
      <c r="B10" s="311" t="s">
        <v>8</v>
      </c>
      <c r="C10" s="500" t="s">
        <v>9</v>
      </c>
      <c r="D10" s="500"/>
      <c r="E10" s="501" t="s">
        <v>10</v>
      </c>
      <c r="F10" s="502"/>
      <c r="G10" s="503" t="s">
        <v>11</v>
      </c>
      <c r="H10" s="504"/>
      <c r="I10" s="505"/>
      <c r="J10" s="312" t="s">
        <v>6</v>
      </c>
      <c r="K10" s="313" t="s">
        <v>12</v>
      </c>
      <c r="L10" s="313" t="s">
        <v>16</v>
      </c>
      <c r="M10" s="314" t="s">
        <v>17</v>
      </c>
      <c r="N10" s="314" t="s">
        <v>18</v>
      </c>
      <c r="O10" s="314" t="s">
        <v>19</v>
      </c>
      <c r="P10" s="314" t="s">
        <v>20</v>
      </c>
      <c r="Q10" s="308"/>
      <c r="R10" s="308"/>
      <c r="S10" s="308"/>
      <c r="T10" s="308"/>
      <c r="U10" s="30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row>
    <row r="11" spans="2:208" ht="106.5" customHeight="1">
      <c r="B11" s="315">
        <v>1</v>
      </c>
      <c r="C11" s="472" t="s">
        <v>551</v>
      </c>
      <c r="D11" s="472"/>
      <c r="E11" s="477" t="s">
        <v>13</v>
      </c>
      <c r="F11" s="477"/>
      <c r="G11" s="476" t="s">
        <v>575</v>
      </c>
      <c r="H11" s="476"/>
      <c r="I11" s="476"/>
      <c r="J11" s="372">
        <v>44562</v>
      </c>
      <c r="K11" s="372">
        <v>44592</v>
      </c>
      <c r="L11" s="332" t="s">
        <v>479</v>
      </c>
      <c r="M11" s="333" t="s">
        <v>572</v>
      </c>
      <c r="N11" s="332" t="s">
        <v>574</v>
      </c>
      <c r="O11" s="332" t="s">
        <v>569</v>
      </c>
      <c r="P11" s="337" t="s">
        <v>556</v>
      </c>
      <c r="Q11" s="300">
        <v>40</v>
      </c>
      <c r="R11" s="300"/>
      <c r="S11" s="300"/>
      <c r="T11" s="300"/>
      <c r="U11" s="300"/>
    </row>
    <row r="12" spans="2:208" ht="106.5" customHeight="1">
      <c r="B12" s="316">
        <v>2</v>
      </c>
      <c r="C12" s="473"/>
      <c r="D12" s="473"/>
      <c r="E12" s="478"/>
      <c r="F12" s="478"/>
      <c r="G12" s="475" t="s">
        <v>582</v>
      </c>
      <c r="H12" s="475"/>
      <c r="I12" s="475"/>
      <c r="J12" s="373">
        <v>44562</v>
      </c>
      <c r="K12" s="326">
        <v>44957</v>
      </c>
      <c r="L12" s="327" t="s">
        <v>576</v>
      </c>
      <c r="M12" s="349" t="s">
        <v>555</v>
      </c>
      <c r="N12" s="328" t="s">
        <v>577</v>
      </c>
      <c r="O12" s="328" t="s">
        <v>573</v>
      </c>
      <c r="P12" s="335" t="s">
        <v>583</v>
      </c>
      <c r="Q12" s="300"/>
      <c r="R12" s="300"/>
      <c r="S12" s="300"/>
      <c r="T12" s="300"/>
      <c r="U12" s="300"/>
    </row>
    <row r="13" spans="2:208" ht="260.25" customHeight="1">
      <c r="B13" s="316">
        <v>3</v>
      </c>
      <c r="C13" s="473"/>
      <c r="D13" s="473"/>
      <c r="E13" s="483" t="s">
        <v>14</v>
      </c>
      <c r="F13" s="483"/>
      <c r="G13" s="475" t="s">
        <v>567</v>
      </c>
      <c r="H13" s="475"/>
      <c r="I13" s="475"/>
      <c r="J13" s="373">
        <v>44562</v>
      </c>
      <c r="K13" s="326">
        <v>44957</v>
      </c>
      <c r="L13" s="327" t="s">
        <v>34</v>
      </c>
      <c r="M13" s="349" t="s">
        <v>555</v>
      </c>
      <c r="N13" s="328" t="s">
        <v>559</v>
      </c>
      <c r="O13" s="328" t="s">
        <v>557</v>
      </c>
      <c r="P13" s="335" t="s">
        <v>584</v>
      </c>
      <c r="Q13" s="300">
        <v>100</v>
      </c>
      <c r="R13" s="300"/>
      <c r="S13" s="300"/>
      <c r="T13" s="300"/>
      <c r="U13" s="300"/>
    </row>
    <row r="14" spans="2:208" ht="138" customHeight="1">
      <c r="B14" s="316">
        <v>4</v>
      </c>
      <c r="C14" s="473"/>
      <c r="D14" s="473"/>
      <c r="E14" s="483"/>
      <c r="F14" s="483"/>
      <c r="G14" s="475" t="s">
        <v>568</v>
      </c>
      <c r="H14" s="475"/>
      <c r="I14" s="475"/>
      <c r="J14" s="374">
        <v>44592</v>
      </c>
      <c r="K14" s="374">
        <v>44592</v>
      </c>
      <c r="L14" s="328" t="s">
        <v>479</v>
      </c>
      <c r="M14" s="349" t="s">
        <v>570</v>
      </c>
      <c r="N14" s="328" t="s">
        <v>578</v>
      </c>
      <c r="O14" s="328" t="s">
        <v>571</v>
      </c>
      <c r="P14" s="335" t="s">
        <v>649</v>
      </c>
      <c r="Q14" s="300"/>
      <c r="R14" s="300"/>
      <c r="S14" s="300"/>
      <c r="T14" s="300"/>
      <c r="U14" s="300"/>
    </row>
    <row r="15" spans="2:208" ht="187.5" customHeight="1">
      <c r="B15" s="316">
        <v>5</v>
      </c>
      <c r="C15" s="473"/>
      <c r="D15" s="473"/>
      <c r="E15" s="492" t="s">
        <v>15</v>
      </c>
      <c r="F15" s="492"/>
      <c r="G15" s="475" t="s">
        <v>585</v>
      </c>
      <c r="H15" s="498"/>
      <c r="I15" s="498"/>
      <c r="J15" s="326" t="s">
        <v>580</v>
      </c>
      <c r="K15" s="329">
        <v>44957</v>
      </c>
      <c r="L15" s="329" t="s">
        <v>579</v>
      </c>
      <c r="M15" s="349" t="s">
        <v>591</v>
      </c>
      <c r="N15" s="328" t="s">
        <v>586</v>
      </c>
      <c r="O15" s="328" t="s">
        <v>558</v>
      </c>
      <c r="P15" s="335" t="s">
        <v>587</v>
      </c>
      <c r="Q15" s="300">
        <v>100</v>
      </c>
      <c r="R15" s="300"/>
      <c r="S15" s="300"/>
      <c r="T15" s="300"/>
      <c r="U15" s="300"/>
    </row>
    <row r="16" spans="2:208" ht="145.5" customHeight="1">
      <c r="B16" s="316">
        <v>6</v>
      </c>
      <c r="C16" s="473"/>
      <c r="D16" s="473"/>
      <c r="E16" s="492"/>
      <c r="F16" s="492"/>
      <c r="G16" s="475" t="s">
        <v>588</v>
      </c>
      <c r="H16" s="475"/>
      <c r="I16" s="475"/>
      <c r="J16" s="326" t="s">
        <v>580</v>
      </c>
      <c r="K16" s="329">
        <v>44957</v>
      </c>
      <c r="L16" s="329" t="s">
        <v>579</v>
      </c>
      <c r="M16" s="349" t="s">
        <v>560</v>
      </c>
      <c r="N16" s="328" t="s">
        <v>589</v>
      </c>
      <c r="O16" s="328" t="s">
        <v>590</v>
      </c>
      <c r="P16" s="335" t="s">
        <v>561</v>
      </c>
      <c r="Q16" s="305"/>
      <c r="R16" s="300"/>
      <c r="S16" s="300"/>
      <c r="T16" s="300"/>
      <c r="U16" s="300"/>
    </row>
    <row r="17" spans="1:208" ht="192.75" customHeight="1" thickBot="1">
      <c r="B17" s="359">
        <v>7</v>
      </c>
      <c r="C17" s="474"/>
      <c r="D17" s="474"/>
      <c r="E17" s="497"/>
      <c r="F17" s="497"/>
      <c r="G17" s="499" t="s">
        <v>581</v>
      </c>
      <c r="H17" s="499"/>
      <c r="I17" s="499"/>
      <c r="J17" s="343" t="s">
        <v>580</v>
      </c>
      <c r="K17" s="344">
        <v>44957</v>
      </c>
      <c r="L17" s="344" t="s">
        <v>579</v>
      </c>
      <c r="M17" s="360" t="s">
        <v>592</v>
      </c>
      <c r="N17" s="346" t="s">
        <v>593</v>
      </c>
      <c r="O17" s="346" t="s">
        <v>562</v>
      </c>
      <c r="P17" s="347" t="s">
        <v>563</v>
      </c>
      <c r="Q17" s="300">
        <v>100</v>
      </c>
      <c r="R17" s="300"/>
      <c r="S17" s="300"/>
      <c r="T17" s="300">
        <f>SUM(Q11:Q17)</f>
        <v>340</v>
      </c>
      <c r="U17" s="300"/>
    </row>
    <row r="18" spans="1:208" s="43" customFormat="1" ht="273" customHeight="1" thickBot="1">
      <c r="B18" s="361">
        <v>8</v>
      </c>
      <c r="C18" s="480" t="s">
        <v>255</v>
      </c>
      <c r="D18" s="480"/>
      <c r="E18" s="487" t="s">
        <v>630</v>
      </c>
      <c r="F18" s="487"/>
      <c r="G18" s="481" t="s">
        <v>650</v>
      </c>
      <c r="H18" s="481"/>
      <c r="I18" s="481"/>
      <c r="J18" s="386">
        <v>44593</v>
      </c>
      <c r="K18" s="362">
        <v>44895</v>
      </c>
      <c r="L18" s="363" t="s">
        <v>631</v>
      </c>
      <c r="M18" s="364" t="s">
        <v>651</v>
      </c>
      <c r="N18" s="364" t="s">
        <v>632</v>
      </c>
      <c r="O18" s="364" t="s">
        <v>633</v>
      </c>
      <c r="P18" s="365" t="s">
        <v>634</v>
      </c>
      <c r="Q18" s="306"/>
      <c r="R18" s="306"/>
      <c r="S18" s="306"/>
      <c r="T18" s="306">
        <f>+T17/5</f>
        <v>68</v>
      </c>
      <c r="U18" s="30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row>
    <row r="19" spans="1:208" s="299" customFormat="1" ht="87.75" customHeight="1">
      <c r="A19" s="2"/>
      <c r="B19" s="315">
        <v>9</v>
      </c>
      <c r="C19" s="472" t="s">
        <v>28</v>
      </c>
      <c r="D19" s="472"/>
      <c r="E19" s="482" t="s">
        <v>139</v>
      </c>
      <c r="F19" s="482"/>
      <c r="G19" s="484" t="s">
        <v>140</v>
      </c>
      <c r="H19" s="484"/>
      <c r="I19" s="484"/>
      <c r="J19" s="375">
        <v>44562</v>
      </c>
      <c r="K19" s="375">
        <v>44592</v>
      </c>
      <c r="L19" s="350" t="s">
        <v>669</v>
      </c>
      <c r="M19" s="333" t="s">
        <v>142</v>
      </c>
      <c r="N19" s="350" t="s">
        <v>143</v>
      </c>
      <c r="O19" s="350" t="s">
        <v>144</v>
      </c>
      <c r="P19" s="366" t="s">
        <v>145</v>
      </c>
      <c r="Q19" s="307"/>
      <c r="R19" s="307"/>
      <c r="S19" s="307"/>
      <c r="T19" s="307"/>
      <c r="U19" s="307"/>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row>
    <row r="20" spans="1:208" ht="150" customHeight="1">
      <c r="B20" s="316">
        <v>10</v>
      </c>
      <c r="C20" s="473"/>
      <c r="D20" s="473"/>
      <c r="E20" s="483"/>
      <c r="F20" s="483"/>
      <c r="G20" s="479" t="s">
        <v>700</v>
      </c>
      <c r="H20" s="479"/>
      <c r="I20" s="479"/>
      <c r="J20" s="376">
        <v>44562</v>
      </c>
      <c r="K20" s="376">
        <v>44592</v>
      </c>
      <c r="L20" s="351" t="s">
        <v>670</v>
      </c>
      <c r="M20" s="349" t="s">
        <v>142</v>
      </c>
      <c r="N20" s="479" t="s">
        <v>672</v>
      </c>
      <c r="O20" s="349" t="s">
        <v>671</v>
      </c>
      <c r="P20" s="489" t="s">
        <v>149</v>
      </c>
    </row>
    <row r="21" spans="1:208" ht="165.75" customHeight="1">
      <c r="B21" s="316">
        <v>11</v>
      </c>
      <c r="C21" s="473"/>
      <c r="D21" s="473"/>
      <c r="E21" s="483"/>
      <c r="F21" s="483"/>
      <c r="G21" s="479" t="s">
        <v>150</v>
      </c>
      <c r="H21" s="479"/>
      <c r="I21" s="479"/>
      <c r="J21" s="377">
        <v>44593</v>
      </c>
      <c r="K21" s="377">
        <v>44620</v>
      </c>
      <c r="L21" s="351" t="s">
        <v>669</v>
      </c>
      <c r="M21" s="349" t="s">
        <v>142</v>
      </c>
      <c r="N21" s="479"/>
      <c r="O21" s="353" t="s">
        <v>151</v>
      </c>
      <c r="P21" s="489"/>
    </row>
    <row r="22" spans="1:208" ht="110.45" customHeight="1">
      <c r="B22" s="316">
        <v>12</v>
      </c>
      <c r="C22" s="473"/>
      <c r="D22" s="473"/>
      <c r="E22" s="483"/>
      <c r="F22" s="483"/>
      <c r="G22" s="479" t="s">
        <v>152</v>
      </c>
      <c r="H22" s="479"/>
      <c r="I22" s="479"/>
      <c r="J22" s="377">
        <v>44562</v>
      </c>
      <c r="K22" s="377">
        <v>44620</v>
      </c>
      <c r="L22" s="352" t="s">
        <v>669</v>
      </c>
      <c r="M22" s="349" t="s">
        <v>142</v>
      </c>
      <c r="N22" s="349" t="s">
        <v>673</v>
      </c>
      <c r="O22" s="349" t="s">
        <v>154</v>
      </c>
      <c r="P22" s="367" t="s">
        <v>155</v>
      </c>
    </row>
    <row r="23" spans="1:208" ht="213" customHeight="1">
      <c r="B23" s="316">
        <v>13</v>
      </c>
      <c r="C23" s="473"/>
      <c r="D23" s="473"/>
      <c r="E23" s="483"/>
      <c r="F23" s="483"/>
      <c r="G23" s="479" t="s">
        <v>157</v>
      </c>
      <c r="H23" s="479"/>
      <c r="I23" s="479"/>
      <c r="J23" s="378">
        <v>44562</v>
      </c>
      <c r="K23" s="378">
        <v>44620</v>
      </c>
      <c r="L23" s="352" t="s">
        <v>669</v>
      </c>
      <c r="M23" s="352" t="s">
        <v>142</v>
      </c>
      <c r="N23" s="352" t="s">
        <v>674</v>
      </c>
      <c r="O23" s="352" t="s">
        <v>159</v>
      </c>
      <c r="P23" s="368" t="s">
        <v>160</v>
      </c>
    </row>
    <row r="24" spans="1:208" ht="130.5" customHeight="1">
      <c r="B24" s="316">
        <v>14</v>
      </c>
      <c r="C24" s="473"/>
      <c r="D24" s="473"/>
      <c r="E24" s="483"/>
      <c r="F24" s="483"/>
      <c r="G24" s="479" t="s">
        <v>701</v>
      </c>
      <c r="H24" s="479"/>
      <c r="I24" s="479"/>
      <c r="J24" s="378">
        <v>44562</v>
      </c>
      <c r="K24" s="378">
        <v>44620</v>
      </c>
      <c r="L24" s="352" t="s">
        <v>669</v>
      </c>
      <c r="M24" s="352" t="s">
        <v>675</v>
      </c>
      <c r="N24" s="352" t="s">
        <v>676</v>
      </c>
      <c r="O24" s="352" t="s">
        <v>164</v>
      </c>
      <c r="P24" s="368" t="s">
        <v>165</v>
      </c>
    </row>
    <row r="25" spans="1:208" ht="87.75" customHeight="1">
      <c r="B25" s="316">
        <v>15</v>
      </c>
      <c r="C25" s="473"/>
      <c r="D25" s="473"/>
      <c r="E25" s="483"/>
      <c r="F25" s="483"/>
      <c r="G25" s="479" t="s">
        <v>447</v>
      </c>
      <c r="H25" s="479"/>
      <c r="I25" s="479"/>
      <c r="J25" s="378">
        <v>44562</v>
      </c>
      <c r="K25" s="378">
        <v>44651</v>
      </c>
      <c r="L25" s="352" t="s">
        <v>669</v>
      </c>
      <c r="M25" s="352" t="s">
        <v>162</v>
      </c>
      <c r="N25" s="352" t="s">
        <v>166</v>
      </c>
      <c r="O25" s="352" t="s">
        <v>167</v>
      </c>
      <c r="P25" s="368" t="s">
        <v>168</v>
      </c>
    </row>
    <row r="26" spans="1:208" ht="87.75" customHeight="1">
      <c r="B26" s="316">
        <v>16</v>
      </c>
      <c r="C26" s="473"/>
      <c r="D26" s="473"/>
      <c r="E26" s="483"/>
      <c r="F26" s="483"/>
      <c r="G26" s="486" t="s">
        <v>169</v>
      </c>
      <c r="H26" s="486"/>
      <c r="I26" s="486"/>
      <c r="J26" s="378">
        <v>44562</v>
      </c>
      <c r="K26" s="378">
        <v>44651</v>
      </c>
      <c r="L26" s="352" t="s">
        <v>669</v>
      </c>
      <c r="M26" s="352" t="s">
        <v>162</v>
      </c>
      <c r="N26" s="352" t="s">
        <v>170</v>
      </c>
      <c r="O26" s="352" t="s">
        <v>171</v>
      </c>
      <c r="P26" s="368" t="s">
        <v>172</v>
      </c>
      <c r="Q26" s="488"/>
      <c r="R26" s="488"/>
      <c r="S26" s="491"/>
      <c r="T26" s="471"/>
      <c r="U26" s="471"/>
      <c r="V26" s="471"/>
      <c r="W26" s="471"/>
    </row>
    <row r="27" spans="1:208" ht="87.75" customHeight="1">
      <c r="B27" s="316">
        <v>17</v>
      </c>
      <c r="C27" s="473"/>
      <c r="D27" s="473"/>
      <c r="E27" s="483"/>
      <c r="F27" s="483"/>
      <c r="G27" s="486" t="s">
        <v>173</v>
      </c>
      <c r="H27" s="486"/>
      <c r="I27" s="486"/>
      <c r="J27" s="376">
        <v>44562</v>
      </c>
      <c r="K27" s="378">
        <v>44621</v>
      </c>
      <c r="L27" s="352" t="s">
        <v>669</v>
      </c>
      <c r="M27" s="352" t="s">
        <v>162</v>
      </c>
      <c r="N27" s="352" t="s">
        <v>677</v>
      </c>
      <c r="O27" s="352" t="s">
        <v>678</v>
      </c>
      <c r="P27" s="368" t="s">
        <v>679</v>
      </c>
      <c r="Q27" s="488"/>
      <c r="R27" s="488"/>
      <c r="S27" s="491"/>
      <c r="T27" s="471"/>
      <c r="U27" s="471"/>
      <c r="V27" s="471"/>
      <c r="W27" s="471"/>
    </row>
    <row r="28" spans="1:208" ht="93.6" customHeight="1">
      <c r="B28" s="316">
        <v>18</v>
      </c>
      <c r="C28" s="473"/>
      <c r="D28" s="473"/>
      <c r="E28" s="483"/>
      <c r="F28" s="483"/>
      <c r="G28" s="486"/>
      <c r="H28" s="486"/>
      <c r="I28" s="486"/>
      <c r="J28" s="376">
        <v>44562</v>
      </c>
      <c r="K28" s="376">
        <v>44592</v>
      </c>
      <c r="L28" s="352" t="s">
        <v>669</v>
      </c>
      <c r="M28" s="349" t="s">
        <v>162</v>
      </c>
      <c r="N28" s="353" t="s">
        <v>680</v>
      </c>
      <c r="O28" s="353" t="s">
        <v>681</v>
      </c>
      <c r="P28" s="348" t="s">
        <v>682</v>
      </c>
    </row>
    <row r="29" spans="1:208" ht="100.5" customHeight="1">
      <c r="B29" s="316">
        <v>19</v>
      </c>
      <c r="C29" s="473"/>
      <c r="D29" s="473"/>
      <c r="E29" s="492" t="s">
        <v>174</v>
      </c>
      <c r="F29" s="492"/>
      <c r="G29" s="485" t="s">
        <v>175</v>
      </c>
      <c r="H29" s="485"/>
      <c r="I29" s="485"/>
      <c r="J29" s="542">
        <v>44562</v>
      </c>
      <c r="K29" s="543">
        <v>44651</v>
      </c>
      <c r="L29" s="486" t="s">
        <v>669</v>
      </c>
      <c r="M29" s="544" t="s">
        <v>162</v>
      </c>
      <c r="N29" s="353" t="s">
        <v>683</v>
      </c>
      <c r="O29" s="353" t="s">
        <v>684</v>
      </c>
      <c r="P29" s="348" t="s">
        <v>685</v>
      </c>
    </row>
    <row r="30" spans="1:208" ht="221.45" customHeight="1">
      <c r="B30" s="316">
        <v>20</v>
      </c>
      <c r="C30" s="473"/>
      <c r="D30" s="473"/>
      <c r="E30" s="492"/>
      <c r="F30" s="492"/>
      <c r="G30" s="490" t="s">
        <v>179</v>
      </c>
      <c r="H30" s="490"/>
      <c r="I30" s="490"/>
      <c r="J30" s="542"/>
      <c r="K30" s="543"/>
      <c r="L30" s="486"/>
      <c r="M30" s="544"/>
      <c r="N30" s="486" t="s">
        <v>687</v>
      </c>
      <c r="O30" s="486" t="s">
        <v>688</v>
      </c>
      <c r="P30" s="506" t="s">
        <v>690</v>
      </c>
    </row>
    <row r="31" spans="1:208" ht="208.5" customHeight="1">
      <c r="B31" s="316">
        <v>21</v>
      </c>
      <c r="C31" s="473"/>
      <c r="D31" s="473"/>
      <c r="E31" s="492"/>
      <c r="F31" s="492"/>
      <c r="G31" s="485" t="s">
        <v>184</v>
      </c>
      <c r="H31" s="485"/>
      <c r="I31" s="485"/>
      <c r="J31" s="542"/>
      <c r="K31" s="543"/>
      <c r="L31" s="486"/>
      <c r="M31" s="544"/>
      <c r="N31" s="486"/>
      <c r="O31" s="486"/>
      <c r="P31" s="506"/>
    </row>
    <row r="32" spans="1:208" ht="50.25" customHeight="1">
      <c r="B32" s="316">
        <v>22</v>
      </c>
      <c r="C32" s="473"/>
      <c r="D32" s="473"/>
      <c r="E32" s="492"/>
      <c r="F32" s="492"/>
      <c r="G32" s="485" t="s">
        <v>686</v>
      </c>
      <c r="H32" s="485"/>
      <c r="I32" s="485"/>
      <c r="J32" s="542"/>
      <c r="K32" s="543"/>
      <c r="L32" s="486"/>
      <c r="M32" s="544"/>
      <c r="N32" s="486"/>
      <c r="O32" s="486"/>
      <c r="P32" s="506" t="s">
        <v>689</v>
      </c>
    </row>
    <row r="33" spans="1:110" s="301" customFormat="1" ht="54" customHeight="1">
      <c r="A33" s="2"/>
      <c r="B33" s="316">
        <v>23</v>
      </c>
      <c r="C33" s="473"/>
      <c r="D33" s="473"/>
      <c r="E33" s="492"/>
      <c r="F33" s="492"/>
      <c r="G33" s="485" t="s">
        <v>702</v>
      </c>
      <c r="H33" s="485"/>
      <c r="I33" s="485"/>
      <c r="J33" s="542"/>
      <c r="K33" s="543"/>
      <c r="L33" s="486"/>
      <c r="M33" s="544"/>
      <c r="N33" s="486"/>
      <c r="O33" s="486"/>
      <c r="P33" s="506"/>
      <c r="Q33" s="307"/>
      <c r="R33" s="307"/>
      <c r="S33" s="307"/>
      <c r="T33" s="307"/>
      <c r="U33" s="307"/>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row>
    <row r="34" spans="1:110" ht="90" customHeight="1">
      <c r="B34" s="316">
        <v>24</v>
      </c>
      <c r="C34" s="473"/>
      <c r="D34" s="473"/>
      <c r="E34" s="492"/>
      <c r="F34" s="492"/>
      <c r="G34" s="485" t="s">
        <v>189</v>
      </c>
      <c r="H34" s="485"/>
      <c r="I34" s="485"/>
      <c r="J34" s="542"/>
      <c r="K34" s="543"/>
      <c r="L34" s="486"/>
      <c r="M34" s="544"/>
      <c r="N34" s="486"/>
      <c r="O34" s="486"/>
      <c r="P34" s="506"/>
    </row>
    <row r="35" spans="1:110" ht="217.5" customHeight="1">
      <c r="B35" s="316">
        <v>25</v>
      </c>
      <c r="C35" s="473"/>
      <c r="D35" s="473"/>
      <c r="E35" s="492" t="s">
        <v>190</v>
      </c>
      <c r="F35" s="492"/>
      <c r="G35" s="485" t="s">
        <v>191</v>
      </c>
      <c r="H35" s="485"/>
      <c r="I35" s="485"/>
      <c r="J35" s="376" t="s">
        <v>692</v>
      </c>
      <c r="K35" s="376">
        <v>44651</v>
      </c>
      <c r="L35" s="355" t="s">
        <v>669</v>
      </c>
      <c r="M35" s="349" t="s">
        <v>180</v>
      </c>
      <c r="N35" s="349" t="s">
        <v>693</v>
      </c>
      <c r="O35" s="349" t="s">
        <v>193</v>
      </c>
      <c r="P35" s="367" t="s">
        <v>194</v>
      </c>
    </row>
    <row r="36" spans="1:110" ht="184.5" customHeight="1">
      <c r="B36" s="316">
        <v>26</v>
      </c>
      <c r="C36" s="473"/>
      <c r="D36" s="473"/>
      <c r="E36" s="492"/>
      <c r="F36" s="492"/>
      <c r="G36" s="485" t="s">
        <v>691</v>
      </c>
      <c r="H36" s="485"/>
      <c r="I36" s="485"/>
      <c r="J36" s="379" t="s">
        <v>692</v>
      </c>
      <c r="K36" s="379">
        <v>44651</v>
      </c>
      <c r="L36" s="355" t="s">
        <v>669</v>
      </c>
      <c r="M36" s="355" t="s">
        <v>162</v>
      </c>
      <c r="N36" s="355" t="s">
        <v>196</v>
      </c>
      <c r="O36" s="355" t="s">
        <v>197</v>
      </c>
      <c r="P36" s="369" t="s">
        <v>198</v>
      </c>
    </row>
    <row r="37" spans="1:110" ht="132.6" customHeight="1">
      <c r="B37" s="316">
        <v>27</v>
      </c>
      <c r="C37" s="473"/>
      <c r="D37" s="473"/>
      <c r="E37" s="492"/>
      <c r="F37" s="492"/>
      <c r="G37" s="485" t="s">
        <v>203</v>
      </c>
      <c r="H37" s="485"/>
      <c r="I37" s="485"/>
      <c r="J37" s="379" t="s">
        <v>692</v>
      </c>
      <c r="K37" s="379">
        <v>44651</v>
      </c>
      <c r="L37" s="355" t="s">
        <v>669</v>
      </c>
      <c r="M37" s="349" t="s">
        <v>180</v>
      </c>
      <c r="N37" s="355" t="s">
        <v>204</v>
      </c>
      <c r="O37" s="355" t="s">
        <v>205</v>
      </c>
      <c r="P37" s="369" t="s">
        <v>206</v>
      </c>
    </row>
    <row r="38" spans="1:110" ht="165.75" customHeight="1">
      <c r="B38" s="316">
        <v>28</v>
      </c>
      <c r="C38" s="473"/>
      <c r="D38" s="473"/>
      <c r="E38" s="492"/>
      <c r="F38" s="492"/>
      <c r="G38" s="485" t="s">
        <v>694</v>
      </c>
      <c r="H38" s="485"/>
      <c r="I38" s="485"/>
      <c r="J38" s="376">
        <v>44562</v>
      </c>
      <c r="K38" s="379">
        <v>44652</v>
      </c>
      <c r="L38" s="355" t="s">
        <v>669</v>
      </c>
      <c r="M38" s="349" t="s">
        <v>162</v>
      </c>
      <c r="N38" s="349" t="s">
        <v>208</v>
      </c>
      <c r="O38" s="349" t="s">
        <v>209</v>
      </c>
      <c r="P38" s="367" t="s">
        <v>210</v>
      </c>
    </row>
    <row r="39" spans="1:110" ht="165.75" customHeight="1">
      <c r="B39" s="316">
        <v>29</v>
      </c>
      <c r="C39" s="473"/>
      <c r="D39" s="473"/>
      <c r="E39" s="535" t="s">
        <v>211</v>
      </c>
      <c r="F39" s="536"/>
      <c r="G39" s="485" t="s">
        <v>212</v>
      </c>
      <c r="H39" s="485"/>
      <c r="I39" s="485"/>
      <c r="J39" s="376">
        <v>44562</v>
      </c>
      <c r="K39" s="379">
        <v>44651</v>
      </c>
      <c r="L39" s="355" t="s">
        <v>669</v>
      </c>
      <c r="M39" s="349" t="s">
        <v>162</v>
      </c>
      <c r="N39" s="349" t="s">
        <v>213</v>
      </c>
      <c r="O39" s="349" t="s">
        <v>214</v>
      </c>
      <c r="P39" s="394" t="s">
        <v>215</v>
      </c>
    </row>
    <row r="40" spans="1:110" ht="148.15" customHeight="1">
      <c r="B40" s="316">
        <v>30</v>
      </c>
      <c r="C40" s="473"/>
      <c r="D40" s="473"/>
      <c r="E40" s="537"/>
      <c r="F40" s="538"/>
      <c r="G40" s="479" t="s">
        <v>216</v>
      </c>
      <c r="H40" s="479"/>
      <c r="I40" s="479"/>
      <c r="J40" s="376">
        <v>44562</v>
      </c>
      <c r="K40" s="376">
        <v>44651</v>
      </c>
      <c r="L40" s="355" t="s">
        <v>669</v>
      </c>
      <c r="M40" s="349" t="s">
        <v>162</v>
      </c>
      <c r="N40" s="349" t="s">
        <v>217</v>
      </c>
      <c r="O40" s="349" t="s">
        <v>218</v>
      </c>
      <c r="P40" s="367" t="s">
        <v>219</v>
      </c>
    </row>
    <row r="41" spans="1:110" ht="87.75" customHeight="1">
      <c r="B41" s="316">
        <v>31</v>
      </c>
      <c r="C41" s="473"/>
      <c r="D41" s="473"/>
      <c r="E41" s="539"/>
      <c r="F41" s="540"/>
      <c r="G41" s="479" t="s">
        <v>703</v>
      </c>
      <c r="H41" s="479"/>
      <c r="I41" s="479"/>
      <c r="J41" s="376">
        <v>44562</v>
      </c>
      <c r="K41" s="376">
        <v>44651</v>
      </c>
      <c r="L41" s="355" t="s">
        <v>669</v>
      </c>
      <c r="M41" s="349" t="s">
        <v>221</v>
      </c>
      <c r="N41" s="349" t="s">
        <v>222</v>
      </c>
      <c r="O41" s="349" t="s">
        <v>223</v>
      </c>
      <c r="P41" s="367" t="s">
        <v>224</v>
      </c>
    </row>
    <row r="42" spans="1:110" ht="87.75" customHeight="1">
      <c r="B42" s="316">
        <v>32</v>
      </c>
      <c r="C42" s="473"/>
      <c r="D42" s="473"/>
      <c r="E42" s="483" t="s">
        <v>225</v>
      </c>
      <c r="F42" s="483"/>
      <c r="G42" s="479" t="s">
        <v>226</v>
      </c>
      <c r="H42" s="479"/>
      <c r="I42" s="479"/>
      <c r="J42" s="376" t="s">
        <v>696</v>
      </c>
      <c r="K42" s="354">
        <v>44926</v>
      </c>
      <c r="L42" s="354" t="s">
        <v>141</v>
      </c>
      <c r="M42" s="349" t="s">
        <v>162</v>
      </c>
      <c r="N42" s="353" t="s">
        <v>227</v>
      </c>
      <c r="O42" s="353" t="s">
        <v>228</v>
      </c>
      <c r="P42" s="348" t="s">
        <v>229</v>
      </c>
    </row>
    <row r="43" spans="1:110" ht="87.75" customHeight="1">
      <c r="B43" s="316">
        <v>33</v>
      </c>
      <c r="C43" s="473"/>
      <c r="D43" s="473"/>
      <c r="E43" s="483"/>
      <c r="F43" s="483"/>
      <c r="G43" s="479" t="s">
        <v>230</v>
      </c>
      <c r="H43" s="479"/>
      <c r="I43" s="479"/>
      <c r="J43" s="376" t="s">
        <v>696</v>
      </c>
      <c r="K43" s="354">
        <v>44926</v>
      </c>
      <c r="L43" s="354" t="s">
        <v>141</v>
      </c>
      <c r="M43" s="349" t="s">
        <v>162</v>
      </c>
      <c r="N43" s="353" t="s">
        <v>697</v>
      </c>
      <c r="O43" s="353" t="s">
        <v>698</v>
      </c>
      <c r="P43" s="348" t="s">
        <v>699</v>
      </c>
    </row>
    <row r="44" spans="1:110" ht="87.75" customHeight="1">
      <c r="B44" s="316">
        <v>34</v>
      </c>
      <c r="C44" s="473"/>
      <c r="D44" s="473"/>
      <c r="E44" s="483"/>
      <c r="F44" s="483"/>
      <c r="G44" s="479" t="s">
        <v>234</v>
      </c>
      <c r="H44" s="479"/>
      <c r="I44" s="479"/>
      <c r="J44" s="354">
        <v>44743</v>
      </c>
      <c r="K44" s="354">
        <v>44926</v>
      </c>
      <c r="L44" s="354" t="s">
        <v>141</v>
      </c>
      <c r="M44" s="349" t="s">
        <v>235</v>
      </c>
      <c r="N44" s="353" t="s">
        <v>236</v>
      </c>
      <c r="O44" s="353" t="s">
        <v>704</v>
      </c>
      <c r="P44" s="348" t="s">
        <v>238</v>
      </c>
    </row>
    <row r="45" spans="1:110" ht="87.6" customHeight="1">
      <c r="B45" s="316">
        <v>35</v>
      </c>
      <c r="C45" s="473"/>
      <c r="D45" s="473"/>
      <c r="E45" s="483"/>
      <c r="F45" s="483"/>
      <c r="G45" s="479" t="s">
        <v>239</v>
      </c>
      <c r="H45" s="479"/>
      <c r="I45" s="479"/>
      <c r="J45" s="376">
        <v>44652</v>
      </c>
      <c r="K45" s="354">
        <v>44985</v>
      </c>
      <c r="L45" s="354" t="s">
        <v>141</v>
      </c>
      <c r="M45" s="544" t="s">
        <v>162</v>
      </c>
      <c r="N45" s="479" t="s">
        <v>240</v>
      </c>
      <c r="O45" s="479" t="s">
        <v>241</v>
      </c>
      <c r="P45" s="489" t="s">
        <v>552</v>
      </c>
    </row>
    <row r="46" spans="1:110" ht="87.75" customHeight="1" thickBot="1">
      <c r="B46" s="316">
        <v>36</v>
      </c>
      <c r="C46" s="474"/>
      <c r="D46" s="474"/>
      <c r="E46" s="530"/>
      <c r="F46" s="530"/>
      <c r="G46" s="532" t="s">
        <v>695</v>
      </c>
      <c r="H46" s="532"/>
      <c r="I46" s="532"/>
      <c r="J46" s="380">
        <v>44652</v>
      </c>
      <c r="K46" s="338">
        <v>44985</v>
      </c>
      <c r="L46" s="338" t="s">
        <v>141</v>
      </c>
      <c r="M46" s="545"/>
      <c r="N46" s="532"/>
      <c r="O46" s="532"/>
      <c r="P46" s="541"/>
    </row>
    <row r="47" spans="1:110" s="248" customFormat="1" ht="321.75" customHeight="1">
      <c r="A47" s="2"/>
      <c r="B47" s="316">
        <v>37</v>
      </c>
      <c r="C47" s="472" t="s">
        <v>29</v>
      </c>
      <c r="D47" s="472"/>
      <c r="E47" s="531" t="s">
        <v>22</v>
      </c>
      <c r="F47" s="531"/>
      <c r="G47" s="476" t="s">
        <v>652</v>
      </c>
      <c r="H47" s="476"/>
      <c r="I47" s="476"/>
      <c r="J47" s="381">
        <v>44562</v>
      </c>
      <c r="K47" s="330">
        <v>44927</v>
      </c>
      <c r="L47" s="332" t="s">
        <v>595</v>
      </c>
      <c r="M47" s="333" t="s">
        <v>596</v>
      </c>
      <c r="N47" s="332" t="s">
        <v>598</v>
      </c>
      <c r="O47" s="332" t="s">
        <v>597</v>
      </c>
      <c r="P47" s="337" t="s">
        <v>599</v>
      </c>
      <c r="Q47" s="307"/>
      <c r="R47" s="307"/>
      <c r="S47" s="307"/>
      <c r="T47" s="307"/>
      <c r="U47" s="307"/>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row>
    <row r="48" spans="1:110" s="266" customFormat="1" ht="231.75" customHeight="1">
      <c r="A48" s="300"/>
      <c r="B48" s="316">
        <v>38</v>
      </c>
      <c r="C48" s="473"/>
      <c r="D48" s="473"/>
      <c r="E48" s="529" t="s">
        <v>23</v>
      </c>
      <c r="F48" s="529"/>
      <c r="G48" s="475" t="s">
        <v>653</v>
      </c>
      <c r="H48" s="475"/>
      <c r="I48" s="475"/>
      <c r="J48" s="382">
        <v>44562</v>
      </c>
      <c r="K48" s="329">
        <v>44927</v>
      </c>
      <c r="L48" s="328" t="s">
        <v>595</v>
      </c>
      <c r="M48" s="349" t="s">
        <v>600</v>
      </c>
      <c r="N48" s="328" t="s">
        <v>602</v>
      </c>
      <c r="O48" s="328" t="s">
        <v>606</v>
      </c>
      <c r="P48" s="334" t="s">
        <v>601</v>
      </c>
      <c r="Q48" s="307"/>
      <c r="R48" s="307"/>
      <c r="S48" s="307"/>
      <c r="T48" s="307"/>
      <c r="U48" s="307"/>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0"/>
      <c r="CM48" s="300"/>
      <c r="CN48" s="300"/>
      <c r="CO48" s="300"/>
      <c r="CP48" s="300"/>
      <c r="CQ48" s="300"/>
      <c r="CR48" s="300"/>
      <c r="CS48" s="300"/>
      <c r="CT48" s="300"/>
      <c r="CU48" s="300"/>
      <c r="CV48" s="300"/>
      <c r="CW48" s="300"/>
      <c r="CX48" s="300"/>
      <c r="CY48" s="300"/>
      <c r="CZ48" s="300"/>
      <c r="DA48" s="300"/>
      <c r="DB48" s="300"/>
      <c r="DC48" s="300"/>
      <c r="DD48" s="300"/>
      <c r="DE48" s="300"/>
      <c r="DF48" s="300"/>
    </row>
    <row r="49" spans="1:207" s="248" customFormat="1" ht="142.5" customHeight="1">
      <c r="A49" s="2"/>
      <c r="B49" s="316">
        <v>39</v>
      </c>
      <c r="C49" s="473"/>
      <c r="D49" s="473"/>
      <c r="E49" s="529"/>
      <c r="F49" s="529"/>
      <c r="G49" s="475" t="s">
        <v>603</v>
      </c>
      <c r="H49" s="475"/>
      <c r="I49" s="475"/>
      <c r="J49" s="382">
        <v>44562</v>
      </c>
      <c r="K49" s="329">
        <v>44927</v>
      </c>
      <c r="L49" s="328" t="s">
        <v>595</v>
      </c>
      <c r="M49" s="349" t="s">
        <v>604</v>
      </c>
      <c r="N49" s="328" t="s">
        <v>605</v>
      </c>
      <c r="O49" s="328" t="s">
        <v>609</v>
      </c>
      <c r="P49" s="335" t="s">
        <v>607</v>
      </c>
      <c r="Q49" s="307"/>
      <c r="R49" s="307"/>
      <c r="S49" s="307"/>
      <c r="T49" s="307"/>
      <c r="U49" s="307"/>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row>
    <row r="50" spans="1:207" s="248" customFormat="1" ht="279" customHeight="1">
      <c r="A50" s="2"/>
      <c r="B50" s="316">
        <v>40</v>
      </c>
      <c r="C50" s="473"/>
      <c r="D50" s="473"/>
      <c r="E50" s="529" t="s">
        <v>24</v>
      </c>
      <c r="F50" s="529"/>
      <c r="G50" s="475" t="s">
        <v>654</v>
      </c>
      <c r="H50" s="475"/>
      <c r="I50" s="475"/>
      <c r="J50" s="382">
        <v>44562</v>
      </c>
      <c r="K50" s="329">
        <v>44927</v>
      </c>
      <c r="L50" s="327" t="s">
        <v>608</v>
      </c>
      <c r="M50" s="349" t="s">
        <v>610</v>
      </c>
      <c r="N50" s="328" t="s">
        <v>613</v>
      </c>
      <c r="O50" s="328" t="s">
        <v>612</v>
      </c>
      <c r="P50" s="335" t="s">
        <v>611</v>
      </c>
      <c r="Q50" s="307"/>
      <c r="R50" s="307"/>
      <c r="S50" s="307"/>
      <c r="T50" s="307"/>
      <c r="U50" s="307"/>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row>
    <row r="51" spans="1:207" s="248" customFormat="1" ht="197.25" customHeight="1">
      <c r="A51" s="2"/>
      <c r="B51" s="316">
        <v>41</v>
      </c>
      <c r="C51" s="473"/>
      <c r="D51" s="473"/>
      <c r="E51" s="533" t="s">
        <v>127</v>
      </c>
      <c r="F51" s="533"/>
      <c r="G51" s="479" t="s">
        <v>661</v>
      </c>
      <c r="H51" s="479"/>
      <c r="I51" s="479"/>
      <c r="J51" s="382">
        <v>44562</v>
      </c>
      <c r="K51" s="329">
        <v>44927</v>
      </c>
      <c r="L51" s="327" t="s">
        <v>576</v>
      </c>
      <c r="M51" s="356" t="s">
        <v>658</v>
      </c>
      <c r="N51" s="328" t="s">
        <v>659</v>
      </c>
      <c r="O51" s="357" t="s">
        <v>660</v>
      </c>
      <c r="P51" s="370" t="s">
        <v>662</v>
      </c>
      <c r="Q51" s="307"/>
      <c r="R51" s="307"/>
      <c r="S51" s="307"/>
      <c r="T51" s="307"/>
      <c r="U51" s="307"/>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row>
    <row r="52" spans="1:207" s="248" customFormat="1" ht="249" customHeight="1" thickBot="1">
      <c r="A52" s="2"/>
      <c r="B52" s="316">
        <v>42</v>
      </c>
      <c r="C52" s="474"/>
      <c r="D52" s="474"/>
      <c r="E52" s="534" t="s">
        <v>133</v>
      </c>
      <c r="F52" s="534"/>
      <c r="G52" s="499" t="s">
        <v>655</v>
      </c>
      <c r="H52" s="499"/>
      <c r="I52" s="499"/>
      <c r="J52" s="383">
        <v>44562</v>
      </c>
      <c r="K52" s="344">
        <v>44927</v>
      </c>
      <c r="L52" s="346" t="s">
        <v>595</v>
      </c>
      <c r="M52" s="360" t="s">
        <v>617</v>
      </c>
      <c r="N52" s="336" t="s">
        <v>616</v>
      </c>
      <c r="O52" s="371" t="s">
        <v>614</v>
      </c>
      <c r="P52" s="347" t="s">
        <v>615</v>
      </c>
      <c r="Q52" s="307"/>
      <c r="R52" s="307"/>
      <c r="S52" s="307"/>
      <c r="T52" s="307"/>
      <c r="U52" s="307"/>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row>
    <row r="53" spans="1:207" ht="409.6" customHeight="1">
      <c r="A53" s="2"/>
      <c r="B53" s="316">
        <v>43</v>
      </c>
      <c r="C53" s="472" t="s">
        <v>30</v>
      </c>
      <c r="D53" s="472"/>
      <c r="E53" s="482" t="s">
        <v>656</v>
      </c>
      <c r="F53" s="482"/>
      <c r="G53" s="476" t="s">
        <v>657</v>
      </c>
      <c r="H53" s="476"/>
      <c r="I53" s="476"/>
      <c r="J53" s="381">
        <v>44562</v>
      </c>
      <c r="K53" s="330">
        <v>44927</v>
      </c>
      <c r="L53" s="331" t="s">
        <v>631</v>
      </c>
      <c r="M53" s="333" t="s">
        <v>639</v>
      </c>
      <c r="N53" s="332" t="s">
        <v>638</v>
      </c>
      <c r="O53" s="332" t="s">
        <v>707</v>
      </c>
      <c r="P53" s="337" t="s">
        <v>564</v>
      </c>
    </row>
    <row r="54" spans="1:207" ht="409.6" customHeight="1">
      <c r="A54" s="2"/>
      <c r="B54" s="316">
        <v>44</v>
      </c>
      <c r="C54" s="473"/>
      <c r="D54" s="473"/>
      <c r="E54" s="478" t="s">
        <v>663</v>
      </c>
      <c r="F54" s="478"/>
      <c r="G54" s="475" t="s">
        <v>664</v>
      </c>
      <c r="H54" s="475"/>
      <c r="I54" s="475"/>
      <c r="J54" s="376">
        <v>44593</v>
      </c>
      <c r="K54" s="354">
        <v>44926</v>
      </c>
      <c r="L54" s="358" t="s">
        <v>38</v>
      </c>
      <c r="M54" s="349" t="s">
        <v>640</v>
      </c>
      <c r="N54" s="353" t="s">
        <v>641</v>
      </c>
      <c r="O54" s="353" t="s">
        <v>642</v>
      </c>
      <c r="P54" s="348" t="s">
        <v>643</v>
      </c>
    </row>
    <row r="55" spans="1:207" ht="270.75" customHeight="1" thickBot="1">
      <c r="A55" s="2"/>
      <c r="B55" s="316">
        <v>45</v>
      </c>
      <c r="C55" s="474"/>
      <c r="D55" s="474"/>
      <c r="E55" s="530" t="s">
        <v>86</v>
      </c>
      <c r="F55" s="530"/>
      <c r="G55" s="532" t="s">
        <v>644</v>
      </c>
      <c r="H55" s="532"/>
      <c r="I55" s="532"/>
      <c r="J55" s="380">
        <v>44593</v>
      </c>
      <c r="K55" s="338">
        <v>44926</v>
      </c>
      <c r="L55" s="339" t="s">
        <v>38</v>
      </c>
      <c r="M55" s="360" t="s">
        <v>645</v>
      </c>
      <c r="N55" s="340" t="s">
        <v>646</v>
      </c>
      <c r="O55" s="340" t="s">
        <v>647</v>
      </c>
      <c r="P55" s="341" t="s">
        <v>648</v>
      </c>
    </row>
    <row r="56" spans="1:207" ht="212.25" customHeight="1">
      <c r="A56" s="2"/>
      <c r="B56" s="316">
        <v>46</v>
      </c>
      <c r="C56" s="472" t="s">
        <v>31</v>
      </c>
      <c r="D56" s="472"/>
      <c r="E56" s="482" t="s">
        <v>26</v>
      </c>
      <c r="F56" s="482"/>
      <c r="G56" s="476" t="s">
        <v>665</v>
      </c>
      <c r="H56" s="476"/>
      <c r="I56" s="476"/>
      <c r="J56" s="384">
        <v>44562</v>
      </c>
      <c r="K56" s="342">
        <v>44957</v>
      </c>
      <c r="L56" s="332" t="s">
        <v>621</v>
      </c>
      <c r="M56" s="332" t="s">
        <v>619</v>
      </c>
      <c r="N56" s="332" t="s">
        <v>622</v>
      </c>
      <c r="O56" s="332" t="s">
        <v>624</v>
      </c>
      <c r="P56" s="337" t="s">
        <v>635</v>
      </c>
    </row>
    <row r="57" spans="1:207" ht="215.25" customHeight="1">
      <c r="A57" s="2"/>
      <c r="B57" s="316">
        <v>47</v>
      </c>
      <c r="C57" s="473"/>
      <c r="D57" s="473"/>
      <c r="E57" s="483"/>
      <c r="F57" s="483"/>
      <c r="G57" s="475" t="s">
        <v>668</v>
      </c>
      <c r="H57" s="547"/>
      <c r="I57" s="547"/>
      <c r="J57" s="373">
        <v>44593</v>
      </c>
      <c r="K57" s="326">
        <v>44926</v>
      </c>
      <c r="L57" s="328" t="s">
        <v>618</v>
      </c>
      <c r="M57" s="328" t="s">
        <v>619</v>
      </c>
      <c r="N57" s="328" t="s">
        <v>636</v>
      </c>
      <c r="O57" s="328" t="s">
        <v>620</v>
      </c>
      <c r="P57" s="335" t="s">
        <v>637</v>
      </c>
    </row>
    <row r="58" spans="1:207" ht="360" customHeight="1">
      <c r="A58" s="2"/>
      <c r="B58" s="316">
        <v>48</v>
      </c>
      <c r="C58" s="473"/>
      <c r="D58" s="473"/>
      <c r="E58" s="483"/>
      <c r="F58" s="483"/>
      <c r="G58" s="479" t="s">
        <v>666</v>
      </c>
      <c r="H58" s="479"/>
      <c r="I58" s="479"/>
      <c r="J58" s="373">
        <v>44593</v>
      </c>
      <c r="K58" s="326">
        <v>44926</v>
      </c>
      <c r="L58" s="328" t="s">
        <v>618</v>
      </c>
      <c r="M58" s="349" t="s">
        <v>627</v>
      </c>
      <c r="N58" s="328" t="s">
        <v>629</v>
      </c>
      <c r="O58" s="328" t="s">
        <v>628</v>
      </c>
      <c r="P58" s="335" t="s">
        <v>112</v>
      </c>
    </row>
    <row r="59" spans="1:207" ht="182.25" customHeight="1" thickBot="1">
      <c r="A59" s="2"/>
      <c r="B59" s="316">
        <v>49</v>
      </c>
      <c r="C59" s="474"/>
      <c r="D59" s="474"/>
      <c r="E59" s="530"/>
      <c r="F59" s="530"/>
      <c r="G59" s="499" t="s">
        <v>667</v>
      </c>
      <c r="H59" s="499"/>
      <c r="I59" s="499"/>
      <c r="J59" s="385">
        <v>44593</v>
      </c>
      <c r="K59" s="344">
        <v>44926</v>
      </c>
      <c r="L59" s="345" t="s">
        <v>621</v>
      </c>
      <c r="M59" s="360" t="s">
        <v>594</v>
      </c>
      <c r="N59" s="346" t="s">
        <v>625</v>
      </c>
      <c r="O59" s="346" t="s">
        <v>623</v>
      </c>
      <c r="P59" s="347" t="s">
        <v>626</v>
      </c>
      <c r="S59" s="309"/>
    </row>
    <row r="60" spans="1:207" ht="36" customHeight="1">
      <c r="B60" s="321"/>
      <c r="C60" s="324"/>
      <c r="D60" s="324"/>
      <c r="E60" s="317"/>
      <c r="F60" s="317"/>
      <c r="G60" s="321"/>
      <c r="H60" s="321"/>
      <c r="I60" s="321"/>
      <c r="J60" s="321"/>
      <c r="K60" s="321"/>
      <c r="L60" s="321"/>
      <c r="M60" s="318"/>
      <c r="N60" s="321"/>
      <c r="O60" s="321"/>
      <c r="P60" s="322"/>
      <c r="V60" s="325"/>
    </row>
    <row r="61" spans="1:207" ht="38.25" customHeight="1">
      <c r="B61" s="321"/>
      <c r="C61" s="324"/>
      <c r="D61" s="324"/>
      <c r="E61" s="317"/>
      <c r="F61" s="317"/>
      <c r="G61" s="321"/>
      <c r="H61" s="321"/>
      <c r="I61" s="321"/>
      <c r="J61" s="321"/>
      <c r="K61" s="321"/>
      <c r="L61" s="321"/>
      <c r="M61" s="318"/>
      <c r="N61" s="321"/>
      <c r="O61" s="321"/>
      <c r="P61" s="321"/>
      <c r="V61" s="325"/>
    </row>
    <row r="62" spans="1:207" ht="91.5" customHeight="1" thickBot="1">
      <c r="B62" s="321"/>
      <c r="C62" s="548"/>
      <c r="D62" s="548"/>
      <c r="E62" s="548"/>
      <c r="F62" s="548"/>
      <c r="G62" s="548"/>
      <c r="H62" s="549"/>
      <c r="I62" s="550"/>
      <c r="J62" s="550"/>
      <c r="K62" s="321"/>
      <c r="L62" s="548"/>
      <c r="M62" s="551"/>
      <c r="N62" s="551"/>
      <c r="O62" s="546"/>
      <c r="P62" s="546"/>
      <c r="V62" s="325"/>
    </row>
    <row r="63" spans="1:207" ht="180.75" customHeight="1" thickBot="1">
      <c r="B63" s="555" t="s">
        <v>706</v>
      </c>
      <c r="C63" s="556"/>
      <c r="D63" s="556"/>
      <c r="E63" s="556"/>
      <c r="F63" s="556"/>
      <c r="G63" s="557"/>
      <c r="H63" s="549"/>
      <c r="I63" s="549"/>
      <c r="J63" s="549"/>
      <c r="K63" s="552" t="s">
        <v>705</v>
      </c>
      <c r="L63" s="553"/>
      <c r="M63" s="554"/>
      <c r="N63" s="321"/>
      <c r="O63" s="321"/>
      <c r="P63" s="321"/>
      <c r="V63" s="325"/>
    </row>
    <row r="64" spans="1:207" ht="42.75" customHeight="1">
      <c r="B64" s="321"/>
      <c r="C64" s="549"/>
      <c r="D64" s="549"/>
      <c r="E64" s="549"/>
      <c r="F64" s="549"/>
      <c r="G64" s="549"/>
      <c r="H64" s="549"/>
      <c r="I64" s="321"/>
      <c r="J64" s="321"/>
      <c r="K64" s="321"/>
      <c r="L64" s="319"/>
      <c r="M64" s="318"/>
      <c r="N64" s="321"/>
      <c r="O64" s="321"/>
      <c r="P64" s="321"/>
      <c r="V64" s="325"/>
    </row>
    <row r="65" spans="2:22" ht="42.75" customHeight="1">
      <c r="B65" s="321"/>
      <c r="C65" s="323"/>
      <c r="D65" s="323"/>
      <c r="E65" s="320"/>
      <c r="F65" s="317"/>
      <c r="G65" s="321"/>
      <c r="H65" s="319"/>
      <c r="I65" s="321"/>
      <c r="J65" s="321"/>
      <c r="K65" s="321"/>
      <c r="L65" s="319"/>
      <c r="M65" s="318"/>
      <c r="N65" s="321"/>
      <c r="O65" s="321"/>
      <c r="P65" s="321"/>
      <c r="V65" s="325"/>
    </row>
    <row r="66" spans="2:22" ht="30" customHeight="1">
      <c r="B66" s="546"/>
      <c r="C66" s="546"/>
      <c r="D66" s="546"/>
      <c r="E66" s="546"/>
      <c r="F66" s="546"/>
      <c r="G66" s="546"/>
      <c r="H66" s="546"/>
      <c r="I66" s="546"/>
      <c r="J66" s="546"/>
      <c r="K66" s="546"/>
      <c r="L66" s="546"/>
      <c r="M66" s="546"/>
      <c r="N66" s="546"/>
      <c r="O66" s="546"/>
      <c r="P66" s="546"/>
      <c r="V66" s="325"/>
    </row>
    <row r="67" spans="2:22" ht="30" customHeight="1">
      <c r="B67" s="546"/>
      <c r="C67" s="546"/>
      <c r="D67" s="546"/>
      <c r="E67" s="546"/>
      <c r="F67" s="546"/>
      <c r="G67" s="546"/>
      <c r="H67" s="546"/>
      <c r="I67" s="546"/>
      <c r="J67" s="546"/>
      <c r="K67" s="546"/>
      <c r="L67" s="546"/>
      <c r="M67" s="546"/>
      <c r="N67" s="546"/>
      <c r="O67" s="546"/>
      <c r="P67" s="546"/>
      <c r="V67" s="325"/>
    </row>
    <row r="68" spans="2:22" ht="15.75" customHeight="1">
      <c r="B68" s="546"/>
      <c r="C68" s="546"/>
      <c r="D68" s="546"/>
      <c r="E68" s="546"/>
      <c r="F68" s="546"/>
      <c r="G68" s="546"/>
      <c r="H68" s="546"/>
      <c r="I68" s="546"/>
      <c r="J68" s="546"/>
      <c r="K68" s="546"/>
      <c r="L68" s="546"/>
      <c r="M68" s="546"/>
      <c r="N68" s="546"/>
      <c r="O68" s="546"/>
      <c r="P68" s="546"/>
      <c r="V68" s="325"/>
    </row>
    <row r="69" spans="2:22" ht="15.75" customHeight="1">
      <c r="B69" s="2"/>
      <c r="C69" s="8"/>
      <c r="D69" s="8"/>
      <c r="E69" s="304"/>
      <c r="F69" s="304"/>
      <c r="G69" s="2"/>
      <c r="H69" s="2"/>
      <c r="I69" s="2"/>
      <c r="J69" s="2"/>
      <c r="K69" s="2"/>
      <c r="L69" s="2"/>
      <c r="M69" s="302"/>
      <c r="N69" s="2"/>
      <c r="O69" s="2"/>
      <c r="P69" s="2"/>
      <c r="V69" s="325"/>
    </row>
    <row r="70" spans="2:22">
      <c r="B70" s="2"/>
      <c r="C70" s="8"/>
      <c r="D70" s="8"/>
      <c r="E70" s="304"/>
      <c r="F70" s="304"/>
      <c r="G70" s="2"/>
      <c r="H70" s="2"/>
      <c r="I70" s="2"/>
      <c r="J70" s="2"/>
      <c r="K70" s="2"/>
      <c r="L70" s="2"/>
      <c r="M70" s="302"/>
      <c r="N70" s="2"/>
      <c r="O70" s="2"/>
      <c r="P70" s="2"/>
      <c r="V70" s="325"/>
    </row>
    <row r="71" spans="2:22">
      <c r="B71" s="2"/>
      <c r="C71" s="8"/>
      <c r="D71" s="8"/>
      <c r="E71" s="304"/>
      <c r="F71" s="304"/>
      <c r="G71" s="2"/>
      <c r="H71" s="2"/>
      <c r="I71" s="2"/>
      <c r="J71" s="2"/>
      <c r="K71" s="2"/>
      <c r="L71" s="2"/>
      <c r="M71" s="302"/>
      <c r="N71" s="2"/>
      <c r="O71" s="2"/>
      <c r="P71" s="2"/>
      <c r="V71" s="325"/>
    </row>
    <row r="72" spans="2:22">
      <c r="B72" s="2"/>
      <c r="C72" s="8"/>
      <c r="D72" s="8"/>
      <c r="E72" s="304"/>
      <c r="F72" s="304"/>
      <c r="G72" s="2"/>
      <c r="H72" s="2"/>
      <c r="I72" s="2"/>
      <c r="J72" s="2"/>
      <c r="K72" s="2"/>
      <c r="L72" s="2"/>
      <c r="M72" s="302"/>
      <c r="N72" s="2"/>
      <c r="O72" s="2"/>
      <c r="P72" s="2"/>
      <c r="V72" s="325"/>
    </row>
    <row r="73" spans="2:22">
      <c r="B73" s="2"/>
      <c r="C73" s="8"/>
      <c r="D73" s="8"/>
      <c r="E73" s="304"/>
      <c r="F73" s="304"/>
      <c r="G73" s="2"/>
      <c r="H73" s="2"/>
      <c r="I73" s="2"/>
      <c r="J73" s="2"/>
      <c r="K73" s="2"/>
      <c r="L73" s="2"/>
      <c r="M73" s="302"/>
      <c r="N73" s="2"/>
      <c r="O73" s="2"/>
      <c r="P73" s="2"/>
      <c r="V73" s="325"/>
    </row>
    <row r="74" spans="2:22">
      <c r="B74" s="2"/>
      <c r="C74" s="8"/>
      <c r="D74" s="8"/>
      <c r="E74" s="304"/>
      <c r="F74" s="304"/>
      <c r="G74" s="2"/>
      <c r="H74" s="2"/>
      <c r="I74" s="2"/>
      <c r="J74" s="2"/>
      <c r="K74" s="2"/>
      <c r="L74" s="2"/>
      <c r="M74" s="302"/>
      <c r="N74" s="2"/>
      <c r="O74" s="2"/>
      <c r="P74" s="2"/>
      <c r="V74" s="325"/>
    </row>
    <row r="75" spans="2:22">
      <c r="B75" s="2"/>
      <c r="C75" s="8"/>
      <c r="D75" s="8"/>
      <c r="E75" s="304"/>
      <c r="F75" s="304"/>
      <c r="G75" s="2"/>
      <c r="H75" s="2"/>
      <c r="I75" s="2"/>
      <c r="J75" s="2"/>
      <c r="K75" s="2"/>
      <c r="L75" s="2"/>
      <c r="M75" s="302"/>
      <c r="N75" s="2"/>
      <c r="O75" s="2"/>
      <c r="P75" s="2"/>
      <c r="V75" s="325"/>
    </row>
    <row r="76" spans="2:22">
      <c r="B76" s="2"/>
      <c r="C76" s="8"/>
      <c r="D76" s="8"/>
      <c r="E76" s="304"/>
      <c r="F76" s="304"/>
      <c r="G76" s="2"/>
      <c r="H76" s="2"/>
      <c r="I76" s="2"/>
      <c r="J76" s="2"/>
      <c r="K76" s="2"/>
      <c r="L76" s="2"/>
      <c r="M76" s="302"/>
      <c r="N76" s="2"/>
      <c r="O76" s="2"/>
      <c r="P76" s="2"/>
    </row>
    <row r="77" spans="2:22">
      <c r="B77" s="2"/>
      <c r="C77" s="8"/>
      <c r="D77" s="8"/>
      <c r="E77" s="304"/>
      <c r="F77" s="304"/>
      <c r="G77" s="2"/>
      <c r="H77" s="2"/>
      <c r="I77" s="2"/>
      <c r="J77" s="2"/>
      <c r="K77" s="2"/>
      <c r="L77" s="2"/>
      <c r="M77" s="302"/>
      <c r="N77" s="2"/>
      <c r="O77" s="2"/>
      <c r="P77" s="2"/>
    </row>
    <row r="78" spans="2:22">
      <c r="B78" s="2"/>
      <c r="C78" s="8"/>
      <c r="D78" s="8"/>
      <c r="E78" s="304"/>
      <c r="F78" s="304"/>
      <c r="G78" s="2"/>
      <c r="H78" s="2"/>
      <c r="I78" s="2"/>
      <c r="J78" s="2"/>
      <c r="K78" s="2"/>
      <c r="L78" s="2"/>
      <c r="M78" s="302"/>
      <c r="N78" s="2"/>
      <c r="O78" s="2"/>
      <c r="P78" s="2"/>
    </row>
    <row r="79" spans="2:22">
      <c r="B79" s="2"/>
      <c r="C79" s="8"/>
      <c r="D79" s="8"/>
      <c r="E79" s="304"/>
      <c r="F79" s="304"/>
      <c r="G79" s="2"/>
      <c r="H79" s="2"/>
      <c r="I79" s="2"/>
      <c r="J79" s="2"/>
      <c r="K79" s="2"/>
      <c r="L79" s="2"/>
      <c r="M79" s="302"/>
      <c r="N79" s="2"/>
      <c r="O79" s="2"/>
      <c r="P79" s="2"/>
    </row>
    <row r="80" spans="2:22">
      <c r="B80" s="2"/>
      <c r="C80" s="8"/>
      <c r="D80" s="8"/>
      <c r="E80" s="304"/>
      <c r="F80" s="304"/>
      <c r="G80" s="2"/>
      <c r="H80" s="2"/>
      <c r="I80" s="2"/>
      <c r="J80" s="2"/>
      <c r="K80" s="2"/>
      <c r="L80" s="2"/>
      <c r="M80" s="302"/>
      <c r="N80" s="2"/>
      <c r="O80" s="2"/>
      <c r="P80" s="2"/>
    </row>
    <row r="81" spans="2:16">
      <c r="B81" s="2"/>
      <c r="C81" s="8"/>
      <c r="D81" s="8"/>
      <c r="E81" s="304"/>
      <c r="F81" s="304"/>
      <c r="G81" s="2"/>
      <c r="H81" s="2"/>
      <c r="I81" s="2"/>
      <c r="J81" s="2"/>
      <c r="K81" s="2"/>
      <c r="L81" s="2"/>
      <c r="M81" s="302"/>
      <c r="N81" s="2"/>
      <c r="O81" s="2"/>
      <c r="P81" s="2"/>
    </row>
    <row r="82" spans="2:16">
      <c r="B82" s="2"/>
      <c r="C82" s="8"/>
      <c r="D82" s="8"/>
      <c r="E82" s="304"/>
      <c r="F82" s="304"/>
      <c r="G82" s="2"/>
      <c r="H82" s="2"/>
      <c r="I82" s="2"/>
      <c r="J82" s="2"/>
      <c r="K82" s="2"/>
      <c r="L82" s="2"/>
      <c r="M82" s="302"/>
      <c r="N82" s="2"/>
      <c r="O82" s="2"/>
      <c r="P82" s="2"/>
    </row>
    <row r="83" spans="2:16">
      <c r="B83" s="2"/>
      <c r="C83" s="8"/>
      <c r="D83" s="8"/>
      <c r="E83" s="304"/>
      <c r="F83" s="304"/>
      <c r="G83" s="2"/>
      <c r="H83" s="2"/>
      <c r="I83" s="2"/>
      <c r="J83" s="2"/>
      <c r="K83" s="2"/>
      <c r="L83" s="2"/>
      <c r="M83" s="302"/>
      <c r="N83" s="2"/>
      <c r="O83" s="2"/>
      <c r="P83" s="2"/>
    </row>
    <row r="84" spans="2:16">
      <c r="B84" s="2"/>
      <c r="C84" s="8"/>
      <c r="D84" s="8"/>
      <c r="E84" s="304"/>
      <c r="F84" s="304"/>
      <c r="G84" s="2"/>
      <c r="H84" s="2"/>
      <c r="I84" s="2"/>
      <c r="J84" s="2"/>
      <c r="K84" s="2"/>
      <c r="L84" s="2"/>
      <c r="M84" s="302"/>
      <c r="N84" s="2"/>
      <c r="O84" s="2"/>
      <c r="P84" s="2"/>
    </row>
    <row r="85" spans="2:16">
      <c r="B85" s="2"/>
      <c r="C85" s="8"/>
      <c r="D85" s="8"/>
      <c r="E85" s="304"/>
      <c r="F85" s="304"/>
      <c r="G85" s="2"/>
      <c r="H85" s="2"/>
      <c r="I85" s="2"/>
      <c r="J85" s="2"/>
      <c r="K85" s="2"/>
      <c r="L85" s="2"/>
      <c r="M85" s="302"/>
      <c r="N85" s="2"/>
      <c r="O85" s="2"/>
      <c r="P85" s="2"/>
    </row>
  </sheetData>
  <mergeCells count="117">
    <mergeCell ref="B66:P68"/>
    <mergeCell ref="C56:D59"/>
    <mergeCell ref="E56:F59"/>
    <mergeCell ref="G57:I57"/>
    <mergeCell ref="G58:I58"/>
    <mergeCell ref="C62:G62"/>
    <mergeCell ref="H62:J62"/>
    <mergeCell ref="L62:N62"/>
    <mergeCell ref="O62:P62"/>
    <mergeCell ref="G59:I59"/>
    <mergeCell ref="G56:I56"/>
    <mergeCell ref="C64:H64"/>
    <mergeCell ref="K63:M63"/>
    <mergeCell ref="H63:J63"/>
    <mergeCell ref="B63:G63"/>
    <mergeCell ref="O45:O46"/>
    <mergeCell ref="P45:P46"/>
    <mergeCell ref="G41:I41"/>
    <mergeCell ref="G42:I42"/>
    <mergeCell ref="G35:I35"/>
    <mergeCell ref="G37:I37"/>
    <mergeCell ref="G38:I38"/>
    <mergeCell ref="N30:N34"/>
    <mergeCell ref="J29:J34"/>
    <mergeCell ref="K29:K34"/>
    <mergeCell ref="L29:L34"/>
    <mergeCell ref="M29:M34"/>
    <mergeCell ref="G33:I33"/>
    <mergeCell ref="G34:I34"/>
    <mergeCell ref="M45:M46"/>
    <mergeCell ref="G40:I40"/>
    <mergeCell ref="G46:I46"/>
    <mergeCell ref="G45:I45"/>
    <mergeCell ref="G36:I36"/>
    <mergeCell ref="E48:F49"/>
    <mergeCell ref="G48:I48"/>
    <mergeCell ref="G49:I49"/>
    <mergeCell ref="E42:F46"/>
    <mergeCell ref="E47:F47"/>
    <mergeCell ref="G47:I47"/>
    <mergeCell ref="E35:F38"/>
    <mergeCell ref="N45:N46"/>
    <mergeCell ref="C53:D55"/>
    <mergeCell ref="E53:F53"/>
    <mergeCell ref="G53:I53"/>
    <mergeCell ref="G52:I52"/>
    <mergeCell ref="E51:F51"/>
    <mergeCell ref="G55:I55"/>
    <mergeCell ref="E55:F55"/>
    <mergeCell ref="E54:F54"/>
    <mergeCell ref="G54:I54"/>
    <mergeCell ref="E52:F52"/>
    <mergeCell ref="C47:D52"/>
    <mergeCell ref="G51:I51"/>
    <mergeCell ref="G50:I50"/>
    <mergeCell ref="E50:F50"/>
    <mergeCell ref="E39:F41"/>
    <mergeCell ref="G39:I39"/>
    <mergeCell ref="B3:P3"/>
    <mergeCell ref="B4:P4"/>
    <mergeCell ref="B5:C5"/>
    <mergeCell ref="D5:G5"/>
    <mergeCell ref="I5:P5"/>
    <mergeCell ref="B6:C6"/>
    <mergeCell ref="D6:G6"/>
    <mergeCell ref="H6:H8"/>
    <mergeCell ref="I6:P8"/>
    <mergeCell ref="B7:C8"/>
    <mergeCell ref="D7:G8"/>
    <mergeCell ref="N20:N21"/>
    <mergeCell ref="P20:P21"/>
    <mergeCell ref="G21:I21"/>
    <mergeCell ref="G22:I22"/>
    <mergeCell ref="G30:I30"/>
    <mergeCell ref="R26:R27"/>
    <mergeCell ref="S26:S27"/>
    <mergeCell ref="E29:F34"/>
    <mergeCell ref="B9:P9"/>
    <mergeCell ref="E13:F14"/>
    <mergeCell ref="G14:I14"/>
    <mergeCell ref="E15:F17"/>
    <mergeCell ref="G15:I15"/>
    <mergeCell ref="G16:I16"/>
    <mergeCell ref="G17:I17"/>
    <mergeCell ref="C10:D10"/>
    <mergeCell ref="E10:F10"/>
    <mergeCell ref="G10:I10"/>
    <mergeCell ref="G23:I23"/>
    <mergeCell ref="P30:P31"/>
    <mergeCell ref="G31:I31"/>
    <mergeCell ref="G29:I29"/>
    <mergeCell ref="O30:O34"/>
    <mergeCell ref="P32:P34"/>
    <mergeCell ref="T26:T27"/>
    <mergeCell ref="U26:U27"/>
    <mergeCell ref="V26:V27"/>
    <mergeCell ref="W26:W27"/>
    <mergeCell ref="C11:D17"/>
    <mergeCell ref="G13:I13"/>
    <mergeCell ref="C19:D46"/>
    <mergeCell ref="G12:I12"/>
    <mergeCell ref="G11:I11"/>
    <mergeCell ref="E11:F12"/>
    <mergeCell ref="G25:I25"/>
    <mergeCell ref="C18:D18"/>
    <mergeCell ref="G18:I18"/>
    <mergeCell ref="E19:F28"/>
    <mergeCell ref="G19:I19"/>
    <mergeCell ref="G32:I32"/>
    <mergeCell ref="G26:I26"/>
    <mergeCell ref="G27:I28"/>
    <mergeCell ref="G43:I43"/>
    <mergeCell ref="G44:I44"/>
    <mergeCell ref="E18:F18"/>
    <mergeCell ref="G24:I24"/>
    <mergeCell ref="Q26:Q27"/>
    <mergeCell ref="G20:I20"/>
  </mergeCells>
  <phoneticPr fontId="39" type="noConversion"/>
  <dataValidations count="1">
    <dataValidation allowBlank="1" showErrorMessage="1" sqref="J10:J13 K11 J14:K14" xr:uid="{00000000-0002-0000-0000-000000000000}">
      <formula1>0</formula1>
      <formula2>0</formula2>
    </dataValidation>
  </dataValidations>
  <printOptions horizontalCentered="1" verticalCentered="1"/>
  <pageMargins left="0.19685039370078741" right="0.51181102362204722" top="0.35433070866141736" bottom="0.15748031496062992" header="0.11811023622047245" footer="0.11811023622047245"/>
  <pageSetup scale="42" fitToHeight="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X85"/>
  <sheetViews>
    <sheetView topLeftCell="A53" zoomScale="40" zoomScaleNormal="40" workbookViewId="0">
      <selection activeCell="A54" sqref="A54"/>
    </sheetView>
  </sheetViews>
  <sheetFormatPr baseColWidth="10" defaultColWidth="11.42578125" defaultRowHeight="15"/>
  <cols>
    <col min="1" max="1" width="24.5703125" style="1" customWidth="1"/>
    <col min="2" max="2" width="21.7109375" style="1" customWidth="1"/>
    <col min="3" max="3" width="33.85546875" style="6" customWidth="1"/>
    <col min="4" max="4" width="9.85546875" style="6" customWidth="1"/>
    <col min="5" max="5" width="11.42578125" style="303" customWidth="1"/>
    <col min="6" max="6" width="32.85546875" style="303" customWidth="1"/>
    <col min="7" max="7" width="23.28515625" style="1" customWidth="1"/>
    <col min="8" max="8" width="29.28515625" style="1" customWidth="1"/>
    <col min="9" max="9" width="44.42578125" style="1" customWidth="1"/>
    <col min="10" max="10" width="25.85546875" style="1" customWidth="1"/>
    <col min="11" max="11" width="34.7109375" style="1" customWidth="1"/>
    <col min="12" max="12" width="27.28515625" style="1" customWidth="1"/>
    <col min="13" max="13" width="68.5703125" style="9" hidden="1" customWidth="1"/>
    <col min="14" max="14" width="70.85546875" style="1" hidden="1" customWidth="1"/>
    <col min="15" max="15" width="50.42578125" style="1" hidden="1" customWidth="1"/>
    <col min="16" max="16" width="62.85546875" style="1" hidden="1" customWidth="1"/>
    <col min="17" max="17" width="158" style="307" customWidth="1"/>
    <col min="18" max="18" width="40.7109375" style="307" customWidth="1"/>
    <col min="19" max="19" width="76.5703125" style="307" customWidth="1"/>
    <col min="20" max="16384" width="11.42578125" style="2"/>
  </cols>
  <sheetData>
    <row r="3" spans="2:206" ht="120" customHeight="1">
      <c r="B3" s="570" t="s">
        <v>0</v>
      </c>
      <c r="C3" s="570"/>
      <c r="D3" s="570"/>
      <c r="E3" s="570"/>
      <c r="F3" s="570"/>
      <c r="G3" s="570"/>
      <c r="H3" s="570"/>
      <c r="I3" s="570"/>
      <c r="J3" s="570"/>
      <c r="K3" s="570"/>
      <c r="L3" s="570"/>
      <c r="M3" s="570"/>
      <c r="N3" s="570"/>
      <c r="O3" s="570"/>
      <c r="P3" s="570"/>
      <c r="Q3" s="570"/>
      <c r="R3" s="570"/>
    </row>
    <row r="4" spans="2:206" ht="30">
      <c r="B4" s="570" t="s">
        <v>750</v>
      </c>
      <c r="C4" s="570"/>
      <c r="D4" s="570"/>
      <c r="E4" s="570"/>
      <c r="F4" s="570"/>
      <c r="G4" s="570"/>
      <c r="H4" s="570"/>
      <c r="I4" s="570"/>
      <c r="J4" s="570"/>
      <c r="K4" s="570"/>
      <c r="L4" s="570"/>
      <c r="M4" s="570"/>
      <c r="N4" s="570"/>
      <c r="O4" s="570"/>
      <c r="P4" s="570"/>
      <c r="Q4" s="570"/>
      <c r="R4" s="570"/>
    </row>
    <row r="5" spans="2:206" ht="70.5" customHeight="1">
      <c r="B5" s="520" t="s">
        <v>7</v>
      </c>
      <c r="C5" s="520"/>
      <c r="D5" s="519" t="s">
        <v>565</v>
      </c>
      <c r="E5" s="519"/>
      <c r="F5" s="519"/>
      <c r="G5" s="519"/>
      <c r="H5" s="405" t="s">
        <v>3</v>
      </c>
      <c r="I5" s="571" t="s">
        <v>553</v>
      </c>
      <c r="J5" s="571"/>
      <c r="K5" s="571"/>
      <c r="L5" s="571"/>
      <c r="M5" s="571"/>
      <c r="N5" s="571"/>
      <c r="O5" s="571"/>
      <c r="P5" s="571"/>
      <c r="Q5" s="571"/>
      <c r="R5" s="571"/>
    </row>
    <row r="6" spans="2:206" ht="66" customHeight="1">
      <c r="B6" s="520" t="s">
        <v>1</v>
      </c>
      <c r="C6" s="520"/>
      <c r="D6" s="519" t="s">
        <v>253</v>
      </c>
      <c r="E6" s="519"/>
      <c r="F6" s="519"/>
      <c r="G6" s="519"/>
      <c r="H6" s="520" t="s">
        <v>4</v>
      </c>
      <c r="I6" s="519" t="s">
        <v>554</v>
      </c>
      <c r="J6" s="519"/>
      <c r="K6" s="519"/>
      <c r="L6" s="519"/>
      <c r="M6" s="519"/>
      <c r="N6" s="519"/>
      <c r="O6" s="519"/>
      <c r="P6" s="519"/>
      <c r="Q6" s="519"/>
      <c r="R6" s="519"/>
    </row>
    <row r="7" spans="2:206" ht="30" customHeight="1">
      <c r="B7" s="520" t="s">
        <v>2</v>
      </c>
      <c r="C7" s="520"/>
      <c r="D7" s="519" t="s">
        <v>254</v>
      </c>
      <c r="E7" s="519"/>
      <c r="F7" s="519"/>
      <c r="G7" s="519"/>
      <c r="H7" s="520"/>
      <c r="I7" s="519"/>
      <c r="J7" s="519"/>
      <c r="K7" s="519"/>
      <c r="L7" s="519"/>
      <c r="M7" s="519"/>
      <c r="N7" s="519"/>
      <c r="O7" s="519"/>
      <c r="P7" s="519"/>
      <c r="Q7" s="519"/>
      <c r="R7" s="519"/>
    </row>
    <row r="8" spans="2:206" ht="83.25" customHeight="1">
      <c r="B8" s="520"/>
      <c r="C8" s="520"/>
      <c r="D8" s="519"/>
      <c r="E8" s="519"/>
      <c r="F8" s="519"/>
      <c r="G8" s="519"/>
      <c r="H8" s="520"/>
      <c r="I8" s="519"/>
      <c r="J8" s="519"/>
      <c r="K8" s="519"/>
      <c r="L8" s="519"/>
      <c r="M8" s="519"/>
      <c r="N8" s="519"/>
      <c r="O8" s="519"/>
      <c r="P8" s="519"/>
      <c r="Q8" s="519"/>
      <c r="R8" s="519"/>
    </row>
    <row r="9" spans="2:206" ht="16.5" customHeight="1" thickBot="1">
      <c r="B9" s="493"/>
      <c r="C9" s="494"/>
      <c r="D9" s="494"/>
      <c r="E9" s="494"/>
      <c r="F9" s="494"/>
      <c r="G9" s="495"/>
      <c r="H9" s="495"/>
      <c r="I9" s="495"/>
      <c r="J9" s="494"/>
      <c r="K9" s="494"/>
      <c r="L9" s="494"/>
      <c r="M9" s="494"/>
      <c r="N9" s="494"/>
      <c r="O9" s="494"/>
      <c r="P9" s="496"/>
    </row>
    <row r="10" spans="2:206" s="6" customFormat="1" ht="140.25" customHeight="1" thickBot="1">
      <c r="B10" s="311" t="s">
        <v>8</v>
      </c>
      <c r="C10" s="558" t="s">
        <v>9</v>
      </c>
      <c r="D10" s="558"/>
      <c r="E10" s="559" t="s">
        <v>10</v>
      </c>
      <c r="F10" s="560"/>
      <c r="G10" s="503" t="s">
        <v>11</v>
      </c>
      <c r="H10" s="504"/>
      <c r="I10" s="505"/>
      <c r="J10" s="312" t="s">
        <v>6</v>
      </c>
      <c r="K10" s="313" t="s">
        <v>12</v>
      </c>
      <c r="L10" s="313" t="s">
        <v>16</v>
      </c>
      <c r="M10" s="314" t="s">
        <v>17</v>
      </c>
      <c r="N10" s="314" t="s">
        <v>18</v>
      </c>
      <c r="O10" s="314" t="s">
        <v>19</v>
      </c>
      <c r="P10" s="388" t="s">
        <v>20</v>
      </c>
      <c r="Q10" s="387" t="s">
        <v>749</v>
      </c>
      <c r="R10" s="387" t="s">
        <v>751</v>
      </c>
      <c r="S10" s="387" t="s">
        <v>786</v>
      </c>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row>
    <row r="11" spans="2:206" ht="332.25" customHeight="1">
      <c r="B11" s="315">
        <v>1</v>
      </c>
      <c r="C11" s="561" t="s">
        <v>551</v>
      </c>
      <c r="D11" s="561"/>
      <c r="E11" s="562" t="s">
        <v>13</v>
      </c>
      <c r="F11" s="562"/>
      <c r="G11" s="476" t="s">
        <v>575</v>
      </c>
      <c r="H11" s="476"/>
      <c r="I11" s="476"/>
      <c r="J11" s="342">
        <v>44562</v>
      </c>
      <c r="K11" s="342">
        <v>44592</v>
      </c>
      <c r="L11" s="332" t="s">
        <v>479</v>
      </c>
      <c r="M11" s="333" t="s">
        <v>572</v>
      </c>
      <c r="N11" s="332" t="s">
        <v>574</v>
      </c>
      <c r="O11" s="332" t="s">
        <v>569</v>
      </c>
      <c r="P11" s="389" t="s">
        <v>556</v>
      </c>
      <c r="Q11" s="408" t="s">
        <v>755</v>
      </c>
      <c r="R11" s="407">
        <v>2.3199999999999998E-2</v>
      </c>
      <c r="S11" s="408" t="s">
        <v>787</v>
      </c>
    </row>
    <row r="12" spans="2:206" ht="106.5" customHeight="1">
      <c r="B12" s="316">
        <v>2</v>
      </c>
      <c r="C12" s="473"/>
      <c r="D12" s="473"/>
      <c r="E12" s="478"/>
      <c r="F12" s="478"/>
      <c r="G12" s="475" t="s">
        <v>709</v>
      </c>
      <c r="H12" s="475"/>
      <c r="I12" s="475"/>
      <c r="J12" s="326">
        <v>44562</v>
      </c>
      <c r="K12" s="326">
        <v>44957</v>
      </c>
      <c r="L12" s="327" t="s">
        <v>576</v>
      </c>
      <c r="M12" s="349" t="s">
        <v>555</v>
      </c>
      <c r="N12" s="328" t="s">
        <v>577</v>
      </c>
      <c r="O12" s="328" t="s">
        <v>573</v>
      </c>
      <c r="P12" s="390" t="s">
        <v>583</v>
      </c>
      <c r="Q12" s="406"/>
      <c r="R12" s="406"/>
      <c r="S12" s="408" t="s">
        <v>788</v>
      </c>
    </row>
    <row r="13" spans="2:206" ht="260.25" customHeight="1">
      <c r="B13" s="316">
        <v>3</v>
      </c>
      <c r="C13" s="473"/>
      <c r="D13" s="473"/>
      <c r="E13" s="483" t="s">
        <v>14</v>
      </c>
      <c r="F13" s="483"/>
      <c r="G13" s="475" t="s">
        <v>567</v>
      </c>
      <c r="H13" s="475"/>
      <c r="I13" s="475"/>
      <c r="J13" s="326">
        <v>44562</v>
      </c>
      <c r="K13" s="326">
        <v>44957</v>
      </c>
      <c r="L13" s="327" t="s">
        <v>34</v>
      </c>
      <c r="M13" s="349" t="s">
        <v>555</v>
      </c>
      <c r="N13" s="328" t="s">
        <v>559</v>
      </c>
      <c r="O13" s="328" t="s">
        <v>710</v>
      </c>
      <c r="P13" s="390" t="s">
        <v>584</v>
      </c>
      <c r="Q13" s="408" t="s">
        <v>789</v>
      </c>
      <c r="R13" s="407">
        <v>2.3199999999999998E-2</v>
      </c>
      <c r="S13" s="408" t="s">
        <v>790</v>
      </c>
    </row>
    <row r="14" spans="2:206" ht="171.75" customHeight="1">
      <c r="B14" s="316">
        <v>4</v>
      </c>
      <c r="C14" s="473"/>
      <c r="D14" s="473"/>
      <c r="E14" s="483"/>
      <c r="F14" s="483"/>
      <c r="G14" s="475" t="s">
        <v>568</v>
      </c>
      <c r="H14" s="475"/>
      <c r="I14" s="475"/>
      <c r="J14" s="326">
        <v>44592</v>
      </c>
      <c r="K14" s="326">
        <v>44592</v>
      </c>
      <c r="L14" s="328" t="s">
        <v>479</v>
      </c>
      <c r="M14" s="349" t="s">
        <v>570</v>
      </c>
      <c r="N14" s="328" t="s">
        <v>578</v>
      </c>
      <c r="O14" s="328" t="s">
        <v>571</v>
      </c>
      <c r="P14" s="390" t="s">
        <v>649</v>
      </c>
      <c r="Q14" s="408" t="s">
        <v>791</v>
      </c>
      <c r="R14" s="407">
        <v>2.3199999999999998E-2</v>
      </c>
      <c r="S14" s="408" t="s">
        <v>792</v>
      </c>
    </row>
    <row r="15" spans="2:206" ht="187.5" customHeight="1">
      <c r="B15" s="316">
        <v>5</v>
      </c>
      <c r="C15" s="473"/>
      <c r="D15" s="473"/>
      <c r="E15" s="492" t="s">
        <v>15</v>
      </c>
      <c r="F15" s="492"/>
      <c r="G15" s="475" t="s">
        <v>793</v>
      </c>
      <c r="H15" s="498"/>
      <c r="I15" s="498"/>
      <c r="J15" s="326" t="s">
        <v>580</v>
      </c>
      <c r="K15" s="329">
        <v>44957</v>
      </c>
      <c r="L15" s="329" t="s">
        <v>579</v>
      </c>
      <c r="M15" s="349" t="s">
        <v>591</v>
      </c>
      <c r="N15" s="328" t="s">
        <v>586</v>
      </c>
      <c r="O15" s="328" t="s">
        <v>558</v>
      </c>
      <c r="P15" s="390" t="s">
        <v>587</v>
      </c>
      <c r="Q15" s="408" t="s">
        <v>756</v>
      </c>
      <c r="R15" s="407">
        <v>2.3199999999999998E-2</v>
      </c>
      <c r="S15" s="408" t="s">
        <v>794</v>
      </c>
    </row>
    <row r="16" spans="2:206" ht="335.25" customHeight="1">
      <c r="B16" s="316">
        <v>6</v>
      </c>
      <c r="C16" s="473"/>
      <c r="D16" s="473"/>
      <c r="E16" s="492"/>
      <c r="F16" s="492"/>
      <c r="G16" s="475" t="s">
        <v>795</v>
      </c>
      <c r="H16" s="475"/>
      <c r="I16" s="475"/>
      <c r="J16" s="326" t="s">
        <v>580</v>
      </c>
      <c r="K16" s="329">
        <v>44957</v>
      </c>
      <c r="L16" s="329" t="s">
        <v>579</v>
      </c>
      <c r="M16" s="349" t="s">
        <v>560</v>
      </c>
      <c r="N16" s="328" t="s">
        <v>589</v>
      </c>
      <c r="O16" s="328" t="s">
        <v>590</v>
      </c>
      <c r="P16" s="390" t="s">
        <v>561</v>
      </c>
      <c r="Q16" s="413" t="s">
        <v>757</v>
      </c>
      <c r="R16" s="407">
        <v>2.3199999999999998E-2</v>
      </c>
      <c r="S16" s="408" t="s">
        <v>796</v>
      </c>
    </row>
    <row r="17" spans="1:206" ht="192.75" customHeight="1" thickBot="1">
      <c r="B17" s="359">
        <v>7</v>
      </c>
      <c r="C17" s="474"/>
      <c r="D17" s="474"/>
      <c r="E17" s="497"/>
      <c r="F17" s="497"/>
      <c r="G17" s="499" t="s">
        <v>581</v>
      </c>
      <c r="H17" s="499"/>
      <c r="I17" s="499"/>
      <c r="J17" s="343" t="s">
        <v>580</v>
      </c>
      <c r="K17" s="344">
        <v>44957</v>
      </c>
      <c r="L17" s="344" t="s">
        <v>579</v>
      </c>
      <c r="M17" s="360" t="s">
        <v>592</v>
      </c>
      <c r="N17" s="346" t="s">
        <v>593</v>
      </c>
      <c r="O17" s="346" t="s">
        <v>562</v>
      </c>
      <c r="P17" s="391" t="s">
        <v>563</v>
      </c>
      <c r="Q17" s="408" t="s">
        <v>797</v>
      </c>
      <c r="R17" s="407">
        <v>2.3199999999999998E-2</v>
      </c>
      <c r="S17" s="408" t="s">
        <v>798</v>
      </c>
    </row>
    <row r="18" spans="1:206" s="43" customFormat="1" ht="273" customHeight="1" thickBot="1">
      <c r="B18" s="361">
        <v>8</v>
      </c>
      <c r="C18" s="480" t="s">
        <v>255</v>
      </c>
      <c r="D18" s="480"/>
      <c r="E18" s="487" t="s">
        <v>630</v>
      </c>
      <c r="F18" s="487"/>
      <c r="G18" s="481" t="s">
        <v>650</v>
      </c>
      <c r="H18" s="481"/>
      <c r="I18" s="481"/>
      <c r="J18" s="362">
        <v>44593</v>
      </c>
      <c r="K18" s="362">
        <v>44895</v>
      </c>
      <c r="L18" s="363" t="s">
        <v>631</v>
      </c>
      <c r="M18" s="364" t="s">
        <v>714</v>
      </c>
      <c r="N18" s="364" t="s">
        <v>632</v>
      </c>
      <c r="O18" s="364" t="s">
        <v>633</v>
      </c>
      <c r="P18" s="392" t="s">
        <v>634</v>
      </c>
      <c r="Q18" s="408" t="s">
        <v>758</v>
      </c>
      <c r="R18" s="407">
        <v>2.3199999999999998E-2</v>
      </c>
      <c r="S18" s="408" t="s">
        <v>799</v>
      </c>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row>
    <row r="19" spans="1:206" s="299" customFormat="1" ht="183.75" customHeight="1">
      <c r="A19" s="2"/>
      <c r="B19" s="315">
        <v>9</v>
      </c>
      <c r="C19" s="472" t="s">
        <v>28</v>
      </c>
      <c r="D19" s="472"/>
      <c r="E19" s="482" t="s">
        <v>139</v>
      </c>
      <c r="F19" s="482"/>
      <c r="G19" s="484" t="s">
        <v>140</v>
      </c>
      <c r="H19" s="484"/>
      <c r="I19" s="484"/>
      <c r="J19" s="416">
        <v>44562</v>
      </c>
      <c r="K19" s="416">
        <v>44592</v>
      </c>
      <c r="L19" s="350" t="s">
        <v>669</v>
      </c>
      <c r="M19" s="333" t="s">
        <v>142</v>
      </c>
      <c r="N19" s="350" t="s">
        <v>143</v>
      </c>
      <c r="O19" s="350" t="s">
        <v>144</v>
      </c>
      <c r="P19" s="393" t="s">
        <v>145</v>
      </c>
      <c r="Q19" s="408" t="s">
        <v>767</v>
      </c>
      <c r="R19" s="407">
        <v>2.3199999999999998E-2</v>
      </c>
      <c r="S19" s="408" t="s">
        <v>801</v>
      </c>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row>
    <row r="20" spans="1:206" ht="150" customHeight="1">
      <c r="B20" s="316">
        <v>10</v>
      </c>
      <c r="C20" s="473"/>
      <c r="D20" s="473"/>
      <c r="E20" s="483"/>
      <c r="F20" s="483"/>
      <c r="G20" s="479" t="s">
        <v>700</v>
      </c>
      <c r="H20" s="479"/>
      <c r="I20" s="479"/>
      <c r="J20" s="354">
        <v>44562</v>
      </c>
      <c r="K20" s="354">
        <v>44592</v>
      </c>
      <c r="L20" s="351" t="s">
        <v>670</v>
      </c>
      <c r="M20" s="349" t="s">
        <v>142</v>
      </c>
      <c r="N20" s="479" t="s">
        <v>672</v>
      </c>
      <c r="O20" s="349" t="s">
        <v>671</v>
      </c>
      <c r="P20" s="563" t="s">
        <v>149</v>
      </c>
      <c r="Q20" s="408" t="s">
        <v>768</v>
      </c>
      <c r="R20" s="407">
        <v>2.3199999999999998E-2</v>
      </c>
      <c r="S20" s="408" t="s">
        <v>801</v>
      </c>
    </row>
    <row r="21" spans="1:206" ht="165.75" customHeight="1">
      <c r="B21" s="316">
        <v>11</v>
      </c>
      <c r="C21" s="473"/>
      <c r="D21" s="473"/>
      <c r="E21" s="483"/>
      <c r="F21" s="483"/>
      <c r="G21" s="479" t="s">
        <v>150</v>
      </c>
      <c r="H21" s="479"/>
      <c r="I21" s="479"/>
      <c r="J21" s="417">
        <v>44593</v>
      </c>
      <c r="K21" s="417">
        <v>44620</v>
      </c>
      <c r="L21" s="351" t="s">
        <v>669</v>
      </c>
      <c r="M21" s="349" t="s">
        <v>142</v>
      </c>
      <c r="N21" s="479"/>
      <c r="O21" s="353" t="s">
        <v>151</v>
      </c>
      <c r="P21" s="563"/>
      <c r="Q21" s="408" t="s">
        <v>800</v>
      </c>
      <c r="R21" s="407">
        <v>2.3199999999999998E-2</v>
      </c>
      <c r="S21" s="408" t="s">
        <v>801</v>
      </c>
    </row>
    <row r="22" spans="1:206" ht="283.5" customHeight="1">
      <c r="B22" s="316">
        <v>12</v>
      </c>
      <c r="C22" s="473"/>
      <c r="D22" s="473"/>
      <c r="E22" s="483"/>
      <c r="F22" s="483"/>
      <c r="G22" s="479" t="s">
        <v>152</v>
      </c>
      <c r="H22" s="479"/>
      <c r="I22" s="479"/>
      <c r="J22" s="417">
        <v>44562</v>
      </c>
      <c r="K22" s="417">
        <v>44620</v>
      </c>
      <c r="L22" s="352" t="s">
        <v>669</v>
      </c>
      <c r="M22" s="349" t="s">
        <v>142</v>
      </c>
      <c r="N22" s="349" t="s">
        <v>673</v>
      </c>
      <c r="O22" s="349" t="s">
        <v>154</v>
      </c>
      <c r="P22" s="394" t="s">
        <v>155</v>
      </c>
      <c r="Q22" s="408" t="s">
        <v>769</v>
      </c>
      <c r="R22" s="407">
        <v>2.3199999999999998E-2</v>
      </c>
      <c r="S22" s="408" t="s">
        <v>801</v>
      </c>
    </row>
    <row r="23" spans="1:206" ht="213" customHeight="1">
      <c r="B23" s="316">
        <v>13</v>
      </c>
      <c r="C23" s="473"/>
      <c r="D23" s="473"/>
      <c r="E23" s="483"/>
      <c r="F23" s="483"/>
      <c r="G23" s="479" t="s">
        <v>157</v>
      </c>
      <c r="H23" s="479"/>
      <c r="I23" s="479"/>
      <c r="J23" s="378">
        <v>44562</v>
      </c>
      <c r="K23" s="378">
        <v>44620</v>
      </c>
      <c r="L23" s="352" t="s">
        <v>669</v>
      </c>
      <c r="M23" s="352" t="s">
        <v>142</v>
      </c>
      <c r="N23" s="352" t="s">
        <v>674</v>
      </c>
      <c r="O23" s="352" t="s">
        <v>159</v>
      </c>
      <c r="P23" s="395" t="s">
        <v>160</v>
      </c>
      <c r="Q23" s="413" t="s">
        <v>770</v>
      </c>
      <c r="R23" s="407">
        <v>2.3199999999999998E-2</v>
      </c>
      <c r="S23" s="408" t="s">
        <v>801</v>
      </c>
    </row>
    <row r="24" spans="1:206" ht="168" customHeight="1">
      <c r="B24" s="316">
        <v>14</v>
      </c>
      <c r="C24" s="473"/>
      <c r="D24" s="473"/>
      <c r="E24" s="483"/>
      <c r="F24" s="483"/>
      <c r="G24" s="479" t="s">
        <v>701</v>
      </c>
      <c r="H24" s="479"/>
      <c r="I24" s="479"/>
      <c r="J24" s="418">
        <v>44562</v>
      </c>
      <c r="K24" s="418">
        <v>44620</v>
      </c>
      <c r="L24" s="352" t="s">
        <v>669</v>
      </c>
      <c r="M24" s="352" t="s">
        <v>675</v>
      </c>
      <c r="N24" s="352" t="s">
        <v>802</v>
      </c>
      <c r="O24" s="352" t="s">
        <v>164</v>
      </c>
      <c r="P24" s="395" t="s">
        <v>165</v>
      </c>
      <c r="Q24" s="408" t="s">
        <v>771</v>
      </c>
      <c r="R24" s="407">
        <v>2.3199999999999998E-2</v>
      </c>
      <c r="S24" s="408" t="s">
        <v>801</v>
      </c>
    </row>
    <row r="25" spans="1:206" ht="131.25" customHeight="1">
      <c r="B25" s="316">
        <v>15</v>
      </c>
      <c r="C25" s="473"/>
      <c r="D25" s="473"/>
      <c r="E25" s="483"/>
      <c r="F25" s="483"/>
      <c r="G25" s="479" t="s">
        <v>447</v>
      </c>
      <c r="H25" s="479"/>
      <c r="I25" s="479"/>
      <c r="J25" s="418">
        <v>44562</v>
      </c>
      <c r="K25" s="418">
        <v>44651</v>
      </c>
      <c r="L25" s="352" t="s">
        <v>669</v>
      </c>
      <c r="M25" s="352" t="s">
        <v>162</v>
      </c>
      <c r="N25" s="352" t="s">
        <v>166</v>
      </c>
      <c r="O25" s="352" t="s">
        <v>167</v>
      </c>
      <c r="P25" s="395" t="s">
        <v>168</v>
      </c>
      <c r="Q25" s="408" t="s">
        <v>772</v>
      </c>
      <c r="R25" s="407">
        <v>2.3199999999999998E-2</v>
      </c>
      <c r="S25" s="408" t="s">
        <v>803</v>
      </c>
    </row>
    <row r="26" spans="1:206" ht="87.75" customHeight="1">
      <c r="B26" s="316">
        <v>16</v>
      </c>
      <c r="C26" s="473"/>
      <c r="D26" s="473"/>
      <c r="E26" s="483"/>
      <c r="F26" s="483"/>
      <c r="G26" s="486" t="s">
        <v>169</v>
      </c>
      <c r="H26" s="486"/>
      <c r="I26" s="486"/>
      <c r="J26" s="418">
        <v>44562</v>
      </c>
      <c r="K26" s="418">
        <v>44651</v>
      </c>
      <c r="L26" s="352" t="s">
        <v>669</v>
      </c>
      <c r="M26" s="352" t="s">
        <v>162</v>
      </c>
      <c r="N26" s="352" t="s">
        <v>170</v>
      </c>
      <c r="O26" s="352" t="s">
        <v>171</v>
      </c>
      <c r="P26" s="395" t="s">
        <v>172</v>
      </c>
      <c r="Q26" s="568" t="s">
        <v>773</v>
      </c>
      <c r="R26" s="407">
        <v>2.3199999999999998E-2</v>
      </c>
      <c r="S26" s="408" t="s">
        <v>805</v>
      </c>
      <c r="T26" s="471"/>
      <c r="U26" s="471"/>
    </row>
    <row r="27" spans="1:206" ht="270.75" customHeight="1">
      <c r="B27" s="316">
        <v>17</v>
      </c>
      <c r="C27" s="473"/>
      <c r="D27" s="473"/>
      <c r="E27" s="483"/>
      <c r="F27" s="483"/>
      <c r="G27" s="486" t="s">
        <v>173</v>
      </c>
      <c r="H27" s="486"/>
      <c r="I27" s="486"/>
      <c r="J27" s="354">
        <v>44562</v>
      </c>
      <c r="K27" s="418">
        <v>44621</v>
      </c>
      <c r="L27" s="352" t="s">
        <v>669</v>
      </c>
      <c r="M27" s="352" t="s">
        <v>162</v>
      </c>
      <c r="N27" s="352" t="s">
        <v>677</v>
      </c>
      <c r="O27" s="352" t="s">
        <v>678</v>
      </c>
      <c r="P27" s="415" t="s">
        <v>679</v>
      </c>
      <c r="Q27" s="569"/>
      <c r="R27" s="407">
        <v>2.3199999999999998E-2</v>
      </c>
      <c r="S27" s="408"/>
      <c r="T27" s="471"/>
      <c r="U27" s="471"/>
    </row>
    <row r="28" spans="1:206" ht="164.25" customHeight="1">
      <c r="B28" s="316">
        <v>18</v>
      </c>
      <c r="C28" s="473"/>
      <c r="D28" s="473"/>
      <c r="E28" s="483"/>
      <c r="F28" s="483"/>
      <c r="G28" s="486"/>
      <c r="H28" s="486"/>
      <c r="I28" s="486"/>
      <c r="J28" s="354">
        <v>44562</v>
      </c>
      <c r="K28" s="354">
        <v>44592</v>
      </c>
      <c r="L28" s="352" t="s">
        <v>669</v>
      </c>
      <c r="M28" s="349" t="s">
        <v>162</v>
      </c>
      <c r="N28" s="353" t="s">
        <v>680</v>
      </c>
      <c r="O28" s="353" t="s">
        <v>681</v>
      </c>
      <c r="P28" s="396" t="s">
        <v>804</v>
      </c>
      <c r="Q28" s="408" t="s">
        <v>783</v>
      </c>
      <c r="R28" s="407">
        <v>2.3199999999999998E-2</v>
      </c>
      <c r="S28" s="408" t="s">
        <v>806</v>
      </c>
    </row>
    <row r="29" spans="1:206" ht="235.5" customHeight="1">
      <c r="B29" s="316">
        <v>19</v>
      </c>
      <c r="C29" s="473"/>
      <c r="D29" s="473"/>
      <c r="E29" s="492" t="s">
        <v>174</v>
      </c>
      <c r="F29" s="492"/>
      <c r="G29" s="485" t="s">
        <v>175</v>
      </c>
      <c r="H29" s="485"/>
      <c r="I29" s="485"/>
      <c r="J29" s="565">
        <v>44562</v>
      </c>
      <c r="K29" s="566">
        <v>44651</v>
      </c>
      <c r="L29" s="486" t="s">
        <v>669</v>
      </c>
      <c r="M29" s="544" t="s">
        <v>162</v>
      </c>
      <c r="N29" s="353" t="s">
        <v>683</v>
      </c>
      <c r="O29" s="353" t="s">
        <v>684</v>
      </c>
      <c r="P29" s="396" t="s">
        <v>685</v>
      </c>
      <c r="Q29" s="408" t="s">
        <v>774</v>
      </c>
      <c r="R29" s="407">
        <v>2.3199999999999998E-2</v>
      </c>
      <c r="S29" s="408" t="s">
        <v>801</v>
      </c>
    </row>
    <row r="30" spans="1:206" ht="221.45" customHeight="1">
      <c r="B30" s="316">
        <v>20</v>
      </c>
      <c r="C30" s="473"/>
      <c r="D30" s="473"/>
      <c r="E30" s="492"/>
      <c r="F30" s="492"/>
      <c r="G30" s="490" t="s">
        <v>179</v>
      </c>
      <c r="H30" s="490"/>
      <c r="I30" s="490"/>
      <c r="J30" s="565"/>
      <c r="K30" s="566"/>
      <c r="L30" s="486"/>
      <c r="M30" s="544"/>
      <c r="N30" s="567" t="s">
        <v>687</v>
      </c>
      <c r="O30" s="486" t="s">
        <v>688</v>
      </c>
      <c r="P30" s="564" t="s">
        <v>690</v>
      </c>
      <c r="Q30" s="408" t="s">
        <v>775</v>
      </c>
      <c r="R30" s="407">
        <v>2.3199999999999998E-2</v>
      </c>
      <c r="S30" s="408" t="s">
        <v>801</v>
      </c>
    </row>
    <row r="31" spans="1:206" ht="208.5" customHeight="1">
      <c r="B31" s="316">
        <v>21</v>
      </c>
      <c r="C31" s="473"/>
      <c r="D31" s="473"/>
      <c r="E31" s="492"/>
      <c r="F31" s="492"/>
      <c r="G31" s="485" t="s">
        <v>184</v>
      </c>
      <c r="H31" s="485"/>
      <c r="I31" s="485"/>
      <c r="J31" s="565"/>
      <c r="K31" s="566"/>
      <c r="L31" s="486"/>
      <c r="M31" s="544"/>
      <c r="N31" s="567"/>
      <c r="O31" s="486"/>
      <c r="P31" s="564"/>
      <c r="Q31" s="408" t="s">
        <v>776</v>
      </c>
      <c r="R31" s="407">
        <v>2.3199999999999998E-2</v>
      </c>
      <c r="S31" s="408" t="s">
        <v>801</v>
      </c>
    </row>
    <row r="32" spans="1:206" ht="121.5" customHeight="1">
      <c r="B32" s="316">
        <v>22</v>
      </c>
      <c r="C32" s="473"/>
      <c r="D32" s="473"/>
      <c r="E32" s="492"/>
      <c r="F32" s="492"/>
      <c r="G32" s="485" t="s">
        <v>686</v>
      </c>
      <c r="H32" s="485"/>
      <c r="I32" s="485"/>
      <c r="J32" s="565"/>
      <c r="K32" s="566"/>
      <c r="L32" s="486"/>
      <c r="M32" s="544"/>
      <c r="N32" s="567"/>
      <c r="O32" s="486"/>
      <c r="P32" s="564" t="s">
        <v>689</v>
      </c>
      <c r="Q32" s="413" t="s">
        <v>785</v>
      </c>
      <c r="R32" s="407">
        <v>2.3199999999999998E-2</v>
      </c>
      <c r="S32" s="408" t="s">
        <v>801</v>
      </c>
    </row>
    <row r="33" spans="1:108" s="301" customFormat="1" ht="243">
      <c r="A33" s="2"/>
      <c r="B33" s="316">
        <v>23</v>
      </c>
      <c r="C33" s="473"/>
      <c r="D33" s="473"/>
      <c r="E33" s="492"/>
      <c r="F33" s="492"/>
      <c r="G33" s="485" t="s">
        <v>702</v>
      </c>
      <c r="H33" s="485"/>
      <c r="I33" s="485"/>
      <c r="J33" s="565"/>
      <c r="K33" s="566"/>
      <c r="L33" s="486"/>
      <c r="M33" s="544"/>
      <c r="N33" s="567"/>
      <c r="O33" s="486"/>
      <c r="P33" s="564"/>
      <c r="Q33" s="408" t="s">
        <v>784</v>
      </c>
      <c r="R33" s="407">
        <v>2.3199999999999998E-2</v>
      </c>
      <c r="S33" s="408" t="s">
        <v>801</v>
      </c>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row>
    <row r="34" spans="1:108" ht="81">
      <c r="B34" s="316">
        <v>24</v>
      </c>
      <c r="C34" s="473"/>
      <c r="D34" s="473"/>
      <c r="E34" s="492"/>
      <c r="F34" s="492"/>
      <c r="G34" s="485" t="s">
        <v>189</v>
      </c>
      <c r="H34" s="485"/>
      <c r="I34" s="485"/>
      <c r="J34" s="565"/>
      <c r="K34" s="566"/>
      <c r="L34" s="486"/>
      <c r="M34" s="544"/>
      <c r="N34" s="567"/>
      <c r="O34" s="486"/>
      <c r="P34" s="564"/>
      <c r="Q34" s="408" t="s">
        <v>807</v>
      </c>
      <c r="R34" s="407">
        <v>2.3199999999999998E-2</v>
      </c>
      <c r="S34" s="408" t="s">
        <v>808</v>
      </c>
    </row>
    <row r="35" spans="1:108" ht="135">
      <c r="B35" s="316">
        <v>25</v>
      </c>
      <c r="C35" s="473"/>
      <c r="D35" s="473"/>
      <c r="E35" s="492" t="s">
        <v>190</v>
      </c>
      <c r="F35" s="492"/>
      <c r="G35" s="485" t="s">
        <v>191</v>
      </c>
      <c r="H35" s="485"/>
      <c r="I35" s="485"/>
      <c r="J35" s="354" t="s">
        <v>692</v>
      </c>
      <c r="K35" s="354">
        <v>44651</v>
      </c>
      <c r="L35" s="355" t="s">
        <v>669</v>
      </c>
      <c r="M35" s="349" t="s">
        <v>180</v>
      </c>
      <c r="N35" s="349" t="s">
        <v>693</v>
      </c>
      <c r="O35" s="349" t="s">
        <v>193</v>
      </c>
      <c r="P35" s="394" t="s">
        <v>194</v>
      </c>
      <c r="Q35" s="413" t="s">
        <v>809</v>
      </c>
      <c r="R35" s="407">
        <v>2.3199999999999998E-2</v>
      </c>
      <c r="S35" s="408" t="s">
        <v>808</v>
      </c>
    </row>
    <row r="36" spans="1:108" ht="81">
      <c r="B36" s="419">
        <v>26</v>
      </c>
      <c r="C36" s="473"/>
      <c r="D36" s="473"/>
      <c r="E36" s="492"/>
      <c r="F36" s="492"/>
      <c r="G36" s="485" t="s">
        <v>691</v>
      </c>
      <c r="H36" s="485"/>
      <c r="I36" s="485"/>
      <c r="J36" s="355" t="s">
        <v>692</v>
      </c>
      <c r="K36" s="355">
        <v>44651</v>
      </c>
      <c r="L36" s="355" t="s">
        <v>669</v>
      </c>
      <c r="M36" s="355" t="s">
        <v>162</v>
      </c>
      <c r="N36" s="355" t="s">
        <v>196</v>
      </c>
      <c r="O36" s="355" t="s">
        <v>197</v>
      </c>
      <c r="P36" s="397" t="s">
        <v>198</v>
      </c>
      <c r="Q36" s="408" t="s">
        <v>777</v>
      </c>
      <c r="R36" s="407">
        <v>2.3199999999999998E-2</v>
      </c>
      <c r="S36" s="408" t="s">
        <v>810</v>
      </c>
    </row>
    <row r="37" spans="1:108" ht="108">
      <c r="B37" s="316">
        <v>27</v>
      </c>
      <c r="C37" s="473"/>
      <c r="D37" s="473"/>
      <c r="E37" s="492"/>
      <c r="F37" s="492"/>
      <c r="G37" s="485" t="s">
        <v>203</v>
      </c>
      <c r="H37" s="485"/>
      <c r="I37" s="485"/>
      <c r="J37" s="355" t="s">
        <v>692</v>
      </c>
      <c r="K37" s="355">
        <v>44651</v>
      </c>
      <c r="L37" s="355" t="s">
        <v>669</v>
      </c>
      <c r="M37" s="349" t="s">
        <v>180</v>
      </c>
      <c r="N37" s="355" t="s">
        <v>204</v>
      </c>
      <c r="O37" s="355" t="s">
        <v>205</v>
      </c>
      <c r="P37" s="397" t="s">
        <v>206</v>
      </c>
      <c r="Q37" s="408" t="s">
        <v>778</v>
      </c>
      <c r="R37" s="407">
        <v>2.3199999999999998E-2</v>
      </c>
      <c r="S37" s="408" t="s">
        <v>811</v>
      </c>
    </row>
    <row r="38" spans="1:108" ht="108">
      <c r="B38" s="316">
        <v>28</v>
      </c>
      <c r="C38" s="473"/>
      <c r="D38" s="473"/>
      <c r="E38" s="492"/>
      <c r="F38" s="492"/>
      <c r="G38" s="485" t="s">
        <v>694</v>
      </c>
      <c r="H38" s="485"/>
      <c r="I38" s="485"/>
      <c r="J38" s="354">
        <v>44562</v>
      </c>
      <c r="K38" s="355">
        <v>44652</v>
      </c>
      <c r="L38" s="355" t="s">
        <v>669</v>
      </c>
      <c r="M38" s="349" t="s">
        <v>162</v>
      </c>
      <c r="N38" s="349" t="s">
        <v>208</v>
      </c>
      <c r="O38" s="349" t="s">
        <v>209</v>
      </c>
      <c r="P38" s="394" t="s">
        <v>210</v>
      </c>
      <c r="Q38" s="408" t="s">
        <v>779</v>
      </c>
      <c r="R38" s="407">
        <v>2.3199999999999998E-2</v>
      </c>
      <c r="S38" s="408" t="s">
        <v>801</v>
      </c>
    </row>
    <row r="39" spans="1:108" ht="60.75">
      <c r="B39" s="316">
        <v>29</v>
      </c>
      <c r="C39" s="473"/>
      <c r="D39" s="473"/>
      <c r="E39" s="492" t="s">
        <v>211</v>
      </c>
      <c r="F39" s="492"/>
      <c r="G39" s="479" t="s">
        <v>212</v>
      </c>
      <c r="H39" s="479"/>
      <c r="I39" s="479"/>
      <c r="J39" s="354">
        <v>44562</v>
      </c>
      <c r="K39" s="354">
        <v>44651</v>
      </c>
      <c r="L39" s="355" t="s">
        <v>669</v>
      </c>
      <c r="M39" s="349" t="s">
        <v>162</v>
      </c>
      <c r="N39" s="349" t="s">
        <v>213</v>
      </c>
      <c r="O39" s="349" t="s">
        <v>214</v>
      </c>
      <c r="P39" s="394" t="s">
        <v>215</v>
      </c>
      <c r="Q39" s="408" t="s">
        <v>780</v>
      </c>
      <c r="R39" s="407">
        <v>2.3199999999999998E-2</v>
      </c>
      <c r="S39" s="408" t="s">
        <v>801</v>
      </c>
    </row>
    <row r="40" spans="1:108" ht="162">
      <c r="B40" s="316">
        <v>30</v>
      </c>
      <c r="C40" s="473"/>
      <c r="D40" s="473"/>
      <c r="E40" s="492"/>
      <c r="F40" s="492"/>
      <c r="G40" s="479" t="s">
        <v>216</v>
      </c>
      <c r="H40" s="479"/>
      <c r="I40" s="479"/>
      <c r="J40" s="354">
        <v>44562</v>
      </c>
      <c r="K40" s="354">
        <v>44651</v>
      </c>
      <c r="L40" s="355" t="s">
        <v>669</v>
      </c>
      <c r="M40" s="349" t="s">
        <v>162</v>
      </c>
      <c r="N40" s="349" t="s">
        <v>813</v>
      </c>
      <c r="O40" s="349" t="s">
        <v>218</v>
      </c>
      <c r="P40" s="394" t="s">
        <v>812</v>
      </c>
      <c r="Q40" s="408" t="s">
        <v>781</v>
      </c>
      <c r="R40" s="407">
        <v>2.3199999999999998E-2</v>
      </c>
      <c r="S40" s="408" t="s">
        <v>801</v>
      </c>
    </row>
    <row r="41" spans="1:108" ht="108">
      <c r="B41" s="316">
        <v>31</v>
      </c>
      <c r="C41" s="473"/>
      <c r="D41" s="473"/>
      <c r="E41" s="492"/>
      <c r="F41" s="492"/>
      <c r="G41" s="479" t="s">
        <v>703</v>
      </c>
      <c r="H41" s="479"/>
      <c r="I41" s="479"/>
      <c r="J41" s="354">
        <v>44562</v>
      </c>
      <c r="K41" s="354">
        <v>44651</v>
      </c>
      <c r="L41" s="355" t="s">
        <v>669</v>
      </c>
      <c r="M41" s="349" t="s">
        <v>221</v>
      </c>
      <c r="N41" s="349" t="s">
        <v>222</v>
      </c>
      <c r="O41" s="349" t="s">
        <v>223</v>
      </c>
      <c r="P41" s="394" t="s">
        <v>224</v>
      </c>
      <c r="Q41" s="408" t="s">
        <v>782</v>
      </c>
      <c r="R41" s="407">
        <v>2.3199999999999998E-2</v>
      </c>
      <c r="S41" s="408" t="s">
        <v>801</v>
      </c>
    </row>
    <row r="42" spans="1:108" ht="61.5" customHeight="1">
      <c r="B42" s="316">
        <v>32</v>
      </c>
      <c r="C42" s="473"/>
      <c r="D42" s="473"/>
      <c r="E42" s="483" t="s">
        <v>225</v>
      </c>
      <c r="F42" s="483"/>
      <c r="G42" s="479" t="s">
        <v>226</v>
      </c>
      <c r="H42" s="479"/>
      <c r="I42" s="479"/>
      <c r="J42" s="354" t="s">
        <v>696</v>
      </c>
      <c r="K42" s="354">
        <v>44926</v>
      </c>
      <c r="L42" s="354" t="s">
        <v>141</v>
      </c>
      <c r="M42" s="349" t="s">
        <v>162</v>
      </c>
      <c r="N42" s="353" t="s">
        <v>227</v>
      </c>
      <c r="O42" s="353" t="s">
        <v>228</v>
      </c>
      <c r="P42" s="396" t="s">
        <v>229</v>
      </c>
      <c r="Q42" s="406"/>
      <c r="R42" s="406"/>
      <c r="S42" s="408" t="s">
        <v>788</v>
      </c>
    </row>
    <row r="43" spans="1:108" ht="61.5" customHeight="1">
      <c r="B43" s="316">
        <v>33</v>
      </c>
      <c r="C43" s="473"/>
      <c r="D43" s="473"/>
      <c r="E43" s="483"/>
      <c r="F43" s="483"/>
      <c r="G43" s="479" t="s">
        <v>230</v>
      </c>
      <c r="H43" s="479"/>
      <c r="I43" s="479"/>
      <c r="J43" s="354" t="s">
        <v>696</v>
      </c>
      <c r="K43" s="354">
        <v>44926</v>
      </c>
      <c r="L43" s="354" t="s">
        <v>141</v>
      </c>
      <c r="M43" s="349" t="s">
        <v>162</v>
      </c>
      <c r="N43" s="353" t="s">
        <v>697</v>
      </c>
      <c r="O43" s="353" t="s">
        <v>698</v>
      </c>
      <c r="P43" s="396" t="s">
        <v>699</v>
      </c>
      <c r="Q43" s="406"/>
      <c r="R43" s="406"/>
      <c r="S43" s="408" t="s">
        <v>788</v>
      </c>
    </row>
    <row r="44" spans="1:108" ht="81.75" customHeight="1">
      <c r="B44" s="316">
        <v>34</v>
      </c>
      <c r="C44" s="473"/>
      <c r="D44" s="473"/>
      <c r="E44" s="483"/>
      <c r="F44" s="483"/>
      <c r="G44" s="479" t="s">
        <v>234</v>
      </c>
      <c r="H44" s="479"/>
      <c r="I44" s="479"/>
      <c r="J44" s="354">
        <v>44743</v>
      </c>
      <c r="K44" s="354">
        <v>44926</v>
      </c>
      <c r="L44" s="354" t="s">
        <v>141</v>
      </c>
      <c r="M44" s="349" t="s">
        <v>235</v>
      </c>
      <c r="N44" s="353" t="s">
        <v>236</v>
      </c>
      <c r="O44" s="353" t="s">
        <v>704</v>
      </c>
      <c r="P44" s="396" t="s">
        <v>238</v>
      </c>
      <c r="Q44" s="406"/>
      <c r="R44" s="406"/>
      <c r="S44" s="408" t="s">
        <v>788</v>
      </c>
    </row>
    <row r="45" spans="1:108" ht="80.25" customHeight="1">
      <c r="B45" s="316">
        <v>35</v>
      </c>
      <c r="C45" s="473"/>
      <c r="D45" s="473"/>
      <c r="E45" s="483"/>
      <c r="F45" s="483"/>
      <c r="G45" s="479" t="s">
        <v>239</v>
      </c>
      <c r="H45" s="479"/>
      <c r="I45" s="479"/>
      <c r="J45" s="354">
        <v>44652</v>
      </c>
      <c r="K45" s="354">
        <v>44985</v>
      </c>
      <c r="L45" s="354" t="s">
        <v>141</v>
      </c>
      <c r="M45" s="544" t="s">
        <v>162</v>
      </c>
      <c r="N45" s="479" t="s">
        <v>240</v>
      </c>
      <c r="O45" s="479" t="s">
        <v>241</v>
      </c>
      <c r="P45" s="563" t="s">
        <v>552</v>
      </c>
      <c r="Q45" s="406"/>
      <c r="R45" s="406"/>
      <c r="S45" s="408" t="s">
        <v>788</v>
      </c>
    </row>
    <row r="46" spans="1:108" ht="94.5" customHeight="1" thickBot="1">
      <c r="B46" s="316">
        <v>36</v>
      </c>
      <c r="C46" s="474"/>
      <c r="D46" s="474"/>
      <c r="E46" s="530"/>
      <c r="F46" s="530"/>
      <c r="G46" s="532" t="s">
        <v>695</v>
      </c>
      <c r="H46" s="532"/>
      <c r="I46" s="532"/>
      <c r="J46" s="338">
        <v>44652</v>
      </c>
      <c r="K46" s="338">
        <v>44985</v>
      </c>
      <c r="L46" s="338" t="s">
        <v>141</v>
      </c>
      <c r="M46" s="545"/>
      <c r="N46" s="532"/>
      <c r="O46" s="532"/>
      <c r="P46" s="573"/>
      <c r="Q46" s="406"/>
      <c r="R46" s="406"/>
      <c r="S46" s="408" t="s">
        <v>788</v>
      </c>
    </row>
    <row r="47" spans="1:108" s="248" customFormat="1" ht="400.5" customHeight="1">
      <c r="A47" s="2"/>
      <c r="B47" s="316">
        <v>37</v>
      </c>
      <c r="C47" s="472" t="s">
        <v>29</v>
      </c>
      <c r="D47" s="472"/>
      <c r="E47" s="531" t="s">
        <v>22</v>
      </c>
      <c r="F47" s="531"/>
      <c r="G47" s="476" t="s">
        <v>652</v>
      </c>
      <c r="H47" s="476"/>
      <c r="I47" s="476"/>
      <c r="J47" s="330">
        <v>44562</v>
      </c>
      <c r="K47" s="330">
        <v>44927</v>
      </c>
      <c r="L47" s="332" t="s">
        <v>595</v>
      </c>
      <c r="M47" s="333" t="s">
        <v>713</v>
      </c>
      <c r="N47" s="332" t="s">
        <v>598</v>
      </c>
      <c r="O47" s="332" t="s">
        <v>597</v>
      </c>
      <c r="P47" s="389" t="s">
        <v>760</v>
      </c>
      <c r="Q47" s="408" t="s">
        <v>759</v>
      </c>
      <c r="R47" s="407">
        <v>2.3199999999999998E-2</v>
      </c>
      <c r="S47" s="408" t="s">
        <v>814</v>
      </c>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row>
    <row r="48" spans="1:108" s="266" customFormat="1" ht="288" customHeight="1">
      <c r="A48" s="300"/>
      <c r="B48" s="316">
        <v>38</v>
      </c>
      <c r="C48" s="473"/>
      <c r="D48" s="473"/>
      <c r="E48" s="529" t="s">
        <v>23</v>
      </c>
      <c r="F48" s="529"/>
      <c r="G48" s="475" t="s">
        <v>711</v>
      </c>
      <c r="H48" s="475"/>
      <c r="I48" s="475"/>
      <c r="J48" s="329">
        <v>44562</v>
      </c>
      <c r="K48" s="329">
        <v>44927</v>
      </c>
      <c r="L48" s="328" t="s">
        <v>595</v>
      </c>
      <c r="M48" s="349" t="s">
        <v>712</v>
      </c>
      <c r="N48" s="328" t="s">
        <v>602</v>
      </c>
      <c r="O48" s="328" t="s">
        <v>606</v>
      </c>
      <c r="P48" s="398" t="s">
        <v>601</v>
      </c>
      <c r="Q48" s="408" t="s">
        <v>761</v>
      </c>
      <c r="R48" s="407">
        <v>2.3199999999999998E-2</v>
      </c>
      <c r="S48" s="408" t="s">
        <v>801</v>
      </c>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0"/>
      <c r="CM48" s="300"/>
      <c r="CN48" s="300"/>
      <c r="CO48" s="300"/>
      <c r="CP48" s="300"/>
      <c r="CQ48" s="300"/>
      <c r="CR48" s="300"/>
      <c r="CS48" s="300"/>
      <c r="CT48" s="300"/>
      <c r="CU48" s="300"/>
      <c r="CV48" s="300"/>
      <c r="CW48" s="300"/>
      <c r="CX48" s="300"/>
      <c r="CY48" s="300"/>
      <c r="CZ48" s="300"/>
      <c r="DA48" s="300"/>
      <c r="DB48" s="300"/>
      <c r="DC48" s="300"/>
      <c r="DD48" s="300"/>
    </row>
    <row r="49" spans="1:205" s="248" customFormat="1" ht="265.5" customHeight="1">
      <c r="A49" s="2"/>
      <c r="B49" s="316">
        <v>39</v>
      </c>
      <c r="C49" s="473"/>
      <c r="D49" s="473"/>
      <c r="E49" s="529"/>
      <c r="F49" s="529"/>
      <c r="G49" s="475" t="s">
        <v>603</v>
      </c>
      <c r="H49" s="475"/>
      <c r="I49" s="475"/>
      <c r="J49" s="329">
        <v>44562</v>
      </c>
      <c r="K49" s="329">
        <v>44927</v>
      </c>
      <c r="L49" s="328" t="s">
        <v>595</v>
      </c>
      <c r="M49" s="349" t="s">
        <v>604</v>
      </c>
      <c r="N49" s="328" t="s">
        <v>605</v>
      </c>
      <c r="O49" s="328" t="s">
        <v>609</v>
      </c>
      <c r="P49" s="390" t="s">
        <v>607</v>
      </c>
      <c r="Q49" s="408" t="s">
        <v>762</v>
      </c>
      <c r="R49" s="407">
        <v>2.3199999999999998E-2</v>
      </c>
      <c r="S49" s="408" t="s">
        <v>815</v>
      </c>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row>
    <row r="50" spans="1:205" s="248" customFormat="1" ht="263.25" customHeight="1">
      <c r="A50" s="2"/>
      <c r="B50" s="316">
        <v>40</v>
      </c>
      <c r="C50" s="473"/>
      <c r="D50" s="473"/>
      <c r="E50" s="529" t="s">
        <v>24</v>
      </c>
      <c r="F50" s="529"/>
      <c r="G50" s="475" t="s">
        <v>654</v>
      </c>
      <c r="H50" s="475"/>
      <c r="I50" s="475"/>
      <c r="J50" s="329">
        <v>44562</v>
      </c>
      <c r="K50" s="329">
        <v>44927</v>
      </c>
      <c r="L50" s="327" t="s">
        <v>608</v>
      </c>
      <c r="M50" s="349" t="s">
        <v>610</v>
      </c>
      <c r="N50" s="328" t="s">
        <v>613</v>
      </c>
      <c r="O50" s="328" t="s">
        <v>612</v>
      </c>
      <c r="P50" s="390" t="s">
        <v>611</v>
      </c>
      <c r="Q50" s="413" t="s">
        <v>763</v>
      </c>
      <c r="R50" s="407">
        <v>2.3199999999999998E-2</v>
      </c>
      <c r="S50" s="408" t="s">
        <v>801</v>
      </c>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row>
    <row r="51" spans="1:205" s="248" customFormat="1" ht="109.5" customHeight="1">
      <c r="A51" s="2"/>
      <c r="B51" s="316">
        <v>41</v>
      </c>
      <c r="C51" s="473"/>
      <c r="D51" s="473"/>
      <c r="E51" s="533" t="s">
        <v>127</v>
      </c>
      <c r="F51" s="533"/>
      <c r="G51" s="479" t="s">
        <v>661</v>
      </c>
      <c r="H51" s="479"/>
      <c r="I51" s="479"/>
      <c r="J51" s="329">
        <v>44562</v>
      </c>
      <c r="K51" s="329">
        <v>44927</v>
      </c>
      <c r="L51" s="327" t="s">
        <v>576</v>
      </c>
      <c r="M51" s="356" t="s">
        <v>658</v>
      </c>
      <c r="N51" s="328" t="s">
        <v>659</v>
      </c>
      <c r="O51" s="357" t="s">
        <v>660</v>
      </c>
      <c r="P51" s="399" t="s">
        <v>662</v>
      </c>
      <c r="Q51" s="414" t="s">
        <v>748</v>
      </c>
      <c r="R51" s="407">
        <v>2.3199999999999998E-2</v>
      </c>
      <c r="S51" s="408"/>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row>
    <row r="52" spans="1:205" s="248" customFormat="1" ht="292.5" customHeight="1" thickBot="1">
      <c r="A52" s="2"/>
      <c r="B52" s="316">
        <v>42</v>
      </c>
      <c r="C52" s="474"/>
      <c r="D52" s="474"/>
      <c r="E52" s="534" t="s">
        <v>133</v>
      </c>
      <c r="F52" s="534"/>
      <c r="G52" s="499" t="s">
        <v>655</v>
      </c>
      <c r="H52" s="499"/>
      <c r="I52" s="499"/>
      <c r="J52" s="344">
        <v>44562</v>
      </c>
      <c r="K52" s="344">
        <v>44927</v>
      </c>
      <c r="L52" s="346" t="s">
        <v>595</v>
      </c>
      <c r="M52" s="360" t="s">
        <v>617</v>
      </c>
      <c r="N52" s="336" t="s">
        <v>616</v>
      </c>
      <c r="O52" s="371" t="s">
        <v>614</v>
      </c>
      <c r="P52" s="391" t="s">
        <v>615</v>
      </c>
      <c r="Q52" s="408" t="s">
        <v>764</v>
      </c>
      <c r="R52" s="407">
        <v>2.3199999999999998E-2</v>
      </c>
      <c r="S52" s="408" t="s">
        <v>801</v>
      </c>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row>
    <row r="53" spans="1:205" ht="255" customHeight="1">
      <c r="A53" s="2"/>
      <c r="B53" s="316">
        <v>43</v>
      </c>
      <c r="C53" s="472" t="s">
        <v>30</v>
      </c>
      <c r="D53" s="472"/>
      <c r="E53" s="482" t="s">
        <v>656</v>
      </c>
      <c r="F53" s="482"/>
      <c r="G53" s="476" t="s">
        <v>657</v>
      </c>
      <c r="H53" s="476"/>
      <c r="I53" s="476"/>
      <c r="J53" s="330">
        <v>44562</v>
      </c>
      <c r="K53" s="330">
        <v>44927</v>
      </c>
      <c r="L53" s="331" t="s">
        <v>708</v>
      </c>
      <c r="M53" s="333" t="s">
        <v>715</v>
      </c>
      <c r="N53" s="332" t="s">
        <v>638</v>
      </c>
      <c r="O53" s="332" t="s">
        <v>707</v>
      </c>
      <c r="P53" s="389" t="s">
        <v>564</v>
      </c>
      <c r="Q53" s="409" t="s">
        <v>753</v>
      </c>
      <c r="R53" s="407">
        <v>2.3199999999999998E-2</v>
      </c>
      <c r="S53" s="408" t="s">
        <v>816</v>
      </c>
    </row>
    <row r="54" spans="1:205" ht="259.5" customHeight="1" thickBot="1">
      <c r="A54" s="2"/>
      <c r="B54" s="316">
        <v>44</v>
      </c>
      <c r="C54" s="474"/>
      <c r="D54" s="474"/>
      <c r="E54" s="478" t="s">
        <v>663</v>
      </c>
      <c r="F54" s="478"/>
      <c r="G54" s="475" t="s">
        <v>664</v>
      </c>
      <c r="H54" s="475"/>
      <c r="I54" s="475"/>
      <c r="J54" s="354">
        <v>44593</v>
      </c>
      <c r="K54" s="354">
        <v>44926</v>
      </c>
      <c r="L54" s="358" t="s">
        <v>38</v>
      </c>
      <c r="M54" s="349" t="s">
        <v>640</v>
      </c>
      <c r="N54" s="353" t="s">
        <v>641</v>
      </c>
      <c r="O54" s="353" t="s">
        <v>642</v>
      </c>
      <c r="P54" s="396" t="s">
        <v>643</v>
      </c>
      <c r="Q54" s="408" t="s">
        <v>745</v>
      </c>
      <c r="R54" s="407">
        <v>2.3199999999999998E-2</v>
      </c>
      <c r="S54" s="408" t="s">
        <v>801</v>
      </c>
    </row>
    <row r="55" spans="1:205" ht="216.75" customHeight="1" thickBot="1">
      <c r="A55" s="2"/>
      <c r="B55" s="316">
        <v>45</v>
      </c>
      <c r="C55" s="574"/>
      <c r="D55" s="574"/>
      <c r="E55" s="530" t="s">
        <v>86</v>
      </c>
      <c r="F55" s="530"/>
      <c r="G55" s="532" t="s">
        <v>644</v>
      </c>
      <c r="H55" s="532"/>
      <c r="I55" s="532"/>
      <c r="J55" s="338">
        <v>44593</v>
      </c>
      <c r="K55" s="338">
        <v>44926</v>
      </c>
      <c r="L55" s="339" t="s">
        <v>38</v>
      </c>
      <c r="M55" s="360" t="s">
        <v>716</v>
      </c>
      <c r="N55" s="340" t="s">
        <v>646</v>
      </c>
      <c r="O55" s="340" t="s">
        <v>647</v>
      </c>
      <c r="P55" s="400" t="s">
        <v>648</v>
      </c>
      <c r="Q55" s="408" t="s">
        <v>754</v>
      </c>
      <c r="R55" s="407">
        <v>2.3199999999999998E-2</v>
      </c>
      <c r="S55" s="408" t="s">
        <v>801</v>
      </c>
    </row>
    <row r="56" spans="1:205" ht="177.75" customHeight="1">
      <c r="A56" s="2"/>
      <c r="B56" s="316">
        <v>46</v>
      </c>
      <c r="C56" s="472" t="s">
        <v>31</v>
      </c>
      <c r="D56" s="472"/>
      <c r="E56" s="482" t="s">
        <v>26</v>
      </c>
      <c r="F56" s="482"/>
      <c r="G56" s="476" t="s">
        <v>746</v>
      </c>
      <c r="H56" s="476"/>
      <c r="I56" s="476"/>
      <c r="J56" s="342">
        <v>44562</v>
      </c>
      <c r="K56" s="342">
        <v>44957</v>
      </c>
      <c r="L56" s="332" t="s">
        <v>621</v>
      </c>
      <c r="M56" s="332" t="s">
        <v>619</v>
      </c>
      <c r="N56" s="332" t="s">
        <v>622</v>
      </c>
      <c r="O56" s="332" t="s">
        <v>624</v>
      </c>
      <c r="P56" s="389" t="s">
        <v>635</v>
      </c>
      <c r="Q56" s="409" t="s">
        <v>765</v>
      </c>
      <c r="R56" s="407">
        <v>2.3199999999999998E-2</v>
      </c>
      <c r="S56" s="408" t="s">
        <v>819</v>
      </c>
    </row>
    <row r="57" spans="1:205" ht="336.75" customHeight="1">
      <c r="A57" s="2"/>
      <c r="B57" s="316">
        <v>47</v>
      </c>
      <c r="C57" s="473"/>
      <c r="D57" s="473"/>
      <c r="E57" s="483"/>
      <c r="F57" s="483"/>
      <c r="G57" s="475" t="s">
        <v>668</v>
      </c>
      <c r="H57" s="547"/>
      <c r="I57" s="547"/>
      <c r="J57" s="326">
        <v>44593</v>
      </c>
      <c r="K57" s="326">
        <v>44926</v>
      </c>
      <c r="L57" s="328" t="s">
        <v>618</v>
      </c>
      <c r="M57" s="328" t="s">
        <v>619</v>
      </c>
      <c r="N57" s="328" t="s">
        <v>636</v>
      </c>
      <c r="O57" s="328" t="s">
        <v>620</v>
      </c>
      <c r="P57" s="390" t="s">
        <v>637</v>
      </c>
      <c r="Q57" s="410" t="s">
        <v>747</v>
      </c>
      <c r="R57" s="407">
        <v>2.3199999999999998E-2</v>
      </c>
      <c r="S57" s="408" t="s">
        <v>817</v>
      </c>
    </row>
    <row r="58" spans="1:205" ht="409.6" customHeight="1">
      <c r="A58" s="2"/>
      <c r="B58" s="316">
        <v>48</v>
      </c>
      <c r="C58" s="473"/>
      <c r="D58" s="473"/>
      <c r="E58" s="483"/>
      <c r="F58" s="483"/>
      <c r="G58" s="479" t="s">
        <v>666</v>
      </c>
      <c r="H58" s="479"/>
      <c r="I58" s="479"/>
      <c r="J58" s="326">
        <v>44593</v>
      </c>
      <c r="K58" s="326">
        <v>44926</v>
      </c>
      <c r="L58" s="328" t="s">
        <v>618</v>
      </c>
      <c r="M58" s="349" t="s">
        <v>627</v>
      </c>
      <c r="N58" s="328" t="s">
        <v>629</v>
      </c>
      <c r="O58" s="328" t="s">
        <v>628</v>
      </c>
      <c r="P58" s="404" t="s">
        <v>112</v>
      </c>
      <c r="Q58" s="421" t="s">
        <v>766</v>
      </c>
      <c r="R58" s="407">
        <v>2.3199999999999998E-2</v>
      </c>
      <c r="S58" s="408" t="s">
        <v>818</v>
      </c>
    </row>
    <row r="59" spans="1:205" ht="178.5" customHeight="1" thickBot="1">
      <c r="A59" s="2"/>
      <c r="B59" s="316">
        <v>49</v>
      </c>
      <c r="C59" s="474"/>
      <c r="D59" s="474"/>
      <c r="E59" s="530"/>
      <c r="F59" s="530"/>
      <c r="G59" s="499" t="s">
        <v>667</v>
      </c>
      <c r="H59" s="499"/>
      <c r="I59" s="499"/>
      <c r="J59" s="343">
        <v>44593</v>
      </c>
      <c r="K59" s="344">
        <v>44926</v>
      </c>
      <c r="L59" s="345" t="s">
        <v>621</v>
      </c>
      <c r="M59" s="360" t="s">
        <v>594</v>
      </c>
      <c r="N59" s="346" t="s">
        <v>625</v>
      </c>
      <c r="O59" s="346" t="s">
        <v>623</v>
      </c>
      <c r="P59" s="391" t="s">
        <v>626</v>
      </c>
      <c r="Q59" s="408" t="s">
        <v>752</v>
      </c>
      <c r="R59" s="407">
        <v>2.3199999999999998E-2</v>
      </c>
      <c r="S59" s="408" t="s">
        <v>818</v>
      </c>
    </row>
    <row r="60" spans="1:205" ht="27">
      <c r="B60" s="321"/>
      <c r="C60" s="324"/>
      <c r="D60" s="324"/>
      <c r="E60" s="317"/>
      <c r="F60" s="317"/>
      <c r="G60" s="321"/>
      <c r="H60" s="321"/>
      <c r="I60" s="321"/>
      <c r="J60" s="321"/>
      <c r="K60" s="321"/>
      <c r="L60" s="321"/>
      <c r="M60" s="318"/>
      <c r="N60" s="321"/>
      <c r="O60" s="321"/>
      <c r="P60" s="321"/>
      <c r="Q60" s="411" t="s">
        <v>820</v>
      </c>
      <c r="R60" s="412" t="s">
        <v>821</v>
      </c>
      <c r="S60" s="420"/>
      <c r="T60" s="325"/>
    </row>
    <row r="61" spans="1:205" ht="20.25">
      <c r="B61" s="321"/>
      <c r="C61" s="324"/>
      <c r="D61" s="324"/>
      <c r="E61" s="317"/>
      <c r="F61" s="317"/>
      <c r="G61" s="321"/>
      <c r="H61" s="321"/>
      <c r="I61" s="321"/>
      <c r="J61" s="321"/>
      <c r="K61" s="321"/>
      <c r="L61" s="321"/>
      <c r="M61" s="318"/>
      <c r="N61" s="321"/>
      <c r="O61" s="321"/>
      <c r="P61" s="321"/>
      <c r="S61" s="420"/>
      <c r="T61" s="325"/>
    </row>
    <row r="62" spans="1:205" ht="21" thickBot="1">
      <c r="B62" s="321"/>
      <c r="C62" s="548"/>
      <c r="D62" s="548"/>
      <c r="E62" s="548"/>
      <c r="F62" s="548"/>
      <c r="G62" s="548"/>
      <c r="H62" s="549"/>
      <c r="I62" s="550"/>
      <c r="J62" s="550"/>
      <c r="K62" s="321"/>
      <c r="L62" s="548"/>
      <c r="M62" s="551"/>
      <c r="N62" s="551"/>
      <c r="O62" s="546"/>
      <c r="P62" s="546"/>
      <c r="T62" s="325"/>
    </row>
    <row r="63" spans="1:205" ht="118.5" customHeight="1" thickBot="1">
      <c r="B63" s="555" t="s">
        <v>706</v>
      </c>
      <c r="C63" s="556"/>
      <c r="D63" s="556"/>
      <c r="E63" s="556"/>
      <c r="F63" s="556"/>
      <c r="G63" s="557"/>
      <c r="H63" s="549"/>
      <c r="I63" s="549"/>
      <c r="J63" s="549"/>
      <c r="K63" s="572" t="s">
        <v>705</v>
      </c>
      <c r="L63" s="479"/>
      <c r="M63" s="479"/>
      <c r="N63" s="321"/>
      <c r="O63" s="321"/>
      <c r="P63" s="321"/>
      <c r="T63" s="325"/>
    </row>
    <row r="64" spans="1:205" ht="20.25">
      <c r="B64" s="321"/>
      <c r="C64" s="549"/>
      <c r="D64" s="549"/>
      <c r="E64" s="549"/>
      <c r="F64" s="549"/>
      <c r="G64" s="549"/>
      <c r="H64" s="549"/>
      <c r="I64" s="321"/>
      <c r="J64" s="321"/>
      <c r="K64" s="321"/>
      <c r="L64" s="319"/>
      <c r="M64" s="318"/>
      <c r="N64" s="321"/>
      <c r="O64" s="321"/>
      <c r="P64" s="321"/>
      <c r="T64" s="325"/>
    </row>
    <row r="65" spans="2:20" ht="20.25">
      <c r="B65" s="321"/>
      <c r="C65" s="323"/>
      <c r="D65" s="323"/>
      <c r="E65" s="320"/>
      <c r="F65" s="317"/>
      <c r="G65" s="321"/>
      <c r="H65" s="319"/>
      <c r="I65" s="321"/>
      <c r="J65" s="321"/>
      <c r="K65" s="321"/>
      <c r="L65" s="319"/>
      <c r="M65" s="318"/>
      <c r="N65" s="321"/>
      <c r="O65" s="321"/>
      <c r="P65" s="321"/>
      <c r="T65" s="325"/>
    </row>
    <row r="66" spans="2:20">
      <c r="B66" s="546"/>
      <c r="C66" s="546"/>
      <c r="D66" s="546"/>
      <c r="E66" s="546"/>
      <c r="F66" s="546"/>
      <c r="G66" s="546"/>
      <c r="H66" s="546"/>
      <c r="I66" s="546"/>
      <c r="J66" s="546"/>
      <c r="K66" s="546"/>
      <c r="L66" s="546"/>
      <c r="M66" s="546"/>
      <c r="N66" s="546"/>
      <c r="O66" s="546"/>
      <c r="P66" s="546"/>
      <c r="T66" s="325"/>
    </row>
    <row r="67" spans="2:20">
      <c r="B67" s="546"/>
      <c r="C67" s="546"/>
      <c r="D67" s="546"/>
      <c r="E67" s="546"/>
      <c r="F67" s="546"/>
      <c r="G67" s="546"/>
      <c r="H67" s="546"/>
      <c r="I67" s="546"/>
      <c r="J67" s="546"/>
      <c r="K67" s="546"/>
      <c r="L67" s="546"/>
      <c r="M67" s="546"/>
      <c r="N67" s="546"/>
      <c r="O67" s="546"/>
      <c r="P67" s="546"/>
      <c r="T67" s="325"/>
    </row>
    <row r="68" spans="2:20">
      <c r="B68" s="546"/>
      <c r="C68" s="546"/>
      <c r="D68" s="546"/>
      <c r="E68" s="546"/>
      <c r="F68" s="546"/>
      <c r="G68" s="546"/>
      <c r="H68" s="546"/>
      <c r="I68" s="546"/>
      <c r="J68" s="546"/>
      <c r="K68" s="546"/>
      <c r="L68" s="546"/>
      <c r="M68" s="546"/>
      <c r="N68" s="546"/>
      <c r="O68" s="546"/>
      <c r="P68" s="546"/>
      <c r="T68" s="325"/>
    </row>
    <row r="69" spans="2:20">
      <c r="B69" s="2"/>
      <c r="C69" s="8"/>
      <c r="D69" s="8"/>
      <c r="E69" s="304"/>
      <c r="F69" s="304"/>
      <c r="G69" s="2"/>
      <c r="H69" s="2"/>
      <c r="I69" s="2"/>
      <c r="J69" s="2"/>
      <c r="K69" s="2"/>
      <c r="L69" s="2"/>
      <c r="M69" s="302"/>
      <c r="N69" s="2"/>
      <c r="O69" s="2"/>
      <c r="P69" s="2"/>
      <c r="T69" s="325"/>
    </row>
    <row r="70" spans="2:20">
      <c r="B70" s="2"/>
      <c r="C70" s="8"/>
      <c r="D70" s="8"/>
      <c r="E70" s="304"/>
      <c r="F70" s="304"/>
      <c r="G70" s="2"/>
      <c r="H70" s="2"/>
      <c r="I70" s="2"/>
      <c r="J70" s="2"/>
      <c r="K70" s="2"/>
      <c r="L70" s="2"/>
      <c r="M70" s="302"/>
      <c r="N70" s="2"/>
      <c r="O70" s="2"/>
      <c r="P70" s="2"/>
      <c r="T70" s="325"/>
    </row>
    <row r="71" spans="2:20">
      <c r="B71" s="2"/>
      <c r="C71" s="8"/>
      <c r="D71" s="8"/>
      <c r="E71" s="304"/>
      <c r="F71" s="304"/>
      <c r="G71" s="2"/>
      <c r="H71" s="2"/>
      <c r="I71" s="2"/>
      <c r="J71" s="2"/>
      <c r="K71" s="2"/>
      <c r="L71" s="2"/>
      <c r="M71" s="302"/>
      <c r="N71" s="2"/>
      <c r="O71" s="2"/>
      <c r="P71" s="2"/>
      <c r="T71" s="325"/>
    </row>
    <row r="72" spans="2:20">
      <c r="B72" s="2"/>
      <c r="C72" s="8"/>
      <c r="D72" s="8"/>
      <c r="E72" s="304"/>
      <c r="F72" s="304"/>
      <c r="G72" s="2"/>
      <c r="H72" s="2"/>
      <c r="I72" s="2"/>
      <c r="J72" s="2"/>
      <c r="K72" s="2"/>
      <c r="L72" s="2"/>
      <c r="M72" s="302"/>
      <c r="N72" s="2"/>
      <c r="O72" s="2"/>
      <c r="P72" s="2"/>
      <c r="T72" s="325"/>
    </row>
    <row r="73" spans="2:20">
      <c r="B73" s="2"/>
      <c r="C73" s="8"/>
      <c r="D73" s="8"/>
      <c r="E73" s="304"/>
      <c r="F73" s="304"/>
      <c r="G73" s="2"/>
      <c r="H73" s="2"/>
      <c r="I73" s="2"/>
      <c r="J73" s="2"/>
      <c r="K73" s="2"/>
      <c r="L73" s="2"/>
      <c r="M73" s="302"/>
      <c r="N73" s="2"/>
      <c r="O73" s="2"/>
      <c r="P73" s="2"/>
      <c r="T73" s="325"/>
    </row>
    <row r="74" spans="2:20">
      <c r="B74" s="2"/>
      <c r="C74" s="8"/>
      <c r="D74" s="8"/>
      <c r="E74" s="304"/>
      <c r="F74" s="304"/>
      <c r="G74" s="2"/>
      <c r="H74" s="2"/>
      <c r="I74" s="2"/>
      <c r="J74" s="2"/>
      <c r="K74" s="2"/>
      <c r="L74" s="2"/>
      <c r="M74" s="302"/>
      <c r="N74" s="2"/>
      <c r="O74" s="2"/>
      <c r="P74" s="2"/>
      <c r="T74" s="325"/>
    </row>
    <row r="75" spans="2:20">
      <c r="B75" s="2"/>
      <c r="C75" s="8"/>
      <c r="D75" s="8"/>
      <c r="E75" s="304"/>
      <c r="F75" s="304"/>
      <c r="G75" s="2"/>
      <c r="H75" s="2"/>
      <c r="I75" s="2"/>
      <c r="J75" s="2"/>
      <c r="K75" s="2"/>
      <c r="L75" s="2"/>
      <c r="M75" s="302"/>
      <c r="N75" s="2"/>
      <c r="O75" s="2"/>
      <c r="P75" s="2"/>
      <c r="T75" s="325"/>
    </row>
    <row r="76" spans="2:20">
      <c r="B76" s="2"/>
      <c r="C76" s="8"/>
      <c r="D76" s="8"/>
      <c r="E76" s="304"/>
      <c r="F76" s="304"/>
      <c r="G76" s="2"/>
      <c r="H76" s="2"/>
      <c r="I76" s="2"/>
      <c r="J76" s="2"/>
      <c r="K76" s="2"/>
      <c r="L76" s="2"/>
      <c r="M76" s="302"/>
      <c r="N76" s="2"/>
      <c r="O76" s="2"/>
      <c r="P76" s="2"/>
    </row>
    <row r="77" spans="2:20">
      <c r="B77" s="2"/>
      <c r="C77" s="8"/>
      <c r="D77" s="8"/>
      <c r="E77" s="304"/>
      <c r="F77" s="304"/>
      <c r="G77" s="2"/>
      <c r="H77" s="2"/>
      <c r="I77" s="2"/>
      <c r="J77" s="2"/>
      <c r="K77" s="2"/>
      <c r="L77" s="2"/>
      <c r="M77" s="302"/>
      <c r="N77" s="2"/>
      <c r="O77" s="2"/>
      <c r="P77" s="2"/>
    </row>
    <row r="78" spans="2:20">
      <c r="B78" s="2"/>
      <c r="C78" s="8"/>
      <c r="D78" s="8"/>
      <c r="E78" s="304"/>
      <c r="F78" s="304"/>
      <c r="G78" s="2"/>
      <c r="H78" s="2"/>
      <c r="I78" s="2"/>
      <c r="J78" s="2"/>
      <c r="K78" s="2"/>
      <c r="L78" s="2"/>
      <c r="M78" s="302"/>
      <c r="N78" s="2"/>
      <c r="O78" s="2"/>
      <c r="P78" s="2"/>
    </row>
    <row r="79" spans="2:20">
      <c r="B79" s="2"/>
      <c r="C79" s="8"/>
      <c r="D79" s="8"/>
      <c r="E79" s="304"/>
      <c r="F79" s="304"/>
      <c r="G79" s="2"/>
      <c r="H79" s="2"/>
      <c r="I79" s="2"/>
      <c r="J79" s="2"/>
      <c r="K79" s="2"/>
      <c r="L79" s="2"/>
      <c r="M79" s="302"/>
      <c r="N79" s="2"/>
      <c r="O79" s="2"/>
      <c r="P79" s="2"/>
    </row>
    <row r="80" spans="2:20">
      <c r="B80" s="2"/>
      <c r="C80" s="8"/>
      <c r="D80" s="8"/>
      <c r="E80" s="304"/>
      <c r="F80" s="304"/>
      <c r="G80" s="2"/>
      <c r="H80" s="2"/>
      <c r="I80" s="2"/>
      <c r="J80" s="2"/>
      <c r="K80" s="2"/>
      <c r="L80" s="2"/>
      <c r="M80" s="302"/>
      <c r="N80" s="2"/>
      <c r="O80" s="2"/>
      <c r="P80" s="2"/>
    </row>
    <row r="81" spans="2:16">
      <c r="B81" s="2"/>
      <c r="C81" s="8"/>
      <c r="D81" s="8"/>
      <c r="E81" s="304"/>
      <c r="F81" s="304"/>
      <c r="G81" s="2"/>
      <c r="H81" s="2"/>
      <c r="I81" s="2"/>
      <c r="J81" s="2"/>
      <c r="K81" s="2"/>
      <c r="L81" s="2"/>
      <c r="M81" s="302"/>
      <c r="N81" s="2"/>
      <c r="O81" s="2"/>
      <c r="P81" s="2"/>
    </row>
    <row r="82" spans="2:16">
      <c r="B82" s="2"/>
      <c r="C82" s="8"/>
      <c r="D82" s="8"/>
      <c r="E82" s="304"/>
      <c r="F82" s="304"/>
      <c r="G82" s="2"/>
      <c r="H82" s="2"/>
      <c r="I82" s="2"/>
      <c r="J82" s="2"/>
      <c r="K82" s="2"/>
      <c r="L82" s="2"/>
      <c r="M82" s="302"/>
      <c r="N82" s="2"/>
      <c r="O82" s="2"/>
      <c r="P82" s="2"/>
    </row>
    <row r="83" spans="2:16">
      <c r="B83" s="2"/>
      <c r="C83" s="8"/>
      <c r="D83" s="8"/>
      <c r="E83" s="304"/>
      <c r="F83" s="304"/>
      <c r="G83" s="2"/>
      <c r="H83" s="2"/>
      <c r="I83" s="2"/>
      <c r="J83" s="2"/>
      <c r="K83" s="2"/>
      <c r="L83" s="2"/>
      <c r="M83" s="302"/>
      <c r="N83" s="2"/>
      <c r="O83" s="2"/>
      <c r="P83" s="2"/>
    </row>
    <row r="84" spans="2:16">
      <c r="B84" s="2"/>
      <c r="C84" s="8"/>
      <c r="D84" s="8"/>
      <c r="E84" s="304"/>
      <c r="F84" s="304"/>
      <c r="G84" s="2"/>
      <c r="H84" s="2"/>
      <c r="I84" s="2"/>
      <c r="J84" s="2"/>
      <c r="K84" s="2"/>
      <c r="L84" s="2"/>
      <c r="M84" s="302"/>
      <c r="N84" s="2"/>
      <c r="O84" s="2"/>
      <c r="P84" s="2"/>
    </row>
    <row r="85" spans="2:16">
      <c r="B85" s="2"/>
      <c r="C85" s="8"/>
      <c r="D85" s="8"/>
      <c r="E85" s="304"/>
      <c r="F85" s="304"/>
      <c r="G85" s="2"/>
      <c r="H85" s="2"/>
      <c r="I85" s="2"/>
      <c r="J85" s="2"/>
      <c r="K85" s="2"/>
      <c r="L85" s="2"/>
      <c r="M85" s="302"/>
      <c r="N85" s="2"/>
      <c r="O85" s="2"/>
      <c r="P85" s="2"/>
    </row>
  </sheetData>
  <mergeCells count="113">
    <mergeCell ref="B3:R3"/>
    <mergeCell ref="B4:R4"/>
    <mergeCell ref="I5:R5"/>
    <mergeCell ref="C64:H64"/>
    <mergeCell ref="B66:P68"/>
    <mergeCell ref="C62:G62"/>
    <mergeCell ref="H62:J62"/>
    <mergeCell ref="L62:N62"/>
    <mergeCell ref="O62:P62"/>
    <mergeCell ref="B63:G63"/>
    <mergeCell ref="H63:J63"/>
    <mergeCell ref="K63:M63"/>
    <mergeCell ref="N45:N46"/>
    <mergeCell ref="O45:O46"/>
    <mergeCell ref="P45:P46"/>
    <mergeCell ref="G46:I46"/>
    <mergeCell ref="M45:M46"/>
    <mergeCell ref="C56:D59"/>
    <mergeCell ref="E56:F59"/>
    <mergeCell ref="G56:I56"/>
    <mergeCell ref="G57:I57"/>
    <mergeCell ref="G58:I58"/>
    <mergeCell ref="G59:I59"/>
    <mergeCell ref="C53:D55"/>
    <mergeCell ref="E53:F53"/>
    <mergeCell ref="G53:I53"/>
    <mergeCell ref="E54:F54"/>
    <mergeCell ref="G54:I54"/>
    <mergeCell ref="E55:F55"/>
    <mergeCell ref="G55:I55"/>
    <mergeCell ref="G37:I37"/>
    <mergeCell ref="G38:I38"/>
    <mergeCell ref="E39:F41"/>
    <mergeCell ref="G39:I39"/>
    <mergeCell ref="G40:I40"/>
    <mergeCell ref="G41:I41"/>
    <mergeCell ref="C47:D52"/>
    <mergeCell ref="E47:F47"/>
    <mergeCell ref="G47:I47"/>
    <mergeCell ref="E48:F49"/>
    <mergeCell ref="G48:I48"/>
    <mergeCell ref="G49:I49"/>
    <mergeCell ref="E42:F46"/>
    <mergeCell ref="G42:I42"/>
    <mergeCell ref="G43:I43"/>
    <mergeCell ref="G44:I44"/>
    <mergeCell ref="G45:I45"/>
    <mergeCell ref="E50:F50"/>
    <mergeCell ref="G50:I50"/>
    <mergeCell ref="E51:F51"/>
    <mergeCell ref="G51:I51"/>
    <mergeCell ref="E52:F52"/>
    <mergeCell ref="G52:I52"/>
    <mergeCell ref="U26:U27"/>
    <mergeCell ref="G27:I28"/>
    <mergeCell ref="E29:F34"/>
    <mergeCell ref="G29:I29"/>
    <mergeCell ref="J29:J34"/>
    <mergeCell ref="K29:K34"/>
    <mergeCell ref="L29:L34"/>
    <mergeCell ref="M29:M34"/>
    <mergeCell ref="G30:I30"/>
    <mergeCell ref="N30:N34"/>
    <mergeCell ref="Q26:Q27"/>
    <mergeCell ref="T26:T27"/>
    <mergeCell ref="O30:O34"/>
    <mergeCell ref="N20:N21"/>
    <mergeCell ref="P20:P21"/>
    <mergeCell ref="G21:I21"/>
    <mergeCell ref="G22:I22"/>
    <mergeCell ref="G23:I23"/>
    <mergeCell ref="G24:I24"/>
    <mergeCell ref="C18:D18"/>
    <mergeCell ref="E18:F18"/>
    <mergeCell ref="G18:I18"/>
    <mergeCell ref="C19:D46"/>
    <mergeCell ref="E19:F28"/>
    <mergeCell ref="G19:I19"/>
    <mergeCell ref="G20:I20"/>
    <mergeCell ref="G25:I25"/>
    <mergeCell ref="G26:I26"/>
    <mergeCell ref="E35:F38"/>
    <mergeCell ref="P30:P31"/>
    <mergeCell ref="G31:I31"/>
    <mergeCell ref="G32:I32"/>
    <mergeCell ref="P32:P34"/>
    <mergeCell ref="G33:I33"/>
    <mergeCell ref="G34:I34"/>
    <mergeCell ref="G35:I35"/>
    <mergeCell ref="G36:I36"/>
    <mergeCell ref="B5:C5"/>
    <mergeCell ref="D5:G5"/>
    <mergeCell ref="B6:C6"/>
    <mergeCell ref="D6:G6"/>
    <mergeCell ref="H6:H8"/>
    <mergeCell ref="B7:C8"/>
    <mergeCell ref="G13:I13"/>
    <mergeCell ref="G14:I14"/>
    <mergeCell ref="E15:F17"/>
    <mergeCell ref="G15:I15"/>
    <mergeCell ref="G16:I16"/>
    <mergeCell ref="G17:I17"/>
    <mergeCell ref="D7:G8"/>
    <mergeCell ref="B9:P9"/>
    <mergeCell ref="C10:D10"/>
    <mergeCell ref="E10:F10"/>
    <mergeCell ref="G10:I10"/>
    <mergeCell ref="C11:D17"/>
    <mergeCell ref="E11:F12"/>
    <mergeCell ref="G11:I11"/>
    <mergeCell ref="G12:I12"/>
    <mergeCell ref="E13:F14"/>
    <mergeCell ref="I6:R8"/>
  </mergeCells>
  <dataValidations count="1">
    <dataValidation allowBlank="1" showErrorMessage="1" sqref="J10:J13 K11 J14:K14" xr:uid="{00000000-0002-0000-0100-000000000000}">
      <formula1>0</formula1>
      <formula2>0</formula2>
    </dataValidation>
  </dataValidations>
  <hyperlinks>
    <hyperlink ref="S34" r:id="rId1" location="overlay-context=" display="https://www.subredsur.gov.co/?q=content/rendici%C3%B3n-de-cuentas-2021#overlay-context=" xr:uid="{00000000-0004-0000-0100-000000000000}"/>
    <hyperlink ref="S35" r:id="rId2" location="overlay-context=" display="https://www.subredsur.gov.co/?q=content/rendici%C3%B3n-de-cuentas-2021#overlay-context="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B8" sqref="B8"/>
    </sheetView>
  </sheetViews>
  <sheetFormatPr baseColWidth="10" defaultRowHeight="15"/>
  <cols>
    <col min="1" max="1" width="40.140625" customWidth="1"/>
    <col min="2" max="2" width="33.140625" customWidth="1"/>
  </cols>
  <sheetData>
    <row r="1" spans="1:2">
      <c r="A1" s="575" t="s">
        <v>717</v>
      </c>
      <c r="B1" s="575"/>
    </row>
    <row r="2" spans="1:2">
      <c r="A2" s="402" t="s">
        <v>718</v>
      </c>
      <c r="B2" s="402" t="s">
        <v>719</v>
      </c>
    </row>
    <row r="3" spans="1:2">
      <c r="A3" s="401" t="s">
        <v>720</v>
      </c>
      <c r="B3" s="401" t="s">
        <v>721</v>
      </c>
    </row>
    <row r="4" spans="1:2">
      <c r="A4" s="401" t="s">
        <v>722</v>
      </c>
      <c r="B4" s="401" t="s">
        <v>723</v>
      </c>
    </row>
    <row r="5" spans="1:2">
      <c r="A5" s="401" t="s">
        <v>724</v>
      </c>
      <c r="B5" s="401" t="s">
        <v>725</v>
      </c>
    </row>
    <row r="6" spans="1:2">
      <c r="A6" s="401" t="s">
        <v>726</v>
      </c>
      <c r="B6" s="401" t="s">
        <v>727</v>
      </c>
    </row>
    <row r="7" spans="1:2">
      <c r="A7" s="401" t="s">
        <v>728</v>
      </c>
      <c r="B7" s="401" t="s">
        <v>729</v>
      </c>
    </row>
    <row r="8" spans="1:2">
      <c r="A8" s="401" t="s">
        <v>730</v>
      </c>
      <c r="B8" s="401" t="s">
        <v>833</v>
      </c>
    </row>
    <row r="9" spans="1:2">
      <c r="A9" s="401" t="s">
        <v>731</v>
      </c>
      <c r="B9" s="403">
        <v>8</v>
      </c>
    </row>
    <row r="10" spans="1:2">
      <c r="A10" s="401" t="s">
        <v>732</v>
      </c>
      <c r="B10" s="403">
        <v>8</v>
      </c>
    </row>
    <row r="11" spans="1:2">
      <c r="A11" s="401" t="s">
        <v>733</v>
      </c>
      <c r="B11" s="403">
        <v>8</v>
      </c>
    </row>
    <row r="12" spans="1:2">
      <c r="A12" s="401" t="s">
        <v>734</v>
      </c>
      <c r="B12" s="403" t="s">
        <v>735</v>
      </c>
    </row>
    <row r="13" spans="1:2">
      <c r="A13" s="401" t="s">
        <v>736</v>
      </c>
      <c r="B13" s="403">
        <v>44</v>
      </c>
    </row>
    <row r="14" spans="1:2">
      <c r="A14" s="401" t="s">
        <v>737</v>
      </c>
      <c r="B14" s="403" t="s">
        <v>738</v>
      </c>
    </row>
    <row r="15" spans="1:2">
      <c r="A15" s="401" t="s">
        <v>739</v>
      </c>
      <c r="B15" s="403" t="s">
        <v>740</v>
      </c>
    </row>
    <row r="16" spans="1:2">
      <c r="A16" s="401" t="s">
        <v>741</v>
      </c>
      <c r="B16" s="403">
        <v>49</v>
      </c>
    </row>
    <row r="17" spans="1:2">
      <c r="A17" s="401" t="s">
        <v>742</v>
      </c>
      <c r="B17" s="403" t="s">
        <v>738</v>
      </c>
    </row>
    <row r="18" spans="1:2">
      <c r="A18" s="401" t="s">
        <v>743</v>
      </c>
      <c r="B18" s="401" t="s">
        <v>744</v>
      </c>
    </row>
    <row r="19" spans="1:2">
      <c r="A19" s="401"/>
      <c r="B19" s="401"/>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Y85"/>
  <sheetViews>
    <sheetView topLeftCell="A22" zoomScale="30" zoomScaleNormal="30" workbookViewId="0">
      <selection activeCell="I6" sqref="I6:V8"/>
    </sheetView>
  </sheetViews>
  <sheetFormatPr baseColWidth="10" defaultColWidth="11.42578125" defaultRowHeight="15"/>
  <cols>
    <col min="1" max="1" width="1.7109375" style="1" customWidth="1"/>
    <col min="2" max="2" width="21.7109375" style="1" customWidth="1"/>
    <col min="3" max="3" width="33.85546875" style="6" customWidth="1"/>
    <col min="4" max="4" width="9.85546875" style="6" customWidth="1"/>
    <col min="5" max="5" width="11.42578125" style="1384" customWidth="1"/>
    <col min="6" max="6" width="32.85546875" style="1384" customWidth="1"/>
    <col min="7" max="7" width="23.28515625" style="1" customWidth="1"/>
    <col min="8" max="8" width="36.42578125" style="1" customWidth="1"/>
    <col min="9" max="9" width="44.42578125" style="1" customWidth="1"/>
    <col min="10" max="10" width="25.85546875" style="1" customWidth="1"/>
    <col min="11" max="11" width="34.7109375" style="1" customWidth="1"/>
    <col min="12" max="12" width="39.140625" style="1" customWidth="1"/>
    <col min="13" max="13" width="68.5703125" style="9" customWidth="1"/>
    <col min="14" max="14" width="70.85546875" style="1" customWidth="1"/>
    <col min="15" max="15" width="68.5703125" style="1" customWidth="1"/>
    <col min="16" max="16" width="62.85546875" style="1" customWidth="1"/>
    <col min="17" max="17" width="158" style="307" customWidth="1"/>
    <col min="18" max="18" width="47.42578125" style="307" customWidth="1"/>
    <col min="19" max="19" width="76.5703125" style="307" customWidth="1"/>
    <col min="20" max="20" width="232.28515625" style="307" customWidth="1"/>
    <col min="21" max="21" width="56.5703125" style="302" customWidth="1"/>
    <col min="22" max="22" width="77.140625" style="2" customWidth="1"/>
    <col min="23" max="16384" width="11.42578125" style="2"/>
  </cols>
  <sheetData>
    <row r="3" spans="1:207" ht="172.5" customHeight="1">
      <c r="B3" s="570" t="s">
        <v>0</v>
      </c>
      <c r="C3" s="570"/>
      <c r="D3" s="570"/>
      <c r="E3" s="570"/>
      <c r="F3" s="570"/>
      <c r="G3" s="570"/>
      <c r="H3" s="570"/>
      <c r="I3" s="570"/>
      <c r="J3" s="570"/>
      <c r="K3" s="570"/>
      <c r="L3" s="570"/>
      <c r="M3" s="570"/>
      <c r="N3" s="570"/>
      <c r="O3" s="570"/>
      <c r="P3" s="570"/>
      <c r="Q3" s="570"/>
      <c r="R3" s="570"/>
      <c r="S3" s="570"/>
      <c r="T3" s="570"/>
      <c r="U3" s="570"/>
      <c r="V3" s="570"/>
    </row>
    <row r="4" spans="1:207" ht="30">
      <c r="B4" s="570" t="s">
        <v>839</v>
      </c>
      <c r="C4" s="570"/>
      <c r="D4" s="570"/>
      <c r="E4" s="570"/>
      <c r="F4" s="570"/>
      <c r="G4" s="570"/>
      <c r="H4" s="570"/>
      <c r="I4" s="570"/>
      <c r="J4" s="570"/>
      <c r="K4" s="570"/>
      <c r="L4" s="570"/>
      <c r="M4" s="570"/>
      <c r="N4" s="570"/>
      <c r="O4" s="570"/>
      <c r="P4" s="570"/>
      <c r="Q4" s="570"/>
      <c r="R4" s="570"/>
      <c r="S4" s="570"/>
      <c r="T4" s="570"/>
      <c r="U4" s="570"/>
      <c r="V4" s="570"/>
    </row>
    <row r="5" spans="1:207" s="460" customFormat="1" ht="198" customHeight="1">
      <c r="A5" s="459"/>
      <c r="B5" s="605" t="s">
        <v>7</v>
      </c>
      <c r="C5" s="605"/>
      <c r="D5" s="606" t="s">
        <v>565</v>
      </c>
      <c r="E5" s="606"/>
      <c r="F5" s="606"/>
      <c r="G5" s="606"/>
      <c r="H5" s="457" t="s">
        <v>3</v>
      </c>
      <c r="I5" s="588" t="s">
        <v>859</v>
      </c>
      <c r="J5" s="589"/>
      <c r="K5" s="589"/>
      <c r="L5" s="589"/>
      <c r="M5" s="589"/>
      <c r="N5" s="589"/>
      <c r="O5" s="589"/>
      <c r="P5" s="589"/>
      <c r="Q5" s="589"/>
      <c r="R5" s="589"/>
      <c r="S5" s="589"/>
      <c r="T5" s="589"/>
      <c r="U5" s="589"/>
      <c r="V5" s="589"/>
    </row>
    <row r="6" spans="1:207" s="458" customFormat="1" ht="153.75" customHeight="1">
      <c r="A6" s="456"/>
      <c r="B6" s="607" t="s">
        <v>822</v>
      </c>
      <c r="C6" s="607"/>
      <c r="D6" s="608" t="s">
        <v>253</v>
      </c>
      <c r="E6" s="608"/>
      <c r="F6" s="608"/>
      <c r="G6" s="608"/>
      <c r="H6" s="609" t="s">
        <v>4</v>
      </c>
      <c r="I6" s="590" t="s">
        <v>860</v>
      </c>
      <c r="J6" s="590"/>
      <c r="K6" s="590"/>
      <c r="L6" s="590"/>
      <c r="M6" s="590"/>
      <c r="N6" s="590"/>
      <c r="O6" s="590"/>
      <c r="P6" s="590"/>
      <c r="Q6" s="590"/>
      <c r="R6" s="590"/>
      <c r="S6" s="590"/>
      <c r="T6" s="590"/>
      <c r="U6" s="590"/>
      <c r="V6" s="590"/>
    </row>
    <row r="7" spans="1:207" ht="30" customHeight="1">
      <c r="B7" s="607" t="s">
        <v>2</v>
      </c>
      <c r="C7" s="607"/>
      <c r="D7" s="590" t="s">
        <v>254</v>
      </c>
      <c r="E7" s="590"/>
      <c r="F7" s="590"/>
      <c r="G7" s="590"/>
      <c r="H7" s="609"/>
      <c r="I7" s="590"/>
      <c r="J7" s="590"/>
      <c r="K7" s="590"/>
      <c r="L7" s="590"/>
      <c r="M7" s="590"/>
      <c r="N7" s="590"/>
      <c r="O7" s="590"/>
      <c r="P7" s="590"/>
      <c r="Q7" s="590"/>
      <c r="R7" s="590"/>
      <c r="S7" s="590"/>
      <c r="T7" s="590"/>
      <c r="U7" s="590"/>
      <c r="V7" s="590"/>
    </row>
    <row r="8" spans="1:207" ht="83.25" customHeight="1">
      <c r="B8" s="607"/>
      <c r="C8" s="607"/>
      <c r="D8" s="590"/>
      <c r="E8" s="590"/>
      <c r="F8" s="590"/>
      <c r="G8" s="590"/>
      <c r="H8" s="609"/>
      <c r="I8" s="590"/>
      <c r="J8" s="590"/>
      <c r="K8" s="590"/>
      <c r="L8" s="590"/>
      <c r="M8" s="590"/>
      <c r="N8" s="590"/>
      <c r="O8" s="590"/>
      <c r="P8" s="590"/>
      <c r="Q8" s="590"/>
      <c r="R8" s="590"/>
      <c r="S8" s="590"/>
      <c r="T8" s="590"/>
      <c r="U8" s="590"/>
      <c r="V8" s="590"/>
    </row>
    <row r="9" spans="1:207" ht="16.5" customHeight="1" thickBot="1">
      <c r="B9" s="493"/>
      <c r="C9" s="494"/>
      <c r="D9" s="494"/>
      <c r="E9" s="494"/>
      <c r="F9" s="494"/>
      <c r="G9" s="495"/>
      <c r="H9" s="495"/>
      <c r="I9" s="495"/>
      <c r="J9" s="494"/>
      <c r="K9" s="494"/>
      <c r="L9" s="494"/>
      <c r="M9" s="494"/>
      <c r="N9" s="494"/>
      <c r="O9" s="494"/>
      <c r="P9" s="496"/>
    </row>
    <row r="10" spans="1:207" s="455" customFormat="1" ht="140.25" customHeight="1" thickBot="1">
      <c r="B10" s="448" t="s">
        <v>861</v>
      </c>
      <c r="C10" s="595" t="s">
        <v>9</v>
      </c>
      <c r="D10" s="595"/>
      <c r="E10" s="1385" t="s">
        <v>10</v>
      </c>
      <c r="F10" s="1386"/>
      <c r="G10" s="596" t="s">
        <v>11</v>
      </c>
      <c r="H10" s="597"/>
      <c r="I10" s="598"/>
      <c r="J10" s="449" t="s">
        <v>6</v>
      </c>
      <c r="K10" s="450" t="s">
        <v>12</v>
      </c>
      <c r="L10" s="450" t="s">
        <v>16</v>
      </c>
      <c r="M10" s="451" t="s">
        <v>17</v>
      </c>
      <c r="N10" s="451" t="s">
        <v>18</v>
      </c>
      <c r="O10" s="451" t="s">
        <v>19</v>
      </c>
      <c r="P10" s="452" t="s">
        <v>20</v>
      </c>
      <c r="Q10" s="453" t="s">
        <v>749</v>
      </c>
      <c r="R10" s="453" t="s">
        <v>751</v>
      </c>
      <c r="S10" s="453" t="s">
        <v>823</v>
      </c>
      <c r="T10" s="453" t="s">
        <v>824</v>
      </c>
      <c r="U10" s="466" t="s">
        <v>825</v>
      </c>
      <c r="V10" s="453" t="s">
        <v>826</v>
      </c>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454"/>
      <c r="BN10" s="454"/>
      <c r="BO10" s="454"/>
      <c r="BP10" s="454"/>
      <c r="BQ10" s="454"/>
      <c r="BR10" s="454"/>
      <c r="BS10" s="454"/>
      <c r="BT10" s="454"/>
      <c r="BU10" s="454"/>
      <c r="BV10" s="454"/>
      <c r="BW10" s="454"/>
      <c r="BX10" s="454"/>
      <c r="BY10" s="454"/>
      <c r="BZ10" s="454"/>
      <c r="CA10" s="454"/>
      <c r="CB10" s="454"/>
      <c r="CC10" s="454"/>
      <c r="CD10" s="454"/>
      <c r="CE10" s="454"/>
      <c r="CF10" s="454"/>
      <c r="CG10" s="454"/>
      <c r="CH10" s="454"/>
      <c r="CI10" s="454"/>
      <c r="CJ10" s="454"/>
      <c r="CK10" s="454"/>
      <c r="CL10" s="454"/>
      <c r="CM10" s="454"/>
      <c r="CN10" s="454"/>
      <c r="CO10" s="454"/>
      <c r="CP10" s="454"/>
      <c r="CQ10" s="454"/>
      <c r="CR10" s="454"/>
      <c r="CS10" s="454"/>
      <c r="CT10" s="454"/>
      <c r="CU10" s="454"/>
      <c r="CV10" s="454"/>
      <c r="CW10" s="454"/>
      <c r="CX10" s="454"/>
      <c r="CY10" s="454"/>
      <c r="CZ10" s="454"/>
      <c r="DA10" s="454"/>
      <c r="DB10" s="454"/>
      <c r="DC10" s="454"/>
      <c r="DD10" s="454"/>
      <c r="DE10" s="454"/>
      <c r="DF10" s="454"/>
      <c r="DG10" s="454"/>
      <c r="DH10" s="454"/>
      <c r="DI10" s="454"/>
      <c r="DJ10" s="454"/>
      <c r="DK10" s="454"/>
      <c r="DL10" s="454"/>
      <c r="DM10" s="454"/>
      <c r="DN10" s="454"/>
      <c r="DO10" s="454"/>
      <c r="DP10" s="454"/>
      <c r="DQ10" s="454"/>
      <c r="DR10" s="454"/>
      <c r="DS10" s="454"/>
      <c r="DT10" s="454"/>
      <c r="DU10" s="454"/>
      <c r="DV10" s="454"/>
      <c r="DW10" s="454"/>
      <c r="DX10" s="454"/>
      <c r="DY10" s="454"/>
      <c r="DZ10" s="454"/>
      <c r="EA10" s="454"/>
      <c r="EB10" s="454"/>
      <c r="EC10" s="454"/>
      <c r="ED10" s="454"/>
      <c r="EE10" s="454"/>
      <c r="EF10" s="454"/>
      <c r="EG10" s="454"/>
      <c r="EH10" s="454"/>
      <c r="EI10" s="454"/>
      <c r="EJ10" s="454"/>
      <c r="EK10" s="454"/>
      <c r="EL10" s="454"/>
      <c r="EM10" s="454"/>
      <c r="EN10" s="454"/>
      <c r="EO10" s="454"/>
      <c r="EP10" s="454"/>
      <c r="EQ10" s="454"/>
      <c r="ER10" s="454"/>
      <c r="ES10" s="454"/>
      <c r="ET10" s="454"/>
      <c r="EU10" s="454"/>
      <c r="EV10" s="454"/>
      <c r="EW10" s="454"/>
      <c r="EX10" s="454"/>
      <c r="EY10" s="454"/>
      <c r="EZ10" s="454"/>
      <c r="FA10" s="454"/>
      <c r="FB10" s="454"/>
      <c r="FC10" s="454"/>
      <c r="FD10" s="454"/>
      <c r="FE10" s="454"/>
      <c r="FF10" s="454"/>
      <c r="FG10" s="454"/>
      <c r="FH10" s="454"/>
      <c r="FI10" s="454"/>
      <c r="FJ10" s="454"/>
      <c r="FK10" s="454"/>
      <c r="FL10" s="454"/>
      <c r="FM10" s="454"/>
      <c r="FN10" s="454"/>
      <c r="FO10" s="454"/>
      <c r="FP10" s="454"/>
      <c r="FQ10" s="454"/>
      <c r="FR10" s="454"/>
      <c r="FS10" s="454"/>
      <c r="FT10" s="454"/>
      <c r="FU10" s="454"/>
      <c r="FV10" s="454"/>
      <c r="FW10" s="454"/>
      <c r="FX10" s="454"/>
      <c r="FY10" s="454"/>
      <c r="FZ10" s="454"/>
      <c r="GA10" s="454"/>
      <c r="GB10" s="454"/>
      <c r="GC10" s="454"/>
      <c r="GD10" s="454"/>
      <c r="GE10" s="454"/>
      <c r="GF10" s="454"/>
      <c r="GG10" s="454"/>
      <c r="GH10" s="454"/>
      <c r="GI10" s="454"/>
      <c r="GJ10" s="454"/>
      <c r="GK10" s="454"/>
      <c r="GL10" s="454"/>
      <c r="GM10" s="454"/>
      <c r="GN10" s="454"/>
      <c r="GO10" s="454"/>
      <c r="GP10" s="454"/>
      <c r="GQ10" s="454"/>
      <c r="GR10" s="454"/>
      <c r="GS10" s="454"/>
      <c r="GT10" s="454"/>
      <c r="GU10" s="454"/>
      <c r="GV10" s="454"/>
      <c r="GW10" s="454"/>
      <c r="GX10" s="454"/>
      <c r="GY10" s="454"/>
    </row>
    <row r="11" spans="1:207" s="813" customFormat="1" ht="332.25" customHeight="1" thickBot="1">
      <c r="A11" s="808"/>
      <c r="B11" s="446">
        <v>1</v>
      </c>
      <c r="C11" s="809" t="s">
        <v>551</v>
      </c>
      <c r="D11" s="809"/>
      <c r="E11" s="810" t="s">
        <v>13</v>
      </c>
      <c r="F11" s="810"/>
      <c r="G11" s="576" t="s">
        <v>575</v>
      </c>
      <c r="H11" s="576"/>
      <c r="I11" s="576"/>
      <c r="J11" s="423">
        <v>44562</v>
      </c>
      <c r="K11" s="423">
        <v>44592</v>
      </c>
      <c r="L11" s="467" t="s">
        <v>479</v>
      </c>
      <c r="M11" s="811" t="s">
        <v>572</v>
      </c>
      <c r="N11" s="467" t="s">
        <v>574</v>
      </c>
      <c r="O11" s="467" t="s">
        <v>569</v>
      </c>
      <c r="P11" s="812" t="s">
        <v>556</v>
      </c>
      <c r="Q11" s="408" t="s">
        <v>755</v>
      </c>
      <c r="R11" s="407">
        <v>2.3199999999999998E-2</v>
      </c>
      <c r="S11" s="408" t="s">
        <v>862</v>
      </c>
      <c r="T11" s="410" t="s">
        <v>829</v>
      </c>
      <c r="U11" s="884" t="s">
        <v>829</v>
      </c>
      <c r="V11" s="461" t="s">
        <v>863</v>
      </c>
    </row>
    <row r="12" spans="1:207" s="813" customFormat="1" ht="309" customHeight="1" thickBot="1">
      <c r="A12" s="808"/>
      <c r="B12" s="446">
        <v>2</v>
      </c>
      <c r="C12" s="814"/>
      <c r="D12" s="814"/>
      <c r="E12" s="815"/>
      <c r="F12" s="815"/>
      <c r="G12" s="577" t="s">
        <v>709</v>
      </c>
      <c r="H12" s="577"/>
      <c r="I12" s="577"/>
      <c r="J12" s="424">
        <v>44562</v>
      </c>
      <c r="K12" s="424">
        <v>44957</v>
      </c>
      <c r="L12" s="425" t="s">
        <v>576</v>
      </c>
      <c r="M12" s="462" t="s">
        <v>555</v>
      </c>
      <c r="N12" s="464" t="s">
        <v>864</v>
      </c>
      <c r="O12" s="464" t="s">
        <v>573</v>
      </c>
      <c r="P12" s="465" t="s">
        <v>583</v>
      </c>
      <c r="Q12" s="816"/>
      <c r="R12" s="816"/>
      <c r="S12" s="408" t="s">
        <v>788</v>
      </c>
      <c r="T12" s="408" t="s">
        <v>865</v>
      </c>
      <c r="U12" s="817">
        <v>5.2999999999999999E-2</v>
      </c>
      <c r="V12" s="461" t="s">
        <v>863</v>
      </c>
    </row>
    <row r="13" spans="1:207" s="813" customFormat="1" ht="260.25" customHeight="1" thickBot="1">
      <c r="A13" s="808"/>
      <c r="B13" s="446">
        <v>3</v>
      </c>
      <c r="C13" s="814"/>
      <c r="D13" s="814"/>
      <c r="E13" s="818" t="s">
        <v>14</v>
      </c>
      <c r="F13" s="818"/>
      <c r="G13" s="591" t="s">
        <v>567</v>
      </c>
      <c r="H13" s="591"/>
      <c r="I13" s="591"/>
      <c r="J13" s="424">
        <v>44562</v>
      </c>
      <c r="K13" s="424">
        <v>44957</v>
      </c>
      <c r="L13" s="425" t="s">
        <v>34</v>
      </c>
      <c r="M13" s="462" t="s">
        <v>555</v>
      </c>
      <c r="N13" s="464" t="s">
        <v>559</v>
      </c>
      <c r="O13" s="464" t="s">
        <v>866</v>
      </c>
      <c r="P13" s="465" t="s">
        <v>584</v>
      </c>
      <c r="Q13" s="408" t="s">
        <v>789</v>
      </c>
      <c r="R13" s="407">
        <v>2.3199999999999998E-2</v>
      </c>
      <c r="S13" s="408" t="s">
        <v>790</v>
      </c>
      <c r="T13" s="409" t="s">
        <v>867</v>
      </c>
      <c r="U13" s="817">
        <v>5.2999999999999999E-2</v>
      </c>
      <c r="V13" s="461" t="s">
        <v>846</v>
      </c>
    </row>
    <row r="14" spans="1:207" s="813" customFormat="1" ht="171.75" customHeight="1" thickBot="1">
      <c r="A14" s="808"/>
      <c r="B14" s="446">
        <v>4</v>
      </c>
      <c r="C14" s="814"/>
      <c r="D14" s="814"/>
      <c r="E14" s="818"/>
      <c r="F14" s="818"/>
      <c r="G14" s="577" t="s">
        <v>568</v>
      </c>
      <c r="H14" s="577"/>
      <c r="I14" s="577"/>
      <c r="J14" s="424">
        <v>44592</v>
      </c>
      <c r="K14" s="424">
        <v>44592</v>
      </c>
      <c r="L14" s="464" t="s">
        <v>479</v>
      </c>
      <c r="M14" s="462" t="s">
        <v>570</v>
      </c>
      <c r="N14" s="464" t="s">
        <v>578</v>
      </c>
      <c r="O14" s="464" t="s">
        <v>571</v>
      </c>
      <c r="P14" s="465" t="s">
        <v>649</v>
      </c>
      <c r="Q14" s="408" t="s">
        <v>838</v>
      </c>
      <c r="R14" s="407">
        <v>2.3199999999999998E-2</v>
      </c>
      <c r="S14" s="408" t="s">
        <v>792</v>
      </c>
      <c r="T14" s="410" t="s">
        <v>829</v>
      </c>
      <c r="U14" s="884" t="s">
        <v>829</v>
      </c>
      <c r="V14" s="461" t="s">
        <v>829</v>
      </c>
    </row>
    <row r="15" spans="1:207" s="813" customFormat="1" ht="234.75" customHeight="1" thickBot="1">
      <c r="A15" s="808"/>
      <c r="B15" s="446">
        <v>5</v>
      </c>
      <c r="C15" s="814"/>
      <c r="D15" s="814"/>
      <c r="E15" s="818" t="s">
        <v>840</v>
      </c>
      <c r="F15" s="818"/>
      <c r="G15" s="592" t="s">
        <v>847</v>
      </c>
      <c r="H15" s="593"/>
      <c r="I15" s="594"/>
      <c r="J15" s="424" t="s">
        <v>580</v>
      </c>
      <c r="K15" s="426">
        <v>44957</v>
      </c>
      <c r="L15" s="426" t="s">
        <v>579</v>
      </c>
      <c r="M15" s="462" t="s">
        <v>591</v>
      </c>
      <c r="N15" s="464" t="s">
        <v>586</v>
      </c>
      <c r="O15" s="464" t="s">
        <v>558</v>
      </c>
      <c r="P15" s="465" t="s">
        <v>587</v>
      </c>
      <c r="Q15" s="408" t="s">
        <v>756</v>
      </c>
      <c r="R15" s="407">
        <v>2.3199999999999998E-2</v>
      </c>
      <c r="S15" s="408" t="s">
        <v>794</v>
      </c>
      <c r="T15" s="413" t="s">
        <v>848</v>
      </c>
      <c r="U15" s="817">
        <v>5.2999999999999999E-2</v>
      </c>
      <c r="V15" s="461" t="s">
        <v>868</v>
      </c>
    </row>
    <row r="16" spans="1:207" s="813" customFormat="1" ht="409.6" customHeight="1" thickBot="1">
      <c r="A16" s="808"/>
      <c r="B16" s="446">
        <v>6</v>
      </c>
      <c r="C16" s="814"/>
      <c r="D16" s="814"/>
      <c r="E16" s="818"/>
      <c r="F16" s="818"/>
      <c r="G16" s="577" t="s">
        <v>795</v>
      </c>
      <c r="H16" s="577"/>
      <c r="I16" s="577"/>
      <c r="J16" s="424" t="s">
        <v>580</v>
      </c>
      <c r="K16" s="426">
        <v>44957</v>
      </c>
      <c r="L16" s="426" t="s">
        <v>579</v>
      </c>
      <c r="M16" s="462" t="s">
        <v>560</v>
      </c>
      <c r="N16" s="464" t="s">
        <v>589</v>
      </c>
      <c r="O16" s="464" t="s">
        <v>590</v>
      </c>
      <c r="P16" s="465" t="s">
        <v>561</v>
      </c>
      <c r="Q16" s="413" t="s">
        <v>757</v>
      </c>
      <c r="R16" s="407">
        <v>2.3199999999999998E-2</v>
      </c>
      <c r="S16" s="408" t="s">
        <v>835</v>
      </c>
      <c r="T16" s="410" t="s">
        <v>869</v>
      </c>
      <c r="U16" s="817">
        <v>5.2999999999999999E-2</v>
      </c>
      <c r="V16" s="461" t="s">
        <v>952</v>
      </c>
    </row>
    <row r="17" spans="1:207" s="813" customFormat="1" ht="230.25" customHeight="1" thickBot="1">
      <c r="A17" s="808"/>
      <c r="B17" s="446">
        <v>7</v>
      </c>
      <c r="C17" s="819"/>
      <c r="D17" s="819"/>
      <c r="E17" s="820"/>
      <c r="F17" s="820"/>
      <c r="G17" s="580" t="s">
        <v>870</v>
      </c>
      <c r="H17" s="580"/>
      <c r="I17" s="580"/>
      <c r="J17" s="427" t="s">
        <v>580</v>
      </c>
      <c r="K17" s="428">
        <v>44957</v>
      </c>
      <c r="L17" s="428" t="s">
        <v>579</v>
      </c>
      <c r="M17" s="462" t="s">
        <v>954</v>
      </c>
      <c r="N17" s="462" t="s">
        <v>593</v>
      </c>
      <c r="O17" s="462" t="s">
        <v>562</v>
      </c>
      <c r="P17" s="462" t="s">
        <v>563</v>
      </c>
      <c r="Q17" s="408" t="s">
        <v>797</v>
      </c>
      <c r="R17" s="407">
        <v>2.3199999999999998E-2</v>
      </c>
      <c r="S17" s="408" t="s">
        <v>798</v>
      </c>
      <c r="T17" s="409" t="s">
        <v>871</v>
      </c>
      <c r="U17" s="817">
        <v>5.2999999999999999E-2</v>
      </c>
      <c r="V17" s="461" t="s">
        <v>846</v>
      </c>
    </row>
    <row r="18" spans="1:207" s="821" customFormat="1" ht="363" customHeight="1" thickBot="1">
      <c r="B18" s="446">
        <v>8</v>
      </c>
      <c r="C18" s="822" t="s">
        <v>255</v>
      </c>
      <c r="D18" s="822"/>
      <c r="E18" s="818" t="s">
        <v>630</v>
      </c>
      <c r="F18" s="818"/>
      <c r="G18" s="610" t="s">
        <v>841</v>
      </c>
      <c r="H18" s="611"/>
      <c r="I18" s="611"/>
      <c r="J18" s="429">
        <v>44593</v>
      </c>
      <c r="K18" s="429">
        <v>44895</v>
      </c>
      <c r="L18" s="430" t="s">
        <v>631</v>
      </c>
      <c r="M18" s="462" t="s">
        <v>872</v>
      </c>
      <c r="N18" s="462" t="s">
        <v>632</v>
      </c>
      <c r="O18" s="462" t="s">
        <v>633</v>
      </c>
      <c r="P18" s="462" t="s">
        <v>634</v>
      </c>
      <c r="Q18" s="408" t="s">
        <v>758</v>
      </c>
      <c r="R18" s="407">
        <v>2.3199999999999998E-2</v>
      </c>
      <c r="S18" s="408" t="s">
        <v>873</v>
      </c>
      <c r="T18" s="408" t="s">
        <v>874</v>
      </c>
      <c r="U18" s="817">
        <v>5.2999999999999999E-2</v>
      </c>
      <c r="V18" s="461" t="s">
        <v>846</v>
      </c>
      <c r="W18" s="823"/>
      <c r="X18" s="823"/>
      <c r="Y18" s="823"/>
      <c r="Z18" s="823"/>
      <c r="AA18" s="823"/>
      <c r="AB18" s="823"/>
      <c r="AC18" s="823"/>
      <c r="AD18" s="823"/>
      <c r="AE18" s="823"/>
      <c r="AF18" s="823"/>
      <c r="AG18" s="823"/>
      <c r="AH18" s="823"/>
      <c r="AI18" s="823"/>
      <c r="AJ18" s="823"/>
      <c r="AK18" s="823"/>
      <c r="AL18" s="823"/>
      <c r="AM18" s="823"/>
      <c r="AN18" s="823"/>
      <c r="AO18" s="823"/>
      <c r="AP18" s="823"/>
      <c r="AQ18" s="823"/>
      <c r="AR18" s="823"/>
      <c r="AS18" s="823"/>
      <c r="AT18" s="823"/>
      <c r="AU18" s="823"/>
      <c r="AV18" s="823"/>
      <c r="AW18" s="823"/>
      <c r="AX18" s="823"/>
      <c r="AY18" s="823"/>
      <c r="AZ18" s="823"/>
      <c r="BA18" s="823"/>
      <c r="BB18" s="823"/>
      <c r="BC18" s="823"/>
      <c r="BD18" s="823"/>
      <c r="BE18" s="823"/>
      <c r="BF18" s="823"/>
      <c r="BG18" s="823"/>
      <c r="BH18" s="823"/>
      <c r="BI18" s="823"/>
      <c r="BJ18" s="823"/>
      <c r="BK18" s="823"/>
      <c r="BL18" s="823"/>
      <c r="BM18" s="823"/>
      <c r="BN18" s="823"/>
      <c r="BO18" s="823"/>
      <c r="BP18" s="823"/>
      <c r="BQ18" s="823"/>
      <c r="BR18" s="823"/>
      <c r="BS18" s="823"/>
      <c r="BT18" s="823"/>
      <c r="BU18" s="823"/>
      <c r="BV18" s="823"/>
      <c r="BW18" s="823"/>
      <c r="BX18" s="823"/>
      <c r="BY18" s="823"/>
      <c r="BZ18" s="823"/>
      <c r="CA18" s="823"/>
      <c r="CB18" s="823"/>
      <c r="CC18" s="823"/>
      <c r="CD18" s="823"/>
      <c r="CE18" s="823"/>
      <c r="CF18" s="823"/>
      <c r="CG18" s="823"/>
      <c r="CH18" s="823"/>
      <c r="CI18" s="823"/>
      <c r="CJ18" s="823"/>
      <c r="CK18" s="823"/>
      <c r="CL18" s="823"/>
      <c r="CM18" s="823"/>
      <c r="CN18" s="823"/>
      <c r="CO18" s="823"/>
      <c r="CP18" s="823"/>
      <c r="CQ18" s="823"/>
      <c r="CR18" s="823"/>
      <c r="CS18" s="823"/>
      <c r="CT18" s="823"/>
      <c r="CU18" s="823"/>
      <c r="CV18" s="823"/>
      <c r="CW18" s="823"/>
      <c r="CX18" s="823"/>
      <c r="CY18" s="823"/>
      <c r="CZ18" s="823"/>
      <c r="DA18" s="823"/>
      <c r="DB18" s="823"/>
      <c r="DC18" s="823"/>
      <c r="DD18" s="823"/>
      <c r="DE18" s="823"/>
      <c r="DF18" s="823"/>
      <c r="DG18" s="823"/>
      <c r="DH18" s="823"/>
      <c r="DI18" s="823"/>
      <c r="DJ18" s="823"/>
      <c r="DK18" s="823"/>
      <c r="DL18" s="823"/>
      <c r="DM18" s="823"/>
      <c r="DN18" s="823"/>
      <c r="DO18" s="823"/>
      <c r="DP18" s="823"/>
      <c r="DQ18" s="823"/>
      <c r="DR18" s="823"/>
      <c r="DS18" s="823"/>
      <c r="DT18" s="823"/>
      <c r="DU18" s="823"/>
      <c r="DV18" s="823"/>
      <c r="DW18" s="823"/>
      <c r="DX18" s="823"/>
      <c r="DY18" s="823"/>
      <c r="DZ18" s="823"/>
      <c r="EA18" s="823"/>
      <c r="EB18" s="823"/>
      <c r="EC18" s="823"/>
      <c r="ED18" s="823"/>
      <c r="EE18" s="823"/>
      <c r="EF18" s="823"/>
      <c r="EG18" s="823"/>
      <c r="EH18" s="823"/>
      <c r="EI18" s="823"/>
      <c r="EJ18" s="823"/>
      <c r="EK18" s="823"/>
      <c r="EL18" s="823"/>
      <c r="EM18" s="823"/>
      <c r="EN18" s="823"/>
      <c r="EO18" s="823"/>
      <c r="EP18" s="823"/>
      <c r="EQ18" s="823"/>
      <c r="ER18" s="823"/>
      <c r="ES18" s="823"/>
      <c r="ET18" s="823"/>
      <c r="EU18" s="823"/>
      <c r="EV18" s="823"/>
      <c r="EW18" s="823"/>
      <c r="EX18" s="823"/>
      <c r="EY18" s="823"/>
      <c r="EZ18" s="823"/>
      <c r="FA18" s="823"/>
      <c r="FB18" s="823"/>
      <c r="FC18" s="823"/>
      <c r="FD18" s="823"/>
      <c r="FE18" s="823"/>
      <c r="FF18" s="823"/>
      <c r="FG18" s="823"/>
      <c r="FH18" s="823"/>
      <c r="FI18" s="823"/>
      <c r="FJ18" s="823"/>
      <c r="FK18" s="823"/>
      <c r="FL18" s="823"/>
      <c r="FM18" s="823"/>
      <c r="FN18" s="823"/>
      <c r="FO18" s="823"/>
      <c r="FP18" s="823"/>
      <c r="FQ18" s="823"/>
      <c r="FR18" s="823"/>
      <c r="FS18" s="823"/>
      <c r="FT18" s="823"/>
      <c r="FU18" s="823"/>
      <c r="FV18" s="823"/>
      <c r="FW18" s="823"/>
      <c r="FX18" s="823"/>
      <c r="FY18" s="823"/>
      <c r="FZ18" s="823"/>
      <c r="GA18" s="823"/>
      <c r="GB18" s="823"/>
      <c r="GC18" s="823"/>
      <c r="GD18" s="823"/>
      <c r="GE18" s="823"/>
      <c r="GF18" s="823"/>
      <c r="GG18" s="823"/>
      <c r="GH18" s="823"/>
      <c r="GI18" s="823"/>
      <c r="GJ18" s="823"/>
      <c r="GK18" s="823"/>
      <c r="GL18" s="823"/>
      <c r="GM18" s="823"/>
      <c r="GN18" s="823"/>
      <c r="GO18" s="823"/>
      <c r="GP18" s="823"/>
      <c r="GQ18" s="823"/>
      <c r="GR18" s="823"/>
      <c r="GS18" s="823"/>
      <c r="GT18" s="823"/>
      <c r="GU18" s="823"/>
      <c r="GV18" s="823"/>
      <c r="GW18" s="823"/>
      <c r="GX18" s="823"/>
      <c r="GY18" s="823"/>
    </row>
    <row r="19" spans="1:207" s="827" customFormat="1" ht="292.5" customHeight="1" thickBot="1">
      <c r="A19" s="813"/>
      <c r="B19" s="446">
        <v>9</v>
      </c>
      <c r="C19" s="824" t="s">
        <v>28</v>
      </c>
      <c r="D19" s="824"/>
      <c r="E19" s="825" t="s">
        <v>139</v>
      </c>
      <c r="F19" s="825"/>
      <c r="G19" s="587" t="s">
        <v>140</v>
      </c>
      <c r="H19" s="587"/>
      <c r="I19" s="587"/>
      <c r="J19" s="431">
        <v>44562</v>
      </c>
      <c r="K19" s="431">
        <v>44592</v>
      </c>
      <c r="L19" s="432" t="s">
        <v>669</v>
      </c>
      <c r="M19" s="811" t="s">
        <v>142</v>
      </c>
      <c r="N19" s="432" t="s">
        <v>875</v>
      </c>
      <c r="O19" s="432" t="s">
        <v>144</v>
      </c>
      <c r="P19" s="826" t="s">
        <v>876</v>
      </c>
      <c r="Q19" s="408" t="s">
        <v>877</v>
      </c>
      <c r="R19" s="407">
        <v>2.3199999999999998E-2</v>
      </c>
      <c r="S19" s="408" t="s">
        <v>801</v>
      </c>
      <c r="T19" s="410" t="s">
        <v>829</v>
      </c>
      <c r="U19" s="884" t="s">
        <v>829</v>
      </c>
      <c r="V19" s="886" t="s">
        <v>849</v>
      </c>
      <c r="W19" s="813"/>
      <c r="X19" s="813"/>
      <c r="Y19" s="813"/>
      <c r="Z19" s="813"/>
      <c r="AA19" s="813"/>
      <c r="AB19" s="813"/>
      <c r="AC19" s="813"/>
      <c r="AD19" s="813"/>
      <c r="AE19" s="813"/>
      <c r="AF19" s="813"/>
      <c r="AG19" s="813"/>
      <c r="AH19" s="813"/>
      <c r="AI19" s="813"/>
      <c r="AJ19" s="813"/>
      <c r="AK19" s="813"/>
      <c r="AL19" s="813"/>
      <c r="AM19" s="813"/>
      <c r="AN19" s="813"/>
      <c r="AO19" s="813"/>
      <c r="AP19" s="813"/>
      <c r="AQ19" s="813"/>
      <c r="AR19" s="813"/>
      <c r="AS19" s="813"/>
      <c r="AT19" s="813"/>
      <c r="AU19" s="813"/>
      <c r="AV19" s="813"/>
      <c r="AW19" s="813"/>
      <c r="AX19" s="813"/>
      <c r="AY19" s="813"/>
      <c r="AZ19" s="813"/>
      <c r="BA19" s="813"/>
      <c r="BB19" s="813"/>
      <c r="BC19" s="813"/>
      <c r="BD19" s="813"/>
      <c r="BE19" s="813"/>
      <c r="BF19" s="813"/>
      <c r="BG19" s="813"/>
      <c r="BH19" s="813"/>
      <c r="BI19" s="813"/>
      <c r="BJ19" s="813"/>
      <c r="BK19" s="813"/>
      <c r="BL19" s="813"/>
      <c r="BM19" s="813"/>
      <c r="BN19" s="813"/>
      <c r="BO19" s="813"/>
      <c r="BP19" s="813"/>
      <c r="BQ19" s="813"/>
      <c r="BR19" s="813"/>
      <c r="BS19" s="813"/>
      <c r="BT19" s="813"/>
      <c r="BU19" s="813"/>
      <c r="BV19" s="813"/>
      <c r="BW19" s="813"/>
      <c r="BX19" s="813"/>
      <c r="BY19" s="813"/>
      <c r="BZ19" s="813"/>
      <c r="CA19" s="813"/>
      <c r="CB19" s="813"/>
      <c r="CC19" s="813"/>
      <c r="CD19" s="813"/>
      <c r="CE19" s="813"/>
      <c r="CF19" s="813"/>
      <c r="CG19" s="813"/>
      <c r="CH19" s="813"/>
      <c r="CI19" s="813"/>
      <c r="CJ19" s="813"/>
      <c r="CK19" s="813"/>
      <c r="CL19" s="813"/>
      <c r="CM19" s="813"/>
      <c r="CN19" s="813"/>
      <c r="CO19" s="813"/>
      <c r="CP19" s="813"/>
      <c r="CQ19" s="813"/>
      <c r="CR19" s="813"/>
      <c r="CS19" s="813"/>
      <c r="CT19" s="813"/>
      <c r="CU19" s="813"/>
      <c r="CV19" s="813"/>
      <c r="CW19" s="813"/>
      <c r="CX19" s="813"/>
      <c r="CY19" s="813"/>
      <c r="CZ19" s="813"/>
      <c r="DA19" s="813"/>
      <c r="DB19" s="813"/>
      <c r="DC19" s="813"/>
      <c r="DD19" s="813"/>
      <c r="DE19" s="813"/>
    </row>
    <row r="20" spans="1:207" s="813" customFormat="1" ht="150" customHeight="1" thickBot="1">
      <c r="A20" s="808"/>
      <c r="B20" s="446">
        <v>10</v>
      </c>
      <c r="C20" s="814"/>
      <c r="D20" s="814"/>
      <c r="E20" s="818"/>
      <c r="F20" s="818"/>
      <c r="G20" s="579" t="s">
        <v>700</v>
      </c>
      <c r="H20" s="579"/>
      <c r="I20" s="579"/>
      <c r="J20" s="433">
        <v>44562</v>
      </c>
      <c r="K20" s="433">
        <v>44592</v>
      </c>
      <c r="L20" s="434" t="s">
        <v>670</v>
      </c>
      <c r="M20" s="462" t="s">
        <v>142</v>
      </c>
      <c r="N20" s="579" t="s">
        <v>878</v>
      </c>
      <c r="O20" s="462" t="s">
        <v>879</v>
      </c>
      <c r="P20" s="828" t="s">
        <v>880</v>
      </c>
      <c r="Q20" s="408" t="s">
        <v>881</v>
      </c>
      <c r="R20" s="407">
        <v>2.3199999999999998E-2</v>
      </c>
      <c r="S20" s="408" t="s">
        <v>801</v>
      </c>
      <c r="T20" s="410" t="s">
        <v>829</v>
      </c>
      <c r="U20" s="884" t="s">
        <v>829</v>
      </c>
      <c r="V20" s="887"/>
    </row>
    <row r="21" spans="1:207" s="813" customFormat="1" ht="165.75" customHeight="1" thickBot="1">
      <c r="A21" s="808"/>
      <c r="B21" s="446">
        <v>11</v>
      </c>
      <c r="C21" s="814"/>
      <c r="D21" s="814"/>
      <c r="E21" s="818"/>
      <c r="F21" s="818"/>
      <c r="G21" s="579" t="s">
        <v>150</v>
      </c>
      <c r="H21" s="579"/>
      <c r="I21" s="579"/>
      <c r="J21" s="435">
        <v>44593</v>
      </c>
      <c r="K21" s="435">
        <v>44620</v>
      </c>
      <c r="L21" s="434" t="s">
        <v>669</v>
      </c>
      <c r="M21" s="462" t="s">
        <v>142</v>
      </c>
      <c r="N21" s="579"/>
      <c r="O21" s="463" t="s">
        <v>882</v>
      </c>
      <c r="P21" s="828"/>
      <c r="Q21" s="408" t="s">
        <v>800</v>
      </c>
      <c r="R21" s="407">
        <v>2.3199999999999998E-2</v>
      </c>
      <c r="S21" s="408" t="s">
        <v>801</v>
      </c>
      <c r="T21" s="410" t="s">
        <v>829</v>
      </c>
      <c r="U21" s="884" t="s">
        <v>829</v>
      </c>
      <c r="V21" s="887"/>
    </row>
    <row r="22" spans="1:207" s="813" customFormat="1" ht="283.5" customHeight="1" thickBot="1">
      <c r="A22" s="808"/>
      <c r="B22" s="446">
        <v>12</v>
      </c>
      <c r="C22" s="814"/>
      <c r="D22" s="814"/>
      <c r="E22" s="818"/>
      <c r="F22" s="818"/>
      <c r="G22" s="579" t="s">
        <v>152</v>
      </c>
      <c r="H22" s="579"/>
      <c r="I22" s="579"/>
      <c r="J22" s="435">
        <v>44562</v>
      </c>
      <c r="K22" s="435">
        <v>44620</v>
      </c>
      <c r="L22" s="436" t="s">
        <v>669</v>
      </c>
      <c r="M22" s="462" t="s">
        <v>142</v>
      </c>
      <c r="N22" s="462" t="s">
        <v>883</v>
      </c>
      <c r="O22" s="462" t="s">
        <v>154</v>
      </c>
      <c r="P22" s="829" t="s">
        <v>886</v>
      </c>
      <c r="Q22" s="408" t="s">
        <v>769</v>
      </c>
      <c r="R22" s="407">
        <v>2.3199999999999998E-2</v>
      </c>
      <c r="S22" s="408" t="s">
        <v>801</v>
      </c>
      <c r="T22" s="410" t="s">
        <v>829</v>
      </c>
      <c r="U22" s="884" t="s">
        <v>829</v>
      </c>
      <c r="V22" s="887"/>
    </row>
    <row r="23" spans="1:207" s="813" customFormat="1" ht="213" customHeight="1" thickBot="1">
      <c r="A23" s="808"/>
      <c r="B23" s="446">
        <v>13</v>
      </c>
      <c r="C23" s="814"/>
      <c r="D23" s="814"/>
      <c r="E23" s="818"/>
      <c r="F23" s="818"/>
      <c r="G23" s="579" t="s">
        <v>157</v>
      </c>
      <c r="H23" s="579"/>
      <c r="I23" s="579"/>
      <c r="J23" s="447">
        <v>44562</v>
      </c>
      <c r="K23" s="447">
        <v>44620</v>
      </c>
      <c r="L23" s="436" t="s">
        <v>669</v>
      </c>
      <c r="M23" s="436" t="s">
        <v>142</v>
      </c>
      <c r="N23" s="436" t="s">
        <v>887</v>
      </c>
      <c r="O23" s="436" t="s">
        <v>159</v>
      </c>
      <c r="P23" s="830" t="s">
        <v>160</v>
      </c>
      <c r="Q23" s="413" t="s">
        <v>770</v>
      </c>
      <c r="R23" s="407">
        <v>2.3199999999999998E-2</v>
      </c>
      <c r="S23" s="408" t="s">
        <v>801</v>
      </c>
      <c r="T23" s="410" t="s">
        <v>829</v>
      </c>
      <c r="U23" s="884" t="s">
        <v>829</v>
      </c>
      <c r="V23" s="887"/>
    </row>
    <row r="24" spans="1:207" s="813" customFormat="1" ht="168" customHeight="1" thickBot="1">
      <c r="A24" s="808"/>
      <c r="B24" s="446">
        <v>14</v>
      </c>
      <c r="C24" s="814"/>
      <c r="D24" s="814"/>
      <c r="E24" s="818"/>
      <c r="F24" s="818"/>
      <c r="G24" s="579" t="s">
        <v>701</v>
      </c>
      <c r="H24" s="579"/>
      <c r="I24" s="579"/>
      <c r="J24" s="469">
        <v>44562</v>
      </c>
      <c r="K24" s="469">
        <v>44620</v>
      </c>
      <c r="L24" s="436" t="s">
        <v>669</v>
      </c>
      <c r="M24" s="436" t="s">
        <v>221</v>
      </c>
      <c r="N24" s="436" t="s">
        <v>802</v>
      </c>
      <c r="O24" s="436" t="s">
        <v>164</v>
      </c>
      <c r="P24" s="830" t="s">
        <v>165</v>
      </c>
      <c r="Q24" s="408" t="s">
        <v>771</v>
      </c>
      <c r="R24" s="407">
        <v>2.3199999999999998E-2</v>
      </c>
      <c r="S24" s="408" t="s">
        <v>801</v>
      </c>
      <c r="T24" s="410" t="s">
        <v>829</v>
      </c>
      <c r="U24" s="884" t="s">
        <v>829</v>
      </c>
      <c r="V24" s="887"/>
    </row>
    <row r="25" spans="1:207" s="813" customFormat="1" ht="131.25" customHeight="1" thickBot="1">
      <c r="A25" s="808"/>
      <c r="B25" s="446">
        <v>15</v>
      </c>
      <c r="C25" s="814"/>
      <c r="D25" s="814"/>
      <c r="E25" s="818"/>
      <c r="F25" s="818"/>
      <c r="G25" s="579" t="s">
        <v>888</v>
      </c>
      <c r="H25" s="579"/>
      <c r="I25" s="579"/>
      <c r="J25" s="469">
        <v>44562</v>
      </c>
      <c r="K25" s="469">
        <v>44651</v>
      </c>
      <c r="L25" s="436" t="s">
        <v>669</v>
      </c>
      <c r="M25" s="436" t="s">
        <v>889</v>
      </c>
      <c r="N25" s="436" t="s">
        <v>890</v>
      </c>
      <c r="O25" s="436" t="s">
        <v>167</v>
      </c>
      <c r="P25" s="830" t="s">
        <v>168</v>
      </c>
      <c r="Q25" s="408" t="s">
        <v>772</v>
      </c>
      <c r="R25" s="407">
        <v>2.3199999999999998E-2</v>
      </c>
      <c r="S25" s="408" t="s">
        <v>803</v>
      </c>
      <c r="T25" s="410" t="s">
        <v>829</v>
      </c>
      <c r="U25" s="884" t="s">
        <v>829</v>
      </c>
      <c r="V25" s="887"/>
    </row>
    <row r="26" spans="1:207" s="813" customFormat="1" ht="196.5" customHeight="1" thickBot="1">
      <c r="A26" s="808"/>
      <c r="B26" s="446">
        <v>16</v>
      </c>
      <c r="C26" s="814"/>
      <c r="D26" s="814"/>
      <c r="E26" s="818"/>
      <c r="F26" s="818"/>
      <c r="G26" s="583" t="s">
        <v>169</v>
      </c>
      <c r="H26" s="583"/>
      <c r="I26" s="583"/>
      <c r="J26" s="469">
        <v>44562</v>
      </c>
      <c r="K26" s="469">
        <v>44651</v>
      </c>
      <c r="L26" s="436" t="s">
        <v>669</v>
      </c>
      <c r="M26" s="436" t="s">
        <v>889</v>
      </c>
      <c r="N26" s="436" t="s">
        <v>170</v>
      </c>
      <c r="O26" s="436" t="s">
        <v>891</v>
      </c>
      <c r="P26" s="830" t="s">
        <v>172</v>
      </c>
      <c r="Q26" s="568" t="s">
        <v>892</v>
      </c>
      <c r="R26" s="407">
        <v>2.3199999999999998E-2</v>
      </c>
      <c r="S26" s="413" t="s">
        <v>897</v>
      </c>
      <c r="T26" s="410" t="s">
        <v>829</v>
      </c>
      <c r="U26" s="884" t="s">
        <v>829</v>
      </c>
      <c r="V26" s="887"/>
    </row>
    <row r="27" spans="1:207" s="813" customFormat="1" ht="270.75" customHeight="1" thickBot="1">
      <c r="A27" s="808"/>
      <c r="B27" s="446">
        <v>17</v>
      </c>
      <c r="C27" s="814"/>
      <c r="D27" s="814"/>
      <c r="E27" s="818"/>
      <c r="F27" s="818"/>
      <c r="G27" s="583" t="s">
        <v>173</v>
      </c>
      <c r="H27" s="583"/>
      <c r="I27" s="583"/>
      <c r="J27" s="433">
        <v>44562</v>
      </c>
      <c r="K27" s="469">
        <v>44621</v>
      </c>
      <c r="L27" s="436" t="s">
        <v>669</v>
      </c>
      <c r="M27" s="436" t="s">
        <v>889</v>
      </c>
      <c r="N27" s="436" t="s">
        <v>893</v>
      </c>
      <c r="O27" s="436" t="s">
        <v>894</v>
      </c>
      <c r="P27" s="831" t="s">
        <v>679</v>
      </c>
      <c r="Q27" s="569"/>
      <c r="R27" s="407">
        <v>2.3199999999999998E-2</v>
      </c>
      <c r="S27" s="408"/>
      <c r="T27" s="410" t="s">
        <v>829</v>
      </c>
      <c r="U27" s="884" t="s">
        <v>829</v>
      </c>
      <c r="V27" s="887"/>
    </row>
    <row r="28" spans="1:207" s="813" customFormat="1" ht="164.25" customHeight="1" thickBot="1">
      <c r="A28" s="808"/>
      <c r="B28" s="446">
        <v>18</v>
      </c>
      <c r="C28" s="814"/>
      <c r="D28" s="814"/>
      <c r="E28" s="818"/>
      <c r="F28" s="818"/>
      <c r="G28" s="583"/>
      <c r="H28" s="583"/>
      <c r="I28" s="583"/>
      <c r="J28" s="433">
        <v>44562</v>
      </c>
      <c r="K28" s="433">
        <v>44592</v>
      </c>
      <c r="L28" s="436" t="s">
        <v>669</v>
      </c>
      <c r="M28" s="462" t="s">
        <v>889</v>
      </c>
      <c r="N28" s="463" t="s">
        <v>680</v>
      </c>
      <c r="O28" s="463" t="s">
        <v>681</v>
      </c>
      <c r="P28" s="832" t="s">
        <v>895</v>
      </c>
      <c r="Q28" s="408" t="s">
        <v>896</v>
      </c>
      <c r="R28" s="407">
        <v>2.3199999999999998E-2</v>
      </c>
      <c r="S28" s="833" t="s">
        <v>897</v>
      </c>
      <c r="T28" s="410" t="s">
        <v>829</v>
      </c>
      <c r="U28" s="884" t="s">
        <v>829</v>
      </c>
      <c r="V28" s="887"/>
    </row>
    <row r="29" spans="1:207" s="813" customFormat="1" ht="235.5" customHeight="1" thickBot="1">
      <c r="A29" s="808"/>
      <c r="B29" s="446">
        <v>19</v>
      </c>
      <c r="C29" s="814"/>
      <c r="D29" s="814"/>
      <c r="E29" s="834" t="s">
        <v>174</v>
      </c>
      <c r="F29" s="834"/>
      <c r="G29" s="582" t="s">
        <v>175</v>
      </c>
      <c r="H29" s="582"/>
      <c r="I29" s="582"/>
      <c r="J29" s="585">
        <v>44562</v>
      </c>
      <c r="K29" s="586">
        <v>44651</v>
      </c>
      <c r="L29" s="583" t="s">
        <v>669</v>
      </c>
      <c r="M29" s="835" t="s">
        <v>889</v>
      </c>
      <c r="N29" s="463" t="s">
        <v>898</v>
      </c>
      <c r="O29" s="463" t="s">
        <v>684</v>
      </c>
      <c r="P29" s="832" t="s">
        <v>899</v>
      </c>
      <c r="Q29" s="408" t="s">
        <v>774</v>
      </c>
      <c r="R29" s="407">
        <v>2.3199999999999998E-2</v>
      </c>
      <c r="S29" s="408" t="s">
        <v>801</v>
      </c>
      <c r="T29" s="410" t="s">
        <v>829</v>
      </c>
      <c r="U29" s="884" t="s">
        <v>829</v>
      </c>
      <c r="V29" s="887"/>
    </row>
    <row r="30" spans="1:207" s="813" customFormat="1" ht="221.45" customHeight="1" thickBot="1">
      <c r="A30" s="808"/>
      <c r="B30" s="446">
        <v>20</v>
      </c>
      <c r="C30" s="814"/>
      <c r="D30" s="814"/>
      <c r="E30" s="834"/>
      <c r="F30" s="834"/>
      <c r="G30" s="584" t="s">
        <v>179</v>
      </c>
      <c r="H30" s="584"/>
      <c r="I30" s="584"/>
      <c r="J30" s="585"/>
      <c r="K30" s="586"/>
      <c r="L30" s="583"/>
      <c r="M30" s="835"/>
      <c r="N30" s="836" t="s">
        <v>900</v>
      </c>
      <c r="O30" s="583" t="s">
        <v>901</v>
      </c>
      <c r="P30" s="837" t="s">
        <v>690</v>
      </c>
      <c r="Q30" s="408" t="s">
        <v>902</v>
      </c>
      <c r="R30" s="407">
        <v>2.3199999999999998E-2</v>
      </c>
      <c r="S30" s="408" t="s">
        <v>801</v>
      </c>
      <c r="T30" s="410" t="s">
        <v>829</v>
      </c>
      <c r="U30" s="884" t="s">
        <v>829</v>
      </c>
      <c r="V30" s="887"/>
    </row>
    <row r="31" spans="1:207" s="813" customFormat="1" ht="208.5" customHeight="1" thickBot="1">
      <c r="A31" s="808"/>
      <c r="B31" s="446">
        <v>21</v>
      </c>
      <c r="C31" s="814"/>
      <c r="D31" s="814"/>
      <c r="E31" s="834"/>
      <c r="F31" s="834"/>
      <c r="G31" s="582" t="s">
        <v>184</v>
      </c>
      <c r="H31" s="582"/>
      <c r="I31" s="582"/>
      <c r="J31" s="585"/>
      <c r="K31" s="586"/>
      <c r="L31" s="583"/>
      <c r="M31" s="835"/>
      <c r="N31" s="836"/>
      <c r="O31" s="583"/>
      <c r="P31" s="837"/>
      <c r="Q31" s="408" t="s">
        <v>776</v>
      </c>
      <c r="R31" s="407">
        <v>2.3199999999999998E-2</v>
      </c>
      <c r="S31" s="408" t="s">
        <v>801</v>
      </c>
      <c r="T31" s="410" t="s">
        <v>829</v>
      </c>
      <c r="U31" s="884" t="s">
        <v>829</v>
      </c>
      <c r="V31" s="887"/>
    </row>
    <row r="32" spans="1:207" s="813" customFormat="1" ht="121.5" customHeight="1" thickBot="1">
      <c r="A32" s="808"/>
      <c r="B32" s="446">
        <v>22</v>
      </c>
      <c r="C32" s="814"/>
      <c r="D32" s="814"/>
      <c r="E32" s="834"/>
      <c r="F32" s="834"/>
      <c r="G32" s="582" t="s">
        <v>903</v>
      </c>
      <c r="H32" s="582"/>
      <c r="I32" s="582"/>
      <c r="J32" s="585"/>
      <c r="K32" s="586"/>
      <c r="L32" s="583"/>
      <c r="M32" s="835"/>
      <c r="N32" s="836"/>
      <c r="O32" s="583"/>
      <c r="P32" s="837" t="s">
        <v>904</v>
      </c>
      <c r="Q32" s="413" t="s">
        <v>785</v>
      </c>
      <c r="R32" s="407">
        <v>2.3199999999999998E-2</v>
      </c>
      <c r="S32" s="408" t="s">
        <v>801</v>
      </c>
      <c r="T32" s="410" t="s">
        <v>829</v>
      </c>
      <c r="U32" s="884" t="s">
        <v>829</v>
      </c>
      <c r="V32" s="887"/>
    </row>
    <row r="33" spans="1:109" s="838" customFormat="1" ht="243.75" thickBot="1">
      <c r="A33" s="813"/>
      <c r="B33" s="446">
        <v>23</v>
      </c>
      <c r="C33" s="814"/>
      <c r="D33" s="814"/>
      <c r="E33" s="834"/>
      <c r="F33" s="834"/>
      <c r="G33" s="582" t="s">
        <v>702</v>
      </c>
      <c r="H33" s="582"/>
      <c r="I33" s="582"/>
      <c r="J33" s="585"/>
      <c r="K33" s="586"/>
      <c r="L33" s="583"/>
      <c r="M33" s="835"/>
      <c r="N33" s="836"/>
      <c r="O33" s="583"/>
      <c r="P33" s="837"/>
      <c r="Q33" s="408" t="s">
        <v>784</v>
      </c>
      <c r="R33" s="407">
        <v>2.3199999999999998E-2</v>
      </c>
      <c r="S33" s="408" t="s">
        <v>801</v>
      </c>
      <c r="T33" s="410" t="s">
        <v>829</v>
      </c>
      <c r="U33" s="884" t="s">
        <v>829</v>
      </c>
      <c r="V33" s="887"/>
      <c r="W33" s="813"/>
      <c r="X33" s="813"/>
      <c r="Y33" s="813"/>
      <c r="Z33" s="813"/>
      <c r="AA33" s="813"/>
      <c r="AB33" s="813"/>
      <c r="AC33" s="813"/>
      <c r="AD33" s="813"/>
      <c r="AE33" s="813"/>
      <c r="AF33" s="813"/>
      <c r="AG33" s="813"/>
      <c r="AH33" s="813"/>
      <c r="AI33" s="813"/>
      <c r="AJ33" s="813"/>
      <c r="AK33" s="813"/>
      <c r="AL33" s="813"/>
      <c r="AM33" s="813"/>
      <c r="AN33" s="813"/>
      <c r="AO33" s="813"/>
      <c r="AP33" s="813"/>
      <c r="AQ33" s="813"/>
      <c r="AR33" s="813"/>
      <c r="AS33" s="813"/>
      <c r="AT33" s="813"/>
      <c r="AU33" s="813"/>
      <c r="AV33" s="813"/>
      <c r="AW33" s="813"/>
      <c r="AX33" s="813"/>
      <c r="AY33" s="813"/>
      <c r="AZ33" s="813"/>
      <c r="BA33" s="813"/>
      <c r="BB33" s="813"/>
      <c r="BC33" s="813"/>
      <c r="BD33" s="813"/>
      <c r="BE33" s="813"/>
      <c r="BF33" s="813"/>
      <c r="BG33" s="813"/>
      <c r="BH33" s="813"/>
      <c r="BI33" s="813"/>
      <c r="BJ33" s="813"/>
      <c r="BK33" s="813"/>
      <c r="BL33" s="813"/>
      <c r="BM33" s="813"/>
      <c r="BN33" s="813"/>
      <c r="BO33" s="813"/>
      <c r="BP33" s="813"/>
      <c r="BQ33" s="813"/>
      <c r="BR33" s="813"/>
      <c r="BS33" s="813"/>
      <c r="BT33" s="813"/>
      <c r="BU33" s="813"/>
      <c r="BV33" s="813"/>
      <c r="BW33" s="813"/>
      <c r="BX33" s="813"/>
      <c r="BY33" s="813"/>
      <c r="BZ33" s="813"/>
      <c r="CA33" s="813"/>
      <c r="CB33" s="813"/>
      <c r="CC33" s="813"/>
      <c r="CD33" s="813"/>
      <c r="CE33" s="813"/>
      <c r="CF33" s="813"/>
      <c r="CG33" s="813"/>
      <c r="CH33" s="813"/>
      <c r="CI33" s="813"/>
      <c r="CJ33" s="813"/>
      <c r="CK33" s="813"/>
      <c r="CL33" s="813"/>
      <c r="CM33" s="813"/>
      <c r="CN33" s="813"/>
      <c r="CO33" s="813"/>
      <c r="CP33" s="813"/>
      <c r="CQ33" s="813"/>
      <c r="CR33" s="813"/>
      <c r="CS33" s="813"/>
      <c r="CT33" s="813"/>
      <c r="CU33" s="813"/>
      <c r="CV33" s="813"/>
      <c r="CW33" s="813"/>
      <c r="CX33" s="813"/>
      <c r="CY33" s="813"/>
      <c r="CZ33" s="813"/>
      <c r="DA33" s="813"/>
      <c r="DB33" s="813"/>
      <c r="DC33" s="813"/>
      <c r="DD33" s="813"/>
      <c r="DE33" s="813"/>
    </row>
    <row r="34" spans="1:109" s="813" customFormat="1" ht="143.25" thickBot="1">
      <c r="A34" s="808"/>
      <c r="B34" s="446">
        <v>24</v>
      </c>
      <c r="C34" s="814"/>
      <c r="D34" s="814"/>
      <c r="E34" s="834"/>
      <c r="F34" s="834"/>
      <c r="G34" s="582" t="s">
        <v>189</v>
      </c>
      <c r="H34" s="582"/>
      <c r="I34" s="582"/>
      <c r="J34" s="585"/>
      <c r="K34" s="586"/>
      <c r="L34" s="583"/>
      <c r="M34" s="835"/>
      <c r="N34" s="836"/>
      <c r="O34" s="583"/>
      <c r="P34" s="837"/>
      <c r="Q34" s="408" t="s">
        <v>807</v>
      </c>
      <c r="R34" s="407">
        <v>2.3199999999999998E-2</v>
      </c>
      <c r="S34" s="408" t="s">
        <v>955</v>
      </c>
      <c r="T34" s="410" t="s">
        <v>829</v>
      </c>
      <c r="U34" s="884" t="s">
        <v>829</v>
      </c>
      <c r="V34" s="887"/>
    </row>
    <row r="35" spans="1:109" s="813" customFormat="1" ht="143.25" thickBot="1">
      <c r="A35" s="808"/>
      <c r="B35" s="446">
        <v>25</v>
      </c>
      <c r="C35" s="814"/>
      <c r="D35" s="814"/>
      <c r="E35" s="834" t="s">
        <v>190</v>
      </c>
      <c r="F35" s="834"/>
      <c r="G35" s="582" t="s">
        <v>191</v>
      </c>
      <c r="H35" s="582"/>
      <c r="I35" s="582"/>
      <c r="J35" s="433" t="s">
        <v>692</v>
      </c>
      <c r="K35" s="433">
        <v>44651</v>
      </c>
      <c r="L35" s="437" t="s">
        <v>669</v>
      </c>
      <c r="M35" s="462" t="s">
        <v>180</v>
      </c>
      <c r="N35" s="462" t="s">
        <v>905</v>
      </c>
      <c r="O35" s="462" t="s">
        <v>193</v>
      </c>
      <c r="P35" s="829" t="s">
        <v>194</v>
      </c>
      <c r="Q35" s="413" t="s">
        <v>906</v>
      </c>
      <c r="R35" s="407">
        <v>2.3199999999999998E-2</v>
      </c>
      <c r="S35" s="408" t="s">
        <v>955</v>
      </c>
      <c r="T35" s="410" t="s">
        <v>829</v>
      </c>
      <c r="U35" s="884" t="s">
        <v>829</v>
      </c>
      <c r="V35" s="887"/>
    </row>
    <row r="36" spans="1:109" s="813" customFormat="1" ht="81.75" thickBot="1">
      <c r="A36" s="808"/>
      <c r="B36" s="446">
        <v>26</v>
      </c>
      <c r="C36" s="814"/>
      <c r="D36" s="814"/>
      <c r="E36" s="834"/>
      <c r="F36" s="834"/>
      <c r="G36" s="582" t="s">
        <v>691</v>
      </c>
      <c r="H36" s="582"/>
      <c r="I36" s="582"/>
      <c r="J36" s="437" t="s">
        <v>692</v>
      </c>
      <c r="K36" s="437">
        <v>44651</v>
      </c>
      <c r="L36" s="437" t="s">
        <v>669</v>
      </c>
      <c r="M36" s="437" t="s">
        <v>889</v>
      </c>
      <c r="N36" s="437" t="s">
        <v>196</v>
      </c>
      <c r="O36" s="437" t="s">
        <v>197</v>
      </c>
      <c r="P36" s="839" t="s">
        <v>907</v>
      </c>
      <c r="Q36" s="408" t="s">
        <v>777</v>
      </c>
      <c r="R36" s="407">
        <v>2.3199999999999998E-2</v>
      </c>
      <c r="S36" s="408" t="s">
        <v>810</v>
      </c>
      <c r="T36" s="410" t="s">
        <v>829</v>
      </c>
      <c r="U36" s="884" t="s">
        <v>829</v>
      </c>
      <c r="V36" s="887"/>
    </row>
    <row r="37" spans="1:109" s="813" customFormat="1" ht="135.75" thickBot="1">
      <c r="A37" s="808"/>
      <c r="B37" s="446">
        <v>27</v>
      </c>
      <c r="C37" s="814"/>
      <c r="D37" s="814"/>
      <c r="E37" s="834"/>
      <c r="F37" s="834"/>
      <c r="G37" s="582" t="s">
        <v>203</v>
      </c>
      <c r="H37" s="582"/>
      <c r="I37" s="582"/>
      <c r="J37" s="437" t="s">
        <v>692</v>
      </c>
      <c r="K37" s="437">
        <v>44651</v>
      </c>
      <c r="L37" s="437" t="s">
        <v>669</v>
      </c>
      <c r="M37" s="462" t="s">
        <v>180</v>
      </c>
      <c r="N37" s="437" t="s">
        <v>908</v>
      </c>
      <c r="O37" s="437" t="s">
        <v>909</v>
      </c>
      <c r="P37" s="839" t="s">
        <v>910</v>
      </c>
      <c r="Q37" s="408" t="s">
        <v>911</v>
      </c>
      <c r="R37" s="407">
        <v>2.3199999999999998E-2</v>
      </c>
      <c r="S37" s="408" t="s">
        <v>912</v>
      </c>
      <c r="T37" s="410" t="s">
        <v>829</v>
      </c>
      <c r="U37" s="884" t="s">
        <v>829</v>
      </c>
      <c r="V37" s="887"/>
    </row>
    <row r="38" spans="1:109" s="813" customFormat="1" ht="108.75" thickBot="1">
      <c r="A38" s="808"/>
      <c r="B38" s="446">
        <v>28</v>
      </c>
      <c r="C38" s="814"/>
      <c r="D38" s="814"/>
      <c r="E38" s="834"/>
      <c r="F38" s="834"/>
      <c r="G38" s="582" t="s">
        <v>694</v>
      </c>
      <c r="H38" s="582"/>
      <c r="I38" s="582"/>
      <c r="J38" s="433">
        <v>44562</v>
      </c>
      <c r="K38" s="437">
        <v>44652</v>
      </c>
      <c r="L38" s="437" t="s">
        <v>669</v>
      </c>
      <c r="M38" s="462" t="s">
        <v>889</v>
      </c>
      <c r="N38" s="462" t="s">
        <v>208</v>
      </c>
      <c r="O38" s="462" t="s">
        <v>209</v>
      </c>
      <c r="P38" s="829" t="s">
        <v>913</v>
      </c>
      <c r="Q38" s="408" t="s">
        <v>779</v>
      </c>
      <c r="R38" s="407">
        <v>2.3199999999999998E-2</v>
      </c>
      <c r="S38" s="408" t="s">
        <v>801</v>
      </c>
      <c r="T38" s="410" t="s">
        <v>829</v>
      </c>
      <c r="U38" s="884" t="s">
        <v>829</v>
      </c>
      <c r="V38" s="887"/>
    </row>
    <row r="39" spans="1:109" s="813" customFormat="1" ht="108.75" thickBot="1">
      <c r="A39" s="808"/>
      <c r="B39" s="446">
        <v>29</v>
      </c>
      <c r="C39" s="814"/>
      <c r="D39" s="814"/>
      <c r="E39" s="834" t="s">
        <v>211</v>
      </c>
      <c r="F39" s="834"/>
      <c r="G39" s="579" t="s">
        <v>212</v>
      </c>
      <c r="H39" s="579"/>
      <c r="I39" s="579"/>
      <c r="J39" s="433">
        <v>44562</v>
      </c>
      <c r="K39" s="433">
        <v>44651</v>
      </c>
      <c r="L39" s="437" t="s">
        <v>669</v>
      </c>
      <c r="M39" s="462" t="s">
        <v>889</v>
      </c>
      <c r="N39" s="462" t="s">
        <v>914</v>
      </c>
      <c r="O39" s="462" t="s">
        <v>214</v>
      </c>
      <c r="P39" s="829" t="s">
        <v>215</v>
      </c>
      <c r="Q39" s="408" t="s">
        <v>780</v>
      </c>
      <c r="R39" s="407">
        <v>2.3199999999999998E-2</v>
      </c>
      <c r="S39" s="408" t="s">
        <v>801</v>
      </c>
      <c r="T39" s="410" t="s">
        <v>829</v>
      </c>
      <c r="U39" s="884" t="s">
        <v>829</v>
      </c>
      <c r="V39" s="887"/>
    </row>
    <row r="40" spans="1:109" s="813" customFormat="1" ht="162.75" thickBot="1">
      <c r="A40" s="808"/>
      <c r="B40" s="446">
        <v>30</v>
      </c>
      <c r="C40" s="814"/>
      <c r="D40" s="814"/>
      <c r="E40" s="834"/>
      <c r="F40" s="834"/>
      <c r="G40" s="579" t="s">
        <v>216</v>
      </c>
      <c r="H40" s="579"/>
      <c r="I40" s="579"/>
      <c r="J40" s="433">
        <v>44562</v>
      </c>
      <c r="K40" s="433">
        <v>44651</v>
      </c>
      <c r="L40" s="437" t="s">
        <v>669</v>
      </c>
      <c r="M40" s="462" t="s">
        <v>889</v>
      </c>
      <c r="N40" s="462" t="s">
        <v>915</v>
      </c>
      <c r="O40" s="462" t="s">
        <v>218</v>
      </c>
      <c r="P40" s="829" t="s">
        <v>916</v>
      </c>
      <c r="Q40" s="408" t="s">
        <v>917</v>
      </c>
      <c r="R40" s="407">
        <v>2.3199999999999998E-2</v>
      </c>
      <c r="S40" s="408" t="s">
        <v>801</v>
      </c>
      <c r="T40" s="410" t="s">
        <v>829</v>
      </c>
      <c r="U40" s="884" t="s">
        <v>829</v>
      </c>
      <c r="V40" s="887"/>
    </row>
    <row r="41" spans="1:109" s="813" customFormat="1" ht="135.75" thickBot="1">
      <c r="A41" s="808"/>
      <c r="B41" s="446">
        <v>31</v>
      </c>
      <c r="C41" s="814"/>
      <c r="D41" s="814"/>
      <c r="E41" s="834"/>
      <c r="F41" s="834"/>
      <c r="G41" s="579" t="s">
        <v>703</v>
      </c>
      <c r="H41" s="579"/>
      <c r="I41" s="579"/>
      <c r="J41" s="433">
        <v>44562</v>
      </c>
      <c r="K41" s="433">
        <v>44651</v>
      </c>
      <c r="L41" s="437" t="s">
        <v>669</v>
      </c>
      <c r="M41" s="462" t="s">
        <v>221</v>
      </c>
      <c r="N41" s="462" t="s">
        <v>918</v>
      </c>
      <c r="O41" s="462" t="s">
        <v>223</v>
      </c>
      <c r="P41" s="829" t="s">
        <v>224</v>
      </c>
      <c r="Q41" s="408" t="s">
        <v>782</v>
      </c>
      <c r="R41" s="407">
        <v>2.3199999999999998E-2</v>
      </c>
      <c r="S41" s="408" t="s">
        <v>801</v>
      </c>
      <c r="T41" s="410" t="s">
        <v>829</v>
      </c>
      <c r="U41" s="884" t="s">
        <v>829</v>
      </c>
      <c r="V41" s="888"/>
    </row>
    <row r="42" spans="1:109" s="813" customFormat="1" ht="191.25" customHeight="1" thickBot="1">
      <c r="A42" s="808"/>
      <c r="B42" s="446">
        <v>32</v>
      </c>
      <c r="C42" s="814"/>
      <c r="D42" s="814"/>
      <c r="E42" s="818" t="s">
        <v>225</v>
      </c>
      <c r="F42" s="818"/>
      <c r="G42" s="579" t="s">
        <v>226</v>
      </c>
      <c r="H42" s="579"/>
      <c r="I42" s="579"/>
      <c r="J42" s="433" t="s">
        <v>696</v>
      </c>
      <c r="K42" s="433">
        <v>44926</v>
      </c>
      <c r="L42" s="433" t="s">
        <v>141</v>
      </c>
      <c r="M42" s="462" t="s">
        <v>889</v>
      </c>
      <c r="N42" s="463" t="s">
        <v>227</v>
      </c>
      <c r="O42" s="463" t="s">
        <v>228</v>
      </c>
      <c r="P42" s="832" t="s">
        <v>229</v>
      </c>
      <c r="Q42" s="816"/>
      <c r="R42" s="816"/>
      <c r="S42" s="408" t="s">
        <v>788</v>
      </c>
      <c r="T42" s="410" t="s">
        <v>834</v>
      </c>
      <c r="U42" s="817">
        <v>5.2999999999999999E-2</v>
      </c>
      <c r="V42" s="461" t="s">
        <v>919</v>
      </c>
    </row>
    <row r="43" spans="1:109" s="813" customFormat="1" ht="106.5" customHeight="1" thickBot="1">
      <c r="A43" s="808"/>
      <c r="B43" s="446">
        <v>33</v>
      </c>
      <c r="C43" s="814"/>
      <c r="D43" s="814"/>
      <c r="E43" s="818"/>
      <c r="F43" s="818"/>
      <c r="G43" s="579" t="s">
        <v>230</v>
      </c>
      <c r="H43" s="579"/>
      <c r="I43" s="579"/>
      <c r="J43" s="433" t="s">
        <v>696</v>
      </c>
      <c r="K43" s="433">
        <v>44926</v>
      </c>
      <c r="L43" s="433" t="s">
        <v>141</v>
      </c>
      <c r="M43" s="462" t="s">
        <v>889</v>
      </c>
      <c r="N43" s="463" t="s">
        <v>920</v>
      </c>
      <c r="O43" s="463" t="s">
        <v>698</v>
      </c>
      <c r="P43" s="832" t="s">
        <v>921</v>
      </c>
      <c r="Q43" s="816"/>
      <c r="R43" s="816"/>
      <c r="S43" s="408" t="s">
        <v>788</v>
      </c>
      <c r="T43" s="410" t="s">
        <v>830</v>
      </c>
      <c r="U43" s="885" t="s">
        <v>830</v>
      </c>
      <c r="V43" s="408" t="s">
        <v>850</v>
      </c>
    </row>
    <row r="44" spans="1:109" s="813" customFormat="1" ht="99" customHeight="1" thickBot="1">
      <c r="A44" s="808"/>
      <c r="B44" s="446">
        <v>34</v>
      </c>
      <c r="C44" s="814"/>
      <c r="D44" s="814"/>
      <c r="E44" s="818"/>
      <c r="F44" s="818"/>
      <c r="G44" s="579" t="s">
        <v>234</v>
      </c>
      <c r="H44" s="579"/>
      <c r="I44" s="579"/>
      <c r="J44" s="433">
        <v>44743</v>
      </c>
      <c r="K44" s="433">
        <v>44926</v>
      </c>
      <c r="L44" s="433" t="s">
        <v>141</v>
      </c>
      <c r="M44" s="462" t="s">
        <v>235</v>
      </c>
      <c r="N44" s="463" t="s">
        <v>922</v>
      </c>
      <c r="O44" s="463" t="s">
        <v>704</v>
      </c>
      <c r="P44" s="832" t="s">
        <v>238</v>
      </c>
      <c r="Q44" s="816"/>
      <c r="R44" s="816"/>
      <c r="S44" s="408" t="s">
        <v>788</v>
      </c>
      <c r="T44" s="410" t="s">
        <v>830</v>
      </c>
      <c r="U44" s="885" t="s">
        <v>830</v>
      </c>
      <c r="V44" s="408" t="s">
        <v>850</v>
      </c>
    </row>
    <row r="45" spans="1:109" s="813" customFormat="1" ht="80.25" customHeight="1" thickBot="1">
      <c r="A45" s="808"/>
      <c r="B45" s="446">
        <v>35</v>
      </c>
      <c r="C45" s="814"/>
      <c r="D45" s="814"/>
      <c r="E45" s="818"/>
      <c r="F45" s="818"/>
      <c r="G45" s="579" t="s">
        <v>239</v>
      </c>
      <c r="H45" s="579"/>
      <c r="I45" s="579"/>
      <c r="J45" s="433">
        <v>44652</v>
      </c>
      <c r="K45" s="433">
        <v>44985</v>
      </c>
      <c r="L45" s="433" t="s">
        <v>141</v>
      </c>
      <c r="M45" s="835" t="s">
        <v>889</v>
      </c>
      <c r="N45" s="579" t="s">
        <v>240</v>
      </c>
      <c r="O45" s="579" t="s">
        <v>923</v>
      </c>
      <c r="P45" s="828" t="s">
        <v>552</v>
      </c>
      <c r="Q45" s="816"/>
      <c r="R45" s="816"/>
      <c r="S45" s="408" t="s">
        <v>788</v>
      </c>
      <c r="T45" s="410" t="s">
        <v>831</v>
      </c>
      <c r="U45" s="885" t="s">
        <v>831</v>
      </c>
      <c r="V45" s="408" t="s">
        <v>850</v>
      </c>
    </row>
    <row r="46" spans="1:109" s="813" customFormat="1" ht="94.5" customHeight="1" thickBot="1">
      <c r="A46" s="808"/>
      <c r="B46" s="446">
        <v>36</v>
      </c>
      <c r="C46" s="819"/>
      <c r="D46" s="819"/>
      <c r="E46" s="820"/>
      <c r="F46" s="820"/>
      <c r="G46" s="581" t="s">
        <v>695</v>
      </c>
      <c r="H46" s="581"/>
      <c r="I46" s="581"/>
      <c r="J46" s="438">
        <v>44652</v>
      </c>
      <c r="K46" s="438">
        <v>44985</v>
      </c>
      <c r="L46" s="438" t="s">
        <v>141</v>
      </c>
      <c r="M46" s="840"/>
      <c r="N46" s="581"/>
      <c r="O46" s="581"/>
      <c r="P46" s="841"/>
      <c r="Q46" s="816"/>
      <c r="R46" s="816"/>
      <c r="S46" s="408" t="s">
        <v>788</v>
      </c>
      <c r="T46" s="410" t="s">
        <v>831</v>
      </c>
      <c r="U46" s="885" t="s">
        <v>831</v>
      </c>
      <c r="V46" s="408" t="s">
        <v>850</v>
      </c>
    </row>
    <row r="47" spans="1:109" s="843" customFormat="1" ht="409.6" customHeight="1" thickBot="1">
      <c r="A47" s="813"/>
      <c r="B47" s="446">
        <v>37</v>
      </c>
      <c r="C47" s="824" t="s">
        <v>29</v>
      </c>
      <c r="D47" s="824"/>
      <c r="E47" s="842" t="s">
        <v>22</v>
      </c>
      <c r="F47" s="842"/>
      <c r="G47" s="576" t="s">
        <v>842</v>
      </c>
      <c r="H47" s="576"/>
      <c r="I47" s="576"/>
      <c r="J47" s="439">
        <v>44562</v>
      </c>
      <c r="K47" s="439">
        <v>44927</v>
      </c>
      <c r="L47" s="467" t="s">
        <v>924</v>
      </c>
      <c r="M47" s="811" t="s">
        <v>925</v>
      </c>
      <c r="N47" s="467" t="s">
        <v>598</v>
      </c>
      <c r="O47" s="467" t="s">
        <v>597</v>
      </c>
      <c r="P47" s="812" t="s">
        <v>760</v>
      </c>
      <c r="Q47" s="408" t="s">
        <v>926</v>
      </c>
      <c r="R47" s="407">
        <v>2.3199999999999998E-2</v>
      </c>
      <c r="S47" s="408" t="s">
        <v>927</v>
      </c>
      <c r="T47" s="892" t="s">
        <v>928</v>
      </c>
      <c r="U47" s="817">
        <v>5.2999999999999999E-2</v>
      </c>
      <c r="V47" s="461" t="s">
        <v>846</v>
      </c>
      <c r="W47" s="813"/>
      <c r="X47" s="813"/>
      <c r="Y47" s="813"/>
      <c r="Z47" s="813"/>
      <c r="AA47" s="813"/>
      <c r="AB47" s="813"/>
      <c r="AC47" s="813"/>
      <c r="AD47" s="813"/>
      <c r="AE47" s="813"/>
      <c r="AF47" s="813"/>
      <c r="AG47" s="813"/>
      <c r="AH47" s="813"/>
      <c r="AI47" s="813"/>
      <c r="AJ47" s="813"/>
      <c r="AK47" s="813"/>
      <c r="AL47" s="813"/>
      <c r="AM47" s="813"/>
      <c r="AN47" s="813"/>
      <c r="AO47" s="813"/>
      <c r="AP47" s="813"/>
      <c r="AQ47" s="813"/>
      <c r="AR47" s="813"/>
      <c r="AS47" s="813"/>
      <c r="AT47" s="813"/>
      <c r="AU47" s="813"/>
      <c r="AV47" s="813"/>
      <c r="AW47" s="813"/>
      <c r="AX47" s="813"/>
      <c r="AY47" s="813"/>
      <c r="AZ47" s="813"/>
      <c r="BA47" s="813"/>
      <c r="BB47" s="813"/>
      <c r="BC47" s="813"/>
      <c r="BD47" s="813"/>
      <c r="BE47" s="813"/>
      <c r="BF47" s="813"/>
      <c r="BG47" s="813"/>
      <c r="BH47" s="813"/>
      <c r="BI47" s="813"/>
      <c r="BJ47" s="813"/>
      <c r="BK47" s="813"/>
      <c r="BL47" s="813"/>
      <c r="BM47" s="813"/>
      <c r="BN47" s="813"/>
      <c r="BO47" s="813"/>
      <c r="BP47" s="813"/>
      <c r="BQ47" s="813"/>
      <c r="BR47" s="813"/>
      <c r="BS47" s="813"/>
      <c r="BT47" s="813"/>
      <c r="BU47" s="813"/>
      <c r="BV47" s="813"/>
      <c r="BW47" s="813"/>
      <c r="BX47" s="813"/>
      <c r="BY47" s="813"/>
      <c r="BZ47" s="813"/>
      <c r="CA47" s="813"/>
      <c r="CB47" s="813"/>
      <c r="CC47" s="813"/>
      <c r="CD47" s="813"/>
      <c r="CE47" s="813"/>
      <c r="CF47" s="813"/>
      <c r="CG47" s="813"/>
      <c r="CH47" s="813"/>
      <c r="CI47" s="813"/>
      <c r="CJ47" s="813"/>
      <c r="CK47" s="813"/>
      <c r="CL47" s="813"/>
      <c r="CM47" s="813"/>
      <c r="CN47" s="813"/>
      <c r="CO47" s="813"/>
      <c r="CP47" s="813"/>
      <c r="CQ47" s="813"/>
      <c r="CR47" s="813"/>
      <c r="CS47" s="813"/>
      <c r="CT47" s="813"/>
      <c r="CU47" s="813"/>
      <c r="CV47" s="813"/>
      <c r="CW47" s="813"/>
      <c r="CX47" s="813"/>
      <c r="CY47" s="813"/>
      <c r="CZ47" s="813"/>
      <c r="DA47" s="813"/>
      <c r="DB47" s="813"/>
      <c r="DC47" s="813"/>
      <c r="DD47" s="813"/>
      <c r="DE47" s="813"/>
    </row>
    <row r="48" spans="1:109" s="847" customFormat="1" ht="387.75" customHeight="1" thickBot="1">
      <c r="A48" s="844"/>
      <c r="B48" s="446">
        <v>38</v>
      </c>
      <c r="C48" s="814"/>
      <c r="D48" s="814"/>
      <c r="E48" s="845" t="s">
        <v>23</v>
      </c>
      <c r="F48" s="845"/>
      <c r="G48" s="577" t="s">
        <v>711</v>
      </c>
      <c r="H48" s="577"/>
      <c r="I48" s="577"/>
      <c r="J48" s="426">
        <v>44562</v>
      </c>
      <c r="K48" s="426">
        <v>44927</v>
      </c>
      <c r="L48" s="464" t="s">
        <v>924</v>
      </c>
      <c r="M48" s="462" t="s">
        <v>929</v>
      </c>
      <c r="N48" s="464" t="s">
        <v>602</v>
      </c>
      <c r="O48" s="464" t="s">
        <v>606</v>
      </c>
      <c r="P48" s="846" t="s">
        <v>601</v>
      </c>
      <c r="Q48" s="413" t="s">
        <v>930</v>
      </c>
      <c r="R48" s="407">
        <v>2.3199999999999998E-2</v>
      </c>
      <c r="S48" s="408" t="s">
        <v>801</v>
      </c>
      <c r="T48" s="893" t="s">
        <v>851</v>
      </c>
      <c r="U48" s="817">
        <v>5.2999999999999999E-2</v>
      </c>
      <c r="V48" s="461" t="s">
        <v>846</v>
      </c>
      <c r="W48" s="844"/>
      <c r="X48" s="844"/>
      <c r="Y48" s="844"/>
      <c r="Z48" s="844"/>
      <c r="AA48" s="844"/>
      <c r="AB48" s="844"/>
      <c r="AC48" s="844"/>
      <c r="AD48" s="844"/>
      <c r="AE48" s="844"/>
      <c r="AF48" s="844"/>
      <c r="AG48" s="844"/>
      <c r="AH48" s="844"/>
      <c r="AI48" s="844"/>
      <c r="AJ48" s="844"/>
      <c r="AK48" s="844"/>
      <c r="AL48" s="844"/>
      <c r="AM48" s="844"/>
      <c r="AN48" s="844"/>
      <c r="AO48" s="844"/>
      <c r="AP48" s="844"/>
      <c r="AQ48" s="844"/>
      <c r="AR48" s="844"/>
      <c r="AS48" s="844"/>
      <c r="AT48" s="844"/>
      <c r="AU48" s="844"/>
      <c r="AV48" s="844"/>
      <c r="AW48" s="844"/>
      <c r="AX48" s="844"/>
      <c r="AY48" s="844"/>
      <c r="AZ48" s="844"/>
      <c r="BA48" s="844"/>
      <c r="BB48" s="844"/>
      <c r="BC48" s="844"/>
      <c r="BD48" s="844"/>
      <c r="BE48" s="844"/>
      <c r="BF48" s="844"/>
      <c r="BG48" s="844"/>
      <c r="BH48" s="844"/>
      <c r="BI48" s="844"/>
      <c r="BJ48" s="844"/>
      <c r="BK48" s="844"/>
      <c r="BL48" s="844"/>
      <c r="BM48" s="844"/>
      <c r="BN48" s="844"/>
      <c r="BO48" s="844"/>
      <c r="BP48" s="844"/>
      <c r="BQ48" s="844"/>
      <c r="BR48" s="844"/>
      <c r="BS48" s="844"/>
      <c r="BT48" s="844"/>
      <c r="BU48" s="844"/>
      <c r="BV48" s="844"/>
      <c r="BW48" s="844"/>
      <c r="BX48" s="844"/>
      <c r="BY48" s="844"/>
      <c r="BZ48" s="844"/>
      <c r="CA48" s="844"/>
      <c r="CB48" s="844"/>
      <c r="CC48" s="844"/>
      <c r="CD48" s="844"/>
      <c r="CE48" s="844"/>
      <c r="CF48" s="844"/>
      <c r="CG48" s="844"/>
      <c r="CH48" s="844"/>
      <c r="CI48" s="844"/>
      <c r="CJ48" s="844"/>
      <c r="CK48" s="844"/>
      <c r="CL48" s="844"/>
      <c r="CM48" s="844"/>
      <c r="CN48" s="844"/>
      <c r="CO48" s="844"/>
      <c r="CP48" s="844"/>
      <c r="CQ48" s="844"/>
      <c r="CR48" s="844"/>
      <c r="CS48" s="844"/>
      <c r="CT48" s="844"/>
      <c r="CU48" s="844"/>
      <c r="CV48" s="844"/>
      <c r="CW48" s="844"/>
      <c r="CX48" s="844"/>
      <c r="CY48" s="844"/>
      <c r="CZ48" s="844"/>
      <c r="DA48" s="844"/>
      <c r="DB48" s="844"/>
      <c r="DC48" s="844"/>
      <c r="DD48" s="844"/>
      <c r="DE48" s="844"/>
    </row>
    <row r="49" spans="1:206" s="843" customFormat="1" ht="409.6" customHeight="1" thickBot="1">
      <c r="A49" s="813"/>
      <c r="B49" s="446">
        <v>39</v>
      </c>
      <c r="C49" s="814"/>
      <c r="D49" s="814"/>
      <c r="E49" s="845"/>
      <c r="F49" s="845"/>
      <c r="G49" s="577" t="s">
        <v>603</v>
      </c>
      <c r="H49" s="577"/>
      <c r="I49" s="577"/>
      <c r="J49" s="426">
        <v>44562</v>
      </c>
      <c r="K49" s="426">
        <v>44927</v>
      </c>
      <c r="L49" s="464" t="s">
        <v>924</v>
      </c>
      <c r="M49" s="462" t="s">
        <v>931</v>
      </c>
      <c r="N49" s="464" t="s">
        <v>605</v>
      </c>
      <c r="O49" s="464" t="s">
        <v>609</v>
      </c>
      <c r="P49" s="465" t="s">
        <v>932</v>
      </c>
      <c r="Q49" s="413" t="s">
        <v>762</v>
      </c>
      <c r="R49" s="407">
        <v>2.3199999999999998E-2</v>
      </c>
      <c r="S49" s="413" t="s">
        <v>815</v>
      </c>
      <c r="T49" s="408" t="s">
        <v>933</v>
      </c>
      <c r="U49" s="894">
        <v>5.2999999999999999E-2</v>
      </c>
      <c r="V49" s="461" t="s">
        <v>852</v>
      </c>
      <c r="W49" s="813"/>
      <c r="X49" s="813"/>
      <c r="Y49" s="813"/>
      <c r="Z49" s="813"/>
      <c r="AA49" s="813"/>
      <c r="AB49" s="813"/>
      <c r="AC49" s="813"/>
      <c r="AD49" s="813"/>
      <c r="AE49" s="813"/>
      <c r="AF49" s="813"/>
      <c r="AG49" s="813"/>
      <c r="AH49" s="813"/>
      <c r="AI49" s="813"/>
      <c r="AJ49" s="813"/>
      <c r="AK49" s="813"/>
      <c r="AL49" s="813"/>
      <c r="AM49" s="813"/>
      <c r="AN49" s="813"/>
      <c r="AO49" s="813"/>
      <c r="AP49" s="813"/>
      <c r="AQ49" s="813"/>
      <c r="AR49" s="813"/>
      <c r="AS49" s="813"/>
      <c r="AT49" s="813"/>
      <c r="AU49" s="813"/>
      <c r="AV49" s="813"/>
      <c r="AW49" s="813"/>
      <c r="AX49" s="813"/>
      <c r="AY49" s="813"/>
      <c r="AZ49" s="813"/>
      <c r="BA49" s="813"/>
      <c r="BB49" s="813"/>
      <c r="BC49" s="813"/>
      <c r="BD49" s="813"/>
      <c r="BE49" s="813"/>
      <c r="BF49" s="813"/>
      <c r="BG49" s="813"/>
      <c r="BH49" s="813"/>
      <c r="BI49" s="813"/>
      <c r="BJ49" s="813"/>
      <c r="BK49" s="813"/>
      <c r="BL49" s="813"/>
      <c r="BM49" s="813"/>
      <c r="BN49" s="813"/>
      <c r="BO49" s="813"/>
      <c r="BP49" s="813"/>
      <c r="BQ49" s="813"/>
      <c r="BR49" s="813"/>
      <c r="BS49" s="813"/>
      <c r="BT49" s="813"/>
      <c r="BU49" s="813"/>
      <c r="BV49" s="813"/>
      <c r="BW49" s="813"/>
      <c r="BX49" s="813"/>
      <c r="BY49" s="813"/>
      <c r="BZ49" s="813"/>
      <c r="CA49" s="813"/>
      <c r="CB49" s="813"/>
      <c r="CC49" s="813"/>
      <c r="CD49" s="813"/>
      <c r="CE49" s="813"/>
      <c r="CF49" s="813"/>
      <c r="CG49" s="813"/>
      <c r="CH49" s="813"/>
      <c r="CI49" s="813"/>
      <c r="CJ49" s="813"/>
      <c r="CK49" s="813"/>
      <c r="CL49" s="813"/>
      <c r="CM49" s="813"/>
      <c r="CN49" s="813"/>
      <c r="CO49" s="813"/>
      <c r="CP49" s="813"/>
      <c r="CQ49" s="813"/>
      <c r="CR49" s="813"/>
      <c r="CS49" s="813"/>
      <c r="CT49" s="813"/>
      <c r="CU49" s="813"/>
      <c r="CV49" s="813"/>
      <c r="CW49" s="813"/>
      <c r="CX49" s="813"/>
      <c r="CY49" s="813"/>
      <c r="CZ49" s="813"/>
      <c r="DA49" s="813"/>
      <c r="DB49" s="813"/>
      <c r="DC49" s="813"/>
      <c r="DD49" s="813"/>
      <c r="DE49" s="813"/>
    </row>
    <row r="50" spans="1:206" s="843" customFormat="1" ht="263.25" customHeight="1" thickBot="1">
      <c r="A50" s="813"/>
      <c r="B50" s="446">
        <v>40</v>
      </c>
      <c r="C50" s="814"/>
      <c r="D50" s="814"/>
      <c r="E50" s="845" t="s">
        <v>24</v>
      </c>
      <c r="F50" s="845"/>
      <c r="G50" s="577" t="s">
        <v>654</v>
      </c>
      <c r="H50" s="577"/>
      <c r="I50" s="577"/>
      <c r="J50" s="426">
        <v>44562</v>
      </c>
      <c r="K50" s="426">
        <v>44927</v>
      </c>
      <c r="L50" s="425" t="s">
        <v>608</v>
      </c>
      <c r="M50" s="462" t="s">
        <v>934</v>
      </c>
      <c r="N50" s="463" t="s">
        <v>613</v>
      </c>
      <c r="O50" s="464" t="s">
        <v>612</v>
      </c>
      <c r="P50" s="465" t="s">
        <v>935</v>
      </c>
      <c r="Q50" s="413" t="s">
        <v>936</v>
      </c>
      <c r="R50" s="407">
        <v>2.3199999999999998E-2</v>
      </c>
      <c r="S50" s="408" t="s">
        <v>801</v>
      </c>
      <c r="T50" s="408" t="s">
        <v>844</v>
      </c>
      <c r="U50" s="817">
        <v>5.2999999999999999E-2</v>
      </c>
      <c r="V50" s="461" t="s">
        <v>853</v>
      </c>
      <c r="W50" s="813"/>
      <c r="X50" s="813"/>
      <c r="Y50" s="813"/>
      <c r="Z50" s="813"/>
      <c r="AA50" s="813"/>
      <c r="AB50" s="813"/>
      <c r="AC50" s="813"/>
      <c r="AD50" s="813"/>
      <c r="AE50" s="813"/>
      <c r="AF50" s="813"/>
      <c r="AG50" s="813"/>
      <c r="AH50" s="813"/>
      <c r="AI50" s="813"/>
      <c r="AJ50" s="813"/>
      <c r="AK50" s="813"/>
      <c r="AL50" s="813"/>
      <c r="AM50" s="813"/>
      <c r="AN50" s="813"/>
      <c r="AO50" s="813"/>
      <c r="AP50" s="813"/>
      <c r="AQ50" s="813"/>
      <c r="AR50" s="813"/>
      <c r="AS50" s="813"/>
      <c r="AT50" s="813"/>
      <c r="AU50" s="813"/>
      <c r="AV50" s="813"/>
      <c r="AW50" s="813"/>
      <c r="AX50" s="813"/>
      <c r="AY50" s="813"/>
      <c r="AZ50" s="813"/>
      <c r="BA50" s="813"/>
      <c r="BB50" s="813"/>
      <c r="BC50" s="813"/>
      <c r="BD50" s="813"/>
      <c r="BE50" s="813"/>
      <c r="BF50" s="813"/>
      <c r="BG50" s="813"/>
      <c r="BH50" s="813"/>
      <c r="BI50" s="813"/>
      <c r="BJ50" s="813"/>
      <c r="BK50" s="813"/>
      <c r="BL50" s="813"/>
      <c r="BM50" s="813"/>
      <c r="BN50" s="813"/>
      <c r="BO50" s="813"/>
      <c r="BP50" s="813"/>
      <c r="BQ50" s="813"/>
      <c r="BR50" s="813"/>
      <c r="BS50" s="813"/>
      <c r="BT50" s="813"/>
      <c r="BU50" s="813"/>
      <c r="BV50" s="813"/>
      <c r="BW50" s="813"/>
      <c r="BX50" s="813"/>
      <c r="BY50" s="813"/>
      <c r="BZ50" s="813"/>
      <c r="CA50" s="813"/>
      <c r="CB50" s="813"/>
      <c r="CC50" s="813"/>
      <c r="CD50" s="813"/>
      <c r="CE50" s="813"/>
      <c r="CF50" s="813"/>
      <c r="CG50" s="813"/>
      <c r="CH50" s="813"/>
      <c r="CI50" s="813"/>
      <c r="CJ50" s="813"/>
      <c r="CK50" s="813"/>
      <c r="CL50" s="813"/>
      <c r="CM50" s="813"/>
      <c r="CN50" s="813"/>
      <c r="CO50" s="813"/>
      <c r="CP50" s="813"/>
      <c r="CQ50" s="813"/>
      <c r="CR50" s="813"/>
      <c r="CS50" s="813"/>
      <c r="CT50" s="813"/>
      <c r="CU50" s="813"/>
      <c r="CV50" s="813"/>
      <c r="CW50" s="813"/>
      <c r="CX50" s="813"/>
      <c r="CY50" s="813"/>
      <c r="CZ50" s="813"/>
      <c r="DA50" s="813"/>
      <c r="DB50" s="813"/>
      <c r="DC50" s="813"/>
      <c r="DD50" s="813"/>
      <c r="DE50" s="813"/>
      <c r="DF50" s="813"/>
      <c r="DG50" s="813"/>
      <c r="DH50" s="813"/>
      <c r="DI50" s="813"/>
      <c r="DJ50" s="813"/>
      <c r="DK50" s="813"/>
      <c r="DL50" s="813"/>
      <c r="DM50" s="813"/>
      <c r="DN50" s="813"/>
      <c r="DO50" s="813"/>
      <c r="DP50" s="813"/>
      <c r="DQ50" s="813"/>
      <c r="DR50" s="813"/>
      <c r="DS50" s="813"/>
      <c r="DT50" s="813"/>
      <c r="DU50" s="813"/>
      <c r="DV50" s="813"/>
      <c r="DW50" s="813"/>
      <c r="DX50" s="813"/>
      <c r="DY50" s="813"/>
      <c r="DZ50" s="813"/>
      <c r="EA50" s="813"/>
      <c r="EB50" s="813"/>
      <c r="EC50" s="813"/>
      <c r="ED50" s="813"/>
      <c r="EE50" s="813"/>
      <c r="EF50" s="813"/>
      <c r="EG50" s="813"/>
      <c r="EH50" s="813"/>
      <c r="EI50" s="813"/>
      <c r="EJ50" s="813"/>
      <c r="EK50" s="813"/>
      <c r="EL50" s="813"/>
      <c r="EM50" s="813"/>
      <c r="EN50" s="813"/>
      <c r="EO50" s="813"/>
      <c r="EP50" s="813"/>
      <c r="EQ50" s="813"/>
      <c r="ER50" s="813"/>
      <c r="ES50" s="813"/>
      <c r="ET50" s="813"/>
      <c r="EU50" s="813"/>
      <c r="EV50" s="813"/>
      <c r="EW50" s="813"/>
      <c r="EX50" s="813"/>
      <c r="EY50" s="813"/>
      <c r="EZ50" s="813"/>
      <c r="FA50" s="813"/>
      <c r="FB50" s="813"/>
      <c r="FC50" s="813"/>
      <c r="FD50" s="813"/>
      <c r="FE50" s="813"/>
      <c r="FF50" s="813"/>
      <c r="FG50" s="813"/>
      <c r="FH50" s="813"/>
      <c r="FI50" s="813"/>
      <c r="FJ50" s="813"/>
      <c r="FK50" s="813"/>
      <c r="FL50" s="813"/>
      <c r="FM50" s="813"/>
      <c r="FN50" s="813"/>
      <c r="FO50" s="813"/>
      <c r="FP50" s="813"/>
      <c r="FQ50" s="813"/>
      <c r="FR50" s="813"/>
      <c r="FS50" s="813"/>
      <c r="FT50" s="813"/>
      <c r="FU50" s="813"/>
      <c r="FV50" s="813"/>
      <c r="FW50" s="813"/>
      <c r="FX50" s="813"/>
      <c r="FY50" s="813"/>
      <c r="FZ50" s="813"/>
      <c r="GA50" s="813"/>
      <c r="GB50" s="813"/>
      <c r="GC50" s="813"/>
      <c r="GD50" s="813"/>
      <c r="GE50" s="813"/>
      <c r="GF50" s="813"/>
      <c r="GG50" s="813"/>
      <c r="GH50" s="813"/>
      <c r="GI50" s="813"/>
      <c r="GJ50" s="813"/>
      <c r="GK50" s="813"/>
      <c r="GL50" s="813"/>
      <c r="GM50" s="813"/>
      <c r="GN50" s="813"/>
      <c r="GO50" s="813"/>
      <c r="GP50" s="813"/>
      <c r="GQ50" s="813"/>
      <c r="GR50" s="813"/>
      <c r="GS50" s="813"/>
      <c r="GT50" s="813"/>
      <c r="GU50" s="813"/>
      <c r="GV50" s="813"/>
      <c r="GW50" s="813"/>
      <c r="GX50" s="813"/>
    </row>
    <row r="51" spans="1:206" s="843" customFormat="1" ht="109.5" customHeight="1" thickBot="1">
      <c r="A51" s="813"/>
      <c r="B51" s="446">
        <v>41</v>
      </c>
      <c r="C51" s="814"/>
      <c r="D51" s="814"/>
      <c r="E51" s="848" t="s">
        <v>127</v>
      </c>
      <c r="F51" s="848"/>
      <c r="G51" s="579" t="s">
        <v>661</v>
      </c>
      <c r="H51" s="579"/>
      <c r="I51" s="579"/>
      <c r="J51" s="426">
        <v>44562</v>
      </c>
      <c r="K51" s="426">
        <v>44927</v>
      </c>
      <c r="L51" s="425" t="s">
        <v>576</v>
      </c>
      <c r="M51" s="849" t="s">
        <v>956</v>
      </c>
      <c r="N51" s="464" t="s">
        <v>659</v>
      </c>
      <c r="O51" s="850" t="s">
        <v>660</v>
      </c>
      <c r="P51" s="851" t="s">
        <v>662</v>
      </c>
      <c r="Q51" s="408" t="s">
        <v>937</v>
      </c>
      <c r="R51" s="407">
        <v>2.3199999999999998E-2</v>
      </c>
      <c r="S51" s="408" t="s">
        <v>801</v>
      </c>
      <c r="T51" s="410" t="s">
        <v>829</v>
      </c>
      <c r="U51" s="884" t="s">
        <v>829</v>
      </c>
      <c r="V51" s="461" t="s">
        <v>854</v>
      </c>
      <c r="W51" s="813"/>
      <c r="X51" s="813"/>
      <c r="Y51" s="813"/>
      <c r="Z51" s="813"/>
      <c r="AA51" s="813"/>
      <c r="AB51" s="813"/>
      <c r="AC51" s="813"/>
      <c r="AD51" s="813"/>
      <c r="AE51" s="813"/>
      <c r="AF51" s="813"/>
      <c r="AG51" s="813"/>
      <c r="AH51" s="813"/>
      <c r="AI51" s="813"/>
      <c r="AJ51" s="813"/>
      <c r="AK51" s="813"/>
      <c r="AL51" s="813"/>
      <c r="AM51" s="813"/>
      <c r="AN51" s="813"/>
      <c r="AO51" s="813"/>
      <c r="AP51" s="813"/>
      <c r="AQ51" s="813"/>
      <c r="AR51" s="813"/>
      <c r="AS51" s="813"/>
      <c r="AT51" s="813"/>
      <c r="AU51" s="813"/>
      <c r="AV51" s="813"/>
      <c r="AW51" s="813"/>
      <c r="AX51" s="813"/>
      <c r="AY51" s="813"/>
      <c r="AZ51" s="813"/>
      <c r="BA51" s="813"/>
      <c r="BB51" s="813"/>
      <c r="BC51" s="813"/>
      <c r="BD51" s="813"/>
      <c r="BE51" s="813"/>
      <c r="BF51" s="813"/>
      <c r="BG51" s="813"/>
      <c r="BH51" s="813"/>
      <c r="BI51" s="813"/>
      <c r="BJ51" s="813"/>
      <c r="BK51" s="813"/>
      <c r="BL51" s="813"/>
      <c r="BM51" s="813"/>
      <c r="BN51" s="813"/>
      <c r="BO51" s="813"/>
      <c r="BP51" s="813"/>
      <c r="BQ51" s="813"/>
      <c r="BR51" s="813"/>
      <c r="BS51" s="813"/>
      <c r="BT51" s="813"/>
      <c r="BU51" s="813"/>
      <c r="BV51" s="813"/>
      <c r="BW51" s="813"/>
      <c r="BX51" s="813"/>
      <c r="BY51" s="813"/>
      <c r="BZ51" s="813"/>
      <c r="CA51" s="813"/>
      <c r="CB51" s="813"/>
      <c r="CC51" s="813"/>
      <c r="CD51" s="813"/>
      <c r="CE51" s="813"/>
      <c r="CF51" s="813"/>
      <c r="CG51" s="813"/>
      <c r="CH51" s="813"/>
      <c r="CI51" s="813"/>
      <c r="CJ51" s="813"/>
      <c r="CK51" s="813"/>
      <c r="CL51" s="813"/>
      <c r="CM51" s="813"/>
      <c r="CN51" s="813"/>
      <c r="CO51" s="813"/>
      <c r="CP51" s="813"/>
      <c r="CQ51" s="813"/>
      <c r="CR51" s="813"/>
      <c r="CS51" s="813"/>
      <c r="CT51" s="813"/>
      <c r="CU51" s="813"/>
      <c r="CV51" s="813"/>
      <c r="CW51" s="813"/>
      <c r="CX51" s="813"/>
      <c r="CY51" s="813"/>
      <c r="CZ51" s="813"/>
      <c r="DA51" s="813"/>
      <c r="DB51" s="813"/>
      <c r="DC51" s="813"/>
      <c r="DD51" s="813"/>
      <c r="DE51" s="813"/>
      <c r="DF51" s="813"/>
      <c r="DG51" s="813"/>
      <c r="DH51" s="813"/>
      <c r="DI51" s="813"/>
      <c r="DJ51" s="813"/>
      <c r="DK51" s="813"/>
      <c r="DL51" s="813"/>
      <c r="DM51" s="813"/>
      <c r="DN51" s="813"/>
      <c r="DO51" s="813"/>
      <c r="DP51" s="813"/>
      <c r="DQ51" s="813"/>
      <c r="DR51" s="813"/>
      <c r="DS51" s="813"/>
      <c r="DT51" s="813"/>
      <c r="DU51" s="813"/>
      <c r="DV51" s="813"/>
      <c r="DW51" s="813"/>
      <c r="DX51" s="813"/>
      <c r="DY51" s="813"/>
      <c r="DZ51" s="813"/>
      <c r="EA51" s="813"/>
      <c r="EB51" s="813"/>
      <c r="EC51" s="813"/>
      <c r="ED51" s="813"/>
      <c r="EE51" s="813"/>
      <c r="EF51" s="813"/>
      <c r="EG51" s="813"/>
      <c r="EH51" s="813"/>
      <c r="EI51" s="813"/>
      <c r="EJ51" s="813"/>
      <c r="EK51" s="813"/>
      <c r="EL51" s="813"/>
      <c r="EM51" s="813"/>
      <c r="EN51" s="813"/>
      <c r="EO51" s="813"/>
      <c r="EP51" s="813"/>
      <c r="EQ51" s="813"/>
      <c r="ER51" s="813"/>
      <c r="ES51" s="813"/>
      <c r="ET51" s="813"/>
      <c r="EU51" s="813"/>
      <c r="EV51" s="813"/>
      <c r="EW51" s="813"/>
      <c r="EX51" s="813"/>
      <c r="EY51" s="813"/>
      <c r="EZ51" s="813"/>
      <c r="FA51" s="813"/>
      <c r="FB51" s="813"/>
      <c r="FC51" s="813"/>
      <c r="FD51" s="813"/>
      <c r="FE51" s="813"/>
      <c r="FF51" s="813"/>
      <c r="FG51" s="813"/>
      <c r="FH51" s="813"/>
      <c r="FI51" s="813"/>
      <c r="FJ51" s="813"/>
      <c r="FK51" s="813"/>
      <c r="FL51" s="813"/>
      <c r="FM51" s="813"/>
      <c r="FN51" s="813"/>
      <c r="FO51" s="813"/>
      <c r="FP51" s="813"/>
      <c r="FQ51" s="813"/>
      <c r="FR51" s="813"/>
      <c r="FS51" s="813"/>
      <c r="FT51" s="813"/>
      <c r="FU51" s="813"/>
      <c r="FV51" s="813"/>
      <c r="FW51" s="813"/>
      <c r="FX51" s="813"/>
      <c r="FY51" s="813"/>
      <c r="FZ51" s="813"/>
      <c r="GA51" s="813"/>
      <c r="GB51" s="813"/>
      <c r="GC51" s="813"/>
      <c r="GD51" s="813"/>
      <c r="GE51" s="813"/>
      <c r="GF51" s="813"/>
      <c r="GG51" s="813"/>
      <c r="GH51" s="813"/>
      <c r="GI51" s="813"/>
      <c r="GJ51" s="813"/>
      <c r="GK51" s="813"/>
      <c r="GL51" s="813"/>
      <c r="GM51" s="813"/>
      <c r="GN51" s="813"/>
      <c r="GO51" s="813"/>
      <c r="GP51" s="813"/>
      <c r="GQ51" s="813"/>
      <c r="GR51" s="813"/>
      <c r="GS51" s="813"/>
      <c r="GT51" s="813"/>
      <c r="GU51" s="813"/>
      <c r="GV51" s="813"/>
      <c r="GW51" s="813"/>
      <c r="GX51" s="813"/>
    </row>
    <row r="52" spans="1:206" s="843" customFormat="1" ht="354.75" customHeight="1" thickBot="1">
      <c r="A52" s="813"/>
      <c r="B52" s="446">
        <v>42</v>
      </c>
      <c r="C52" s="819"/>
      <c r="D52" s="819"/>
      <c r="E52" s="852" t="s">
        <v>133</v>
      </c>
      <c r="F52" s="852"/>
      <c r="G52" s="580" t="s">
        <v>655</v>
      </c>
      <c r="H52" s="580"/>
      <c r="I52" s="580"/>
      <c r="J52" s="428">
        <v>44562</v>
      </c>
      <c r="K52" s="428">
        <v>44927</v>
      </c>
      <c r="L52" s="470" t="s">
        <v>924</v>
      </c>
      <c r="M52" s="853" t="s">
        <v>938</v>
      </c>
      <c r="N52" s="854" t="s">
        <v>616</v>
      </c>
      <c r="O52" s="855" t="s">
        <v>614</v>
      </c>
      <c r="P52" s="856" t="s">
        <v>939</v>
      </c>
      <c r="Q52" s="408" t="s">
        <v>940</v>
      </c>
      <c r="R52" s="407">
        <v>2.3199999999999998E-2</v>
      </c>
      <c r="S52" s="408" t="s">
        <v>801</v>
      </c>
      <c r="T52" s="409" t="s">
        <v>941</v>
      </c>
      <c r="U52" s="817">
        <v>5.2999999999999999E-2</v>
      </c>
      <c r="V52" s="461" t="s">
        <v>855</v>
      </c>
      <c r="W52" s="813"/>
      <c r="X52" s="813"/>
      <c r="Y52" s="813"/>
      <c r="Z52" s="813"/>
      <c r="AA52" s="813"/>
      <c r="AB52" s="813"/>
      <c r="AC52" s="813"/>
      <c r="AD52" s="813"/>
      <c r="AE52" s="813"/>
      <c r="AF52" s="813"/>
      <c r="AG52" s="813"/>
      <c r="AH52" s="813"/>
      <c r="AI52" s="813"/>
      <c r="AJ52" s="813"/>
      <c r="AK52" s="813"/>
      <c r="AL52" s="813"/>
      <c r="AM52" s="813"/>
      <c r="AN52" s="813"/>
      <c r="AO52" s="813"/>
      <c r="AP52" s="813"/>
      <c r="AQ52" s="813"/>
      <c r="AR52" s="813"/>
      <c r="AS52" s="813"/>
      <c r="AT52" s="813"/>
      <c r="AU52" s="813"/>
      <c r="AV52" s="813"/>
      <c r="AW52" s="813"/>
      <c r="AX52" s="813"/>
      <c r="AY52" s="813"/>
      <c r="AZ52" s="813"/>
      <c r="BA52" s="813"/>
      <c r="BB52" s="813"/>
      <c r="BC52" s="813"/>
      <c r="BD52" s="813"/>
      <c r="BE52" s="813"/>
      <c r="BF52" s="813"/>
      <c r="BG52" s="813"/>
      <c r="BH52" s="813"/>
      <c r="BI52" s="813"/>
      <c r="BJ52" s="813"/>
      <c r="BK52" s="813"/>
      <c r="BL52" s="813"/>
      <c r="BM52" s="813"/>
      <c r="BN52" s="813"/>
      <c r="BO52" s="813"/>
      <c r="BP52" s="813"/>
      <c r="BQ52" s="813"/>
      <c r="BR52" s="813"/>
      <c r="BS52" s="813"/>
      <c r="BT52" s="813"/>
      <c r="BU52" s="813"/>
      <c r="BV52" s="813"/>
      <c r="BW52" s="813"/>
      <c r="BX52" s="813"/>
      <c r="BY52" s="813"/>
      <c r="BZ52" s="813"/>
      <c r="CA52" s="813"/>
      <c r="CB52" s="813"/>
      <c r="CC52" s="813"/>
      <c r="CD52" s="813"/>
      <c r="CE52" s="813"/>
      <c r="CF52" s="813"/>
      <c r="CG52" s="813"/>
      <c r="CH52" s="813"/>
      <c r="CI52" s="813"/>
      <c r="CJ52" s="813"/>
      <c r="CK52" s="813"/>
      <c r="CL52" s="813"/>
      <c r="CM52" s="813"/>
      <c r="CN52" s="813"/>
      <c r="CO52" s="813"/>
      <c r="CP52" s="813"/>
      <c r="CQ52" s="813"/>
      <c r="CR52" s="813"/>
      <c r="CS52" s="813"/>
      <c r="CT52" s="813"/>
      <c r="CU52" s="813"/>
      <c r="CV52" s="813"/>
      <c r="CW52" s="813"/>
      <c r="CX52" s="813"/>
      <c r="CY52" s="813"/>
      <c r="CZ52" s="813"/>
      <c r="DA52" s="813"/>
      <c r="DB52" s="813"/>
      <c r="DC52" s="813"/>
      <c r="DD52" s="813"/>
      <c r="DE52" s="813"/>
      <c r="DF52" s="813"/>
      <c r="DG52" s="813"/>
      <c r="DH52" s="813"/>
      <c r="DI52" s="813"/>
      <c r="DJ52" s="813"/>
      <c r="DK52" s="813"/>
      <c r="DL52" s="813"/>
      <c r="DM52" s="813"/>
      <c r="DN52" s="813"/>
      <c r="DO52" s="813"/>
      <c r="DP52" s="813"/>
      <c r="DQ52" s="813"/>
      <c r="DR52" s="813"/>
      <c r="DS52" s="813"/>
      <c r="DT52" s="813"/>
      <c r="DU52" s="813"/>
      <c r="DV52" s="813"/>
      <c r="DW52" s="813"/>
      <c r="DX52" s="813"/>
      <c r="DY52" s="813"/>
      <c r="DZ52" s="813"/>
      <c r="EA52" s="813"/>
      <c r="EB52" s="813"/>
      <c r="EC52" s="813"/>
      <c r="ED52" s="813"/>
      <c r="EE52" s="813"/>
      <c r="EF52" s="813"/>
      <c r="EG52" s="813"/>
      <c r="EH52" s="813"/>
      <c r="EI52" s="813"/>
      <c r="EJ52" s="813"/>
      <c r="EK52" s="813"/>
      <c r="EL52" s="813"/>
      <c r="EM52" s="813"/>
      <c r="EN52" s="813"/>
      <c r="EO52" s="813"/>
      <c r="EP52" s="813"/>
      <c r="EQ52" s="813"/>
      <c r="ER52" s="813"/>
      <c r="ES52" s="813"/>
      <c r="ET52" s="813"/>
      <c r="EU52" s="813"/>
      <c r="EV52" s="813"/>
      <c r="EW52" s="813"/>
      <c r="EX52" s="813"/>
      <c r="EY52" s="813"/>
      <c r="EZ52" s="813"/>
      <c r="FA52" s="813"/>
      <c r="FB52" s="813"/>
      <c r="FC52" s="813"/>
      <c r="FD52" s="813"/>
      <c r="FE52" s="813"/>
      <c r="FF52" s="813"/>
      <c r="FG52" s="813"/>
      <c r="FH52" s="813"/>
      <c r="FI52" s="813"/>
      <c r="FJ52" s="813"/>
      <c r="FK52" s="813"/>
      <c r="FL52" s="813"/>
      <c r="FM52" s="813"/>
      <c r="FN52" s="813"/>
      <c r="FO52" s="813"/>
      <c r="FP52" s="813"/>
      <c r="FQ52" s="813"/>
      <c r="FR52" s="813"/>
      <c r="FS52" s="813"/>
      <c r="FT52" s="813"/>
      <c r="FU52" s="813"/>
      <c r="FV52" s="813"/>
      <c r="FW52" s="813"/>
      <c r="FX52" s="813"/>
      <c r="FY52" s="813"/>
      <c r="FZ52" s="813"/>
      <c r="GA52" s="813"/>
      <c r="GB52" s="813"/>
      <c r="GC52" s="813"/>
      <c r="GD52" s="813"/>
      <c r="GE52" s="813"/>
      <c r="GF52" s="813"/>
      <c r="GG52" s="813"/>
      <c r="GH52" s="813"/>
      <c r="GI52" s="813"/>
      <c r="GJ52" s="813"/>
      <c r="GK52" s="813"/>
      <c r="GL52" s="813"/>
      <c r="GM52" s="813"/>
      <c r="GN52" s="813"/>
      <c r="GO52" s="813"/>
      <c r="GP52" s="813"/>
      <c r="GQ52" s="813"/>
      <c r="GR52" s="813"/>
      <c r="GS52" s="813"/>
      <c r="GT52" s="813"/>
      <c r="GU52" s="813"/>
      <c r="GV52" s="813"/>
      <c r="GW52" s="813"/>
      <c r="GX52" s="813"/>
    </row>
    <row r="53" spans="1:206" s="813" customFormat="1" ht="255" customHeight="1" thickBot="1">
      <c r="B53" s="446">
        <v>43</v>
      </c>
      <c r="C53" s="824" t="s">
        <v>30</v>
      </c>
      <c r="D53" s="824"/>
      <c r="E53" s="825" t="s">
        <v>957</v>
      </c>
      <c r="F53" s="825"/>
      <c r="G53" s="576" t="s">
        <v>657</v>
      </c>
      <c r="H53" s="576"/>
      <c r="I53" s="576"/>
      <c r="J53" s="439">
        <v>44562</v>
      </c>
      <c r="K53" s="439">
        <v>44927</v>
      </c>
      <c r="L53" s="440" t="s">
        <v>708</v>
      </c>
      <c r="M53" s="811" t="s">
        <v>942</v>
      </c>
      <c r="N53" s="467" t="s">
        <v>638</v>
      </c>
      <c r="O53" s="467" t="s">
        <v>707</v>
      </c>
      <c r="P53" s="812" t="s">
        <v>943</v>
      </c>
      <c r="Q53" s="409" t="s">
        <v>753</v>
      </c>
      <c r="R53" s="407">
        <v>2.3199999999999998E-2</v>
      </c>
      <c r="S53" s="408" t="s">
        <v>944</v>
      </c>
      <c r="T53" s="893" t="s">
        <v>945</v>
      </c>
      <c r="U53" s="817">
        <v>2.5000000000000001E-2</v>
      </c>
      <c r="V53" s="461" t="s">
        <v>946</v>
      </c>
    </row>
    <row r="54" spans="1:206" s="813" customFormat="1" ht="259.5" customHeight="1" thickBot="1">
      <c r="B54" s="446">
        <v>44</v>
      </c>
      <c r="C54" s="819"/>
      <c r="D54" s="819"/>
      <c r="E54" s="815" t="s">
        <v>958</v>
      </c>
      <c r="F54" s="815"/>
      <c r="G54" s="577" t="s">
        <v>664</v>
      </c>
      <c r="H54" s="577"/>
      <c r="I54" s="577"/>
      <c r="J54" s="433">
        <v>44593</v>
      </c>
      <c r="K54" s="433">
        <v>44926</v>
      </c>
      <c r="L54" s="441" t="s">
        <v>38</v>
      </c>
      <c r="M54" s="462" t="s">
        <v>947</v>
      </c>
      <c r="N54" s="463" t="s">
        <v>641</v>
      </c>
      <c r="O54" s="463" t="s">
        <v>642</v>
      </c>
      <c r="P54" s="832" t="s">
        <v>643</v>
      </c>
      <c r="Q54" s="413" t="s">
        <v>948</v>
      </c>
      <c r="R54" s="407">
        <v>2.3199999999999998E-2</v>
      </c>
      <c r="S54" s="408" t="s">
        <v>832</v>
      </c>
      <c r="T54" s="413" t="s">
        <v>949</v>
      </c>
      <c r="U54" s="817">
        <v>5.2999999999999999E-2</v>
      </c>
      <c r="V54" s="461" t="s">
        <v>853</v>
      </c>
    </row>
    <row r="55" spans="1:206" s="813" customFormat="1" ht="216.75" customHeight="1" thickBot="1">
      <c r="B55" s="446">
        <v>45</v>
      </c>
      <c r="C55" s="857"/>
      <c r="D55" s="857"/>
      <c r="E55" s="820" t="s">
        <v>86</v>
      </c>
      <c r="F55" s="820"/>
      <c r="G55" s="581" t="s">
        <v>644</v>
      </c>
      <c r="H55" s="581"/>
      <c r="I55" s="581"/>
      <c r="J55" s="438">
        <v>44593</v>
      </c>
      <c r="K55" s="438">
        <v>44926</v>
      </c>
      <c r="L55" s="442" t="s">
        <v>38</v>
      </c>
      <c r="M55" s="853" t="s">
        <v>716</v>
      </c>
      <c r="N55" s="468" t="s">
        <v>646</v>
      </c>
      <c r="O55" s="468" t="s">
        <v>647</v>
      </c>
      <c r="P55" s="858" t="s">
        <v>648</v>
      </c>
      <c r="Q55" s="408" t="s">
        <v>950</v>
      </c>
      <c r="R55" s="407">
        <v>2.3199999999999998E-2</v>
      </c>
      <c r="S55" s="408" t="s">
        <v>801</v>
      </c>
      <c r="T55" s="408" t="s">
        <v>856</v>
      </c>
      <c r="U55" s="817">
        <v>5.2999999999999999E-2</v>
      </c>
      <c r="V55" s="461" t="s">
        <v>853</v>
      </c>
    </row>
    <row r="56" spans="1:206" s="813" customFormat="1" ht="352.5" customHeight="1" thickBot="1">
      <c r="B56" s="446">
        <v>46</v>
      </c>
      <c r="C56" s="824" t="s">
        <v>31</v>
      </c>
      <c r="D56" s="824"/>
      <c r="E56" s="825" t="s">
        <v>843</v>
      </c>
      <c r="F56" s="825"/>
      <c r="G56" s="576" t="s">
        <v>746</v>
      </c>
      <c r="H56" s="576"/>
      <c r="I56" s="576"/>
      <c r="J56" s="423">
        <v>44562</v>
      </c>
      <c r="K56" s="423">
        <v>44957</v>
      </c>
      <c r="L56" s="467" t="s">
        <v>621</v>
      </c>
      <c r="M56" s="467" t="s">
        <v>619</v>
      </c>
      <c r="N56" s="467" t="s">
        <v>622</v>
      </c>
      <c r="O56" s="467" t="s">
        <v>624</v>
      </c>
      <c r="P56" s="812" t="s">
        <v>635</v>
      </c>
      <c r="Q56" s="408" t="s">
        <v>765</v>
      </c>
      <c r="R56" s="407">
        <v>2.3199999999999998E-2</v>
      </c>
      <c r="S56" s="408" t="s">
        <v>836</v>
      </c>
      <c r="T56" s="408" t="s">
        <v>951</v>
      </c>
      <c r="U56" s="817">
        <v>5.2999999999999999E-2</v>
      </c>
      <c r="V56" s="461" t="s">
        <v>853</v>
      </c>
    </row>
    <row r="57" spans="1:206" s="813" customFormat="1" ht="336.75" customHeight="1" thickBot="1">
      <c r="B57" s="446">
        <v>47</v>
      </c>
      <c r="C57" s="814"/>
      <c r="D57" s="814"/>
      <c r="E57" s="818"/>
      <c r="F57" s="818"/>
      <c r="G57" s="577" t="s">
        <v>845</v>
      </c>
      <c r="H57" s="578"/>
      <c r="I57" s="578"/>
      <c r="J57" s="424">
        <v>44593</v>
      </c>
      <c r="K57" s="424">
        <v>44926</v>
      </c>
      <c r="L57" s="464" t="s">
        <v>618</v>
      </c>
      <c r="M57" s="464" t="s">
        <v>619</v>
      </c>
      <c r="N57" s="464" t="s">
        <v>636</v>
      </c>
      <c r="O57" s="464" t="s">
        <v>620</v>
      </c>
      <c r="P57" s="465" t="s">
        <v>637</v>
      </c>
      <c r="Q57" s="410" t="s">
        <v>747</v>
      </c>
      <c r="R57" s="407">
        <v>2.3199999999999998E-2</v>
      </c>
      <c r="S57" s="408" t="s">
        <v>817</v>
      </c>
      <c r="T57" s="410" t="s">
        <v>884</v>
      </c>
      <c r="U57" s="817">
        <v>5.2999999999999999E-2</v>
      </c>
      <c r="V57" s="461" t="s">
        <v>853</v>
      </c>
    </row>
    <row r="58" spans="1:206" s="813" customFormat="1" ht="409.5" customHeight="1" thickBot="1">
      <c r="B58" s="446">
        <v>48</v>
      </c>
      <c r="C58" s="814"/>
      <c r="D58" s="814"/>
      <c r="E58" s="818"/>
      <c r="F58" s="818"/>
      <c r="G58" s="579" t="s">
        <v>666</v>
      </c>
      <c r="H58" s="579"/>
      <c r="I58" s="579"/>
      <c r="J58" s="424">
        <v>44593</v>
      </c>
      <c r="K58" s="424">
        <v>44926</v>
      </c>
      <c r="L58" s="464" t="s">
        <v>618</v>
      </c>
      <c r="M58" s="462" t="s">
        <v>627</v>
      </c>
      <c r="N58" s="464" t="s">
        <v>629</v>
      </c>
      <c r="O58" s="464" t="s">
        <v>628</v>
      </c>
      <c r="P58" s="859" t="s">
        <v>112</v>
      </c>
      <c r="Q58" s="408" t="s">
        <v>766</v>
      </c>
      <c r="R58" s="407">
        <v>2.3199999999999998E-2</v>
      </c>
      <c r="S58" s="408" t="s">
        <v>818</v>
      </c>
      <c r="T58" s="408" t="s">
        <v>885</v>
      </c>
      <c r="U58" s="817">
        <v>5.2999999999999999E-2</v>
      </c>
      <c r="V58" s="461" t="s">
        <v>853</v>
      </c>
    </row>
    <row r="59" spans="1:206" s="813" customFormat="1" ht="178.5" customHeight="1" thickBot="1">
      <c r="B59" s="446">
        <v>49</v>
      </c>
      <c r="C59" s="819"/>
      <c r="D59" s="819"/>
      <c r="E59" s="820"/>
      <c r="F59" s="820"/>
      <c r="G59" s="580" t="s">
        <v>667</v>
      </c>
      <c r="H59" s="580"/>
      <c r="I59" s="580"/>
      <c r="J59" s="427">
        <v>44593</v>
      </c>
      <c r="K59" s="428">
        <v>44926</v>
      </c>
      <c r="L59" s="443" t="s">
        <v>621</v>
      </c>
      <c r="M59" s="853" t="s">
        <v>857</v>
      </c>
      <c r="N59" s="470" t="s">
        <v>625</v>
      </c>
      <c r="O59" s="470" t="s">
        <v>623</v>
      </c>
      <c r="P59" s="856" t="s">
        <v>626</v>
      </c>
      <c r="Q59" s="856" t="s">
        <v>752</v>
      </c>
      <c r="R59" s="445">
        <v>2.3199999999999998E-2</v>
      </c>
      <c r="S59" s="444" t="s">
        <v>818</v>
      </c>
      <c r="T59" s="444" t="s">
        <v>837</v>
      </c>
      <c r="U59" s="860">
        <v>5.2999999999999999E-2</v>
      </c>
      <c r="V59" s="461" t="s">
        <v>853</v>
      </c>
    </row>
    <row r="60" spans="1:206" s="813" customFormat="1" ht="25.5" customHeight="1">
      <c r="A60" s="808"/>
      <c r="C60" s="861"/>
      <c r="D60" s="861"/>
      <c r="E60" s="1380"/>
      <c r="F60" s="1380"/>
      <c r="M60" s="862"/>
      <c r="Q60" s="602" t="s">
        <v>820</v>
      </c>
      <c r="R60" s="863" t="s">
        <v>827</v>
      </c>
      <c r="S60" s="864"/>
      <c r="T60" s="865" t="s">
        <v>953</v>
      </c>
      <c r="U60" s="866">
        <f>U12+U13+U15+U17+U18+U42+U47+U48+U49+U50+U52+U53+U54+U55+U56+U57+U58+U59+U16</f>
        <v>0.97900000000000043</v>
      </c>
      <c r="V60" s="889"/>
    </row>
    <row r="61" spans="1:206" s="813" customFormat="1" ht="20.25" customHeight="1">
      <c r="A61" s="808"/>
      <c r="C61" s="861"/>
      <c r="D61" s="861"/>
      <c r="E61" s="1380"/>
      <c r="F61" s="1380"/>
      <c r="M61" s="862"/>
      <c r="Q61" s="603"/>
      <c r="R61" s="867"/>
      <c r="S61" s="868"/>
      <c r="T61" s="869"/>
      <c r="U61" s="870"/>
      <c r="V61" s="890"/>
    </row>
    <row r="62" spans="1:206" s="813" customFormat="1" ht="21" customHeight="1" thickBot="1">
      <c r="A62" s="808"/>
      <c r="C62" s="871"/>
      <c r="D62" s="871"/>
      <c r="E62" s="871"/>
      <c r="F62" s="871"/>
      <c r="G62" s="871"/>
      <c r="H62" s="872"/>
      <c r="I62" s="873"/>
      <c r="J62" s="873"/>
      <c r="L62" s="871"/>
      <c r="M62" s="874"/>
      <c r="N62" s="874"/>
      <c r="O62" s="875"/>
      <c r="P62" s="875"/>
      <c r="Q62" s="604"/>
      <c r="R62" s="876"/>
      <c r="S62" s="877"/>
      <c r="T62" s="878"/>
      <c r="U62" s="879"/>
      <c r="V62" s="891"/>
    </row>
    <row r="63" spans="1:206" s="813" customFormat="1" ht="118.5" customHeight="1" thickBot="1">
      <c r="A63" s="808"/>
      <c r="B63" s="808"/>
      <c r="C63" s="880"/>
      <c r="D63" s="880"/>
      <c r="E63" s="1381"/>
      <c r="F63" s="1381"/>
      <c r="G63" s="808"/>
      <c r="H63" s="881"/>
      <c r="I63" s="881"/>
      <c r="J63" s="808"/>
      <c r="K63" s="808"/>
      <c r="L63" s="808"/>
      <c r="M63" s="882"/>
      <c r="N63" s="808"/>
      <c r="O63" s="808"/>
      <c r="P63" s="808"/>
      <c r="Q63" s="883"/>
      <c r="R63" s="883"/>
      <c r="S63" s="883"/>
      <c r="T63" s="883"/>
      <c r="U63" s="862"/>
    </row>
    <row r="64" spans="1:206" ht="111" customHeight="1" thickBot="1">
      <c r="B64" s="599" t="s">
        <v>828</v>
      </c>
      <c r="C64" s="600"/>
      <c r="D64" s="600"/>
      <c r="E64" s="600"/>
      <c r="F64" s="600"/>
      <c r="G64" s="601"/>
      <c r="H64" s="422"/>
      <c r="I64" s="321"/>
      <c r="J64" s="599" t="s">
        <v>858</v>
      </c>
      <c r="K64" s="600"/>
      <c r="L64" s="600"/>
      <c r="M64" s="600"/>
      <c r="N64" s="600"/>
      <c r="O64" s="600"/>
      <c r="P64" s="600"/>
      <c r="Q64" s="601"/>
    </row>
    <row r="65" spans="2:16" ht="20.25">
      <c r="B65" s="321"/>
      <c r="C65" s="323"/>
      <c r="D65" s="323"/>
      <c r="E65" s="320"/>
      <c r="F65" s="1382"/>
      <c r="G65" s="321"/>
      <c r="H65" s="319"/>
      <c r="I65" s="321"/>
      <c r="J65" s="321"/>
      <c r="K65" s="321"/>
      <c r="L65" s="319"/>
      <c r="M65" s="318"/>
      <c r="N65" s="321"/>
      <c r="O65" s="321"/>
      <c r="P65" s="321"/>
    </row>
    <row r="66" spans="2:16">
      <c r="B66" s="546"/>
      <c r="C66" s="546"/>
      <c r="D66" s="546"/>
      <c r="E66" s="546"/>
      <c r="F66" s="546"/>
      <c r="G66" s="546"/>
      <c r="H66" s="546"/>
      <c r="I66" s="546"/>
      <c r="J66" s="546"/>
      <c r="K66" s="546"/>
      <c r="L66" s="546"/>
      <c r="M66" s="546"/>
      <c r="N66" s="546"/>
      <c r="O66" s="546"/>
      <c r="P66" s="546"/>
    </row>
    <row r="67" spans="2:16">
      <c r="B67" s="546"/>
      <c r="C67" s="546"/>
      <c r="D67" s="546"/>
      <c r="E67" s="546"/>
      <c r="F67" s="546"/>
      <c r="G67" s="546"/>
      <c r="H67" s="546"/>
      <c r="I67" s="546"/>
      <c r="J67" s="546"/>
      <c r="K67" s="546"/>
      <c r="L67" s="546"/>
      <c r="M67" s="546"/>
      <c r="N67" s="546"/>
      <c r="O67" s="546"/>
      <c r="P67" s="546"/>
    </row>
    <row r="68" spans="2:16">
      <c r="B68" s="546"/>
      <c r="C68" s="546"/>
      <c r="D68" s="546"/>
      <c r="E68" s="546"/>
      <c r="F68" s="546"/>
      <c r="G68" s="546"/>
      <c r="H68" s="546"/>
      <c r="I68" s="546"/>
      <c r="J68" s="546"/>
      <c r="K68" s="546"/>
      <c r="L68" s="546"/>
      <c r="M68" s="546"/>
      <c r="N68" s="546"/>
      <c r="O68" s="546"/>
      <c r="P68" s="546"/>
    </row>
    <row r="69" spans="2:16">
      <c r="B69" s="2"/>
      <c r="C69" s="8"/>
      <c r="D69" s="8"/>
      <c r="E69" s="1383"/>
      <c r="F69" s="1383"/>
      <c r="G69" s="2"/>
      <c r="H69" s="2"/>
      <c r="I69" s="2"/>
      <c r="J69" s="2"/>
      <c r="K69" s="2"/>
      <c r="L69" s="2"/>
      <c r="M69" s="302"/>
      <c r="N69" s="2"/>
      <c r="O69" s="2"/>
      <c r="P69" s="2"/>
    </row>
    <row r="70" spans="2:16">
      <c r="B70" s="2"/>
      <c r="C70" s="8"/>
      <c r="D70" s="8"/>
      <c r="E70" s="1383"/>
      <c r="F70" s="1383"/>
      <c r="G70" s="2"/>
      <c r="H70" s="2"/>
      <c r="I70" s="2"/>
      <c r="J70" s="2"/>
      <c r="K70" s="2"/>
      <c r="L70" s="2"/>
      <c r="M70" s="302"/>
      <c r="N70" s="2"/>
      <c r="O70" s="2"/>
      <c r="P70" s="2"/>
    </row>
    <row r="71" spans="2:16">
      <c r="B71" s="2"/>
      <c r="C71" s="8"/>
      <c r="D71" s="8"/>
      <c r="E71" s="1383"/>
      <c r="F71" s="1383"/>
      <c r="G71" s="2"/>
      <c r="H71" s="2"/>
      <c r="I71" s="2"/>
      <c r="J71" s="2"/>
      <c r="K71" s="2"/>
      <c r="L71" s="2"/>
      <c r="M71" s="302"/>
      <c r="N71" s="2"/>
      <c r="O71" s="2"/>
      <c r="P71" s="2"/>
    </row>
    <row r="72" spans="2:16">
      <c r="B72" s="2"/>
      <c r="C72" s="8"/>
      <c r="D72" s="8"/>
      <c r="E72" s="1383"/>
      <c r="F72" s="1383"/>
      <c r="G72" s="2"/>
      <c r="H72" s="2"/>
      <c r="I72" s="2"/>
      <c r="J72" s="2"/>
      <c r="K72" s="2"/>
      <c r="L72" s="2"/>
      <c r="M72" s="302"/>
      <c r="N72" s="2"/>
      <c r="O72" s="2"/>
      <c r="P72" s="2"/>
    </row>
    <row r="73" spans="2:16">
      <c r="B73" s="2"/>
      <c r="C73" s="8"/>
      <c r="D73" s="8"/>
      <c r="E73" s="1383"/>
      <c r="F73" s="1383"/>
      <c r="G73" s="2"/>
      <c r="H73" s="2"/>
      <c r="I73" s="2"/>
      <c r="J73" s="2"/>
      <c r="K73" s="2"/>
      <c r="L73" s="2"/>
      <c r="M73" s="302"/>
      <c r="N73" s="2"/>
      <c r="O73" s="2"/>
      <c r="P73" s="2"/>
    </row>
    <row r="74" spans="2:16">
      <c r="B74" s="2"/>
      <c r="C74" s="8"/>
      <c r="D74" s="8"/>
      <c r="E74" s="1383"/>
      <c r="F74" s="1383"/>
      <c r="G74" s="2"/>
      <c r="H74" s="2"/>
      <c r="I74" s="2"/>
      <c r="J74" s="2"/>
      <c r="K74" s="2"/>
      <c r="L74" s="2"/>
      <c r="M74" s="302"/>
      <c r="N74" s="2"/>
      <c r="O74" s="2"/>
      <c r="P74" s="2"/>
    </row>
    <row r="75" spans="2:16">
      <c r="B75" s="2"/>
      <c r="C75" s="8"/>
      <c r="D75" s="8"/>
      <c r="E75" s="1383"/>
      <c r="F75" s="1383"/>
      <c r="G75" s="2"/>
      <c r="H75" s="2"/>
      <c r="I75" s="2"/>
      <c r="J75" s="2"/>
      <c r="K75" s="2"/>
      <c r="L75" s="2"/>
      <c r="M75" s="302"/>
      <c r="N75" s="2"/>
      <c r="O75" s="2"/>
      <c r="P75" s="2"/>
    </row>
    <row r="76" spans="2:16">
      <c r="B76" s="2"/>
      <c r="C76" s="8"/>
      <c r="D76" s="8"/>
      <c r="E76" s="1383"/>
      <c r="F76" s="1383"/>
      <c r="G76" s="2"/>
      <c r="H76" s="2"/>
      <c r="I76" s="2"/>
      <c r="J76" s="2"/>
      <c r="K76" s="2"/>
      <c r="L76" s="2"/>
      <c r="M76" s="302"/>
      <c r="N76" s="2"/>
      <c r="O76" s="2"/>
      <c r="P76" s="2"/>
    </row>
    <row r="77" spans="2:16">
      <c r="B77" s="2"/>
      <c r="C77" s="8"/>
      <c r="D77" s="8"/>
      <c r="E77" s="1383"/>
      <c r="F77" s="1383"/>
      <c r="G77" s="2"/>
      <c r="H77" s="2"/>
      <c r="I77" s="2"/>
      <c r="J77" s="2"/>
      <c r="K77" s="2"/>
      <c r="L77" s="2"/>
      <c r="M77" s="302"/>
      <c r="N77" s="2"/>
      <c r="O77" s="2"/>
      <c r="P77" s="2"/>
    </row>
    <row r="78" spans="2:16">
      <c r="B78" s="2"/>
      <c r="C78" s="8"/>
      <c r="D78" s="8"/>
      <c r="E78" s="1383"/>
      <c r="F78" s="1383"/>
      <c r="G78" s="2"/>
      <c r="H78" s="2"/>
      <c r="I78" s="2"/>
      <c r="J78" s="2"/>
      <c r="K78" s="2"/>
      <c r="L78" s="2"/>
      <c r="M78" s="302"/>
      <c r="N78" s="2"/>
      <c r="O78" s="2"/>
      <c r="P78" s="2"/>
    </row>
    <row r="79" spans="2:16">
      <c r="B79" s="2"/>
      <c r="C79" s="8"/>
      <c r="D79" s="8"/>
      <c r="E79" s="1383"/>
      <c r="F79" s="1383"/>
      <c r="G79" s="2"/>
      <c r="H79" s="2"/>
      <c r="I79" s="2"/>
      <c r="J79" s="2"/>
      <c r="K79" s="2"/>
      <c r="L79" s="2"/>
      <c r="M79" s="302"/>
      <c r="N79" s="2"/>
      <c r="O79" s="2"/>
      <c r="P79" s="2"/>
    </row>
    <row r="80" spans="2:16">
      <c r="B80" s="2"/>
      <c r="C80" s="8"/>
      <c r="D80" s="8"/>
      <c r="E80" s="1383"/>
      <c r="F80" s="1383"/>
      <c r="G80" s="2"/>
      <c r="H80" s="2"/>
      <c r="I80" s="2"/>
      <c r="J80" s="2"/>
      <c r="K80" s="2"/>
      <c r="L80" s="2"/>
      <c r="M80" s="302"/>
      <c r="N80" s="2"/>
      <c r="O80" s="2"/>
      <c r="P80" s="2"/>
    </row>
    <row r="81" spans="2:16">
      <c r="B81" s="2"/>
      <c r="C81" s="8"/>
      <c r="D81" s="8"/>
      <c r="E81" s="1383"/>
      <c r="F81" s="1383"/>
      <c r="G81" s="2"/>
      <c r="H81" s="2"/>
      <c r="I81" s="2"/>
      <c r="J81" s="2"/>
      <c r="K81" s="2"/>
      <c r="L81" s="2"/>
      <c r="M81" s="302"/>
      <c r="N81" s="2"/>
      <c r="O81" s="2"/>
      <c r="P81" s="2"/>
    </row>
    <row r="82" spans="2:16">
      <c r="B82" s="2"/>
      <c r="C82" s="8"/>
      <c r="D82" s="8"/>
      <c r="E82" s="1383"/>
      <c r="F82" s="1383"/>
      <c r="G82" s="2"/>
      <c r="H82" s="2"/>
      <c r="I82" s="2"/>
      <c r="J82" s="2"/>
      <c r="K82" s="2"/>
      <c r="L82" s="2"/>
      <c r="M82" s="302"/>
      <c r="N82" s="2"/>
      <c r="O82" s="2"/>
      <c r="P82" s="2"/>
    </row>
    <row r="83" spans="2:16">
      <c r="B83" s="2"/>
      <c r="C83" s="8"/>
      <c r="D83" s="8"/>
      <c r="E83" s="1383"/>
      <c r="F83" s="1383"/>
      <c r="G83" s="2"/>
      <c r="H83" s="2"/>
      <c r="I83" s="2"/>
      <c r="J83" s="2"/>
      <c r="K83" s="2"/>
      <c r="L83" s="2"/>
      <c r="M83" s="302"/>
      <c r="N83" s="2"/>
      <c r="O83" s="2"/>
      <c r="P83" s="2"/>
    </row>
    <row r="84" spans="2:16">
      <c r="B84" s="2"/>
      <c r="C84" s="8"/>
      <c r="D84" s="8"/>
      <c r="E84" s="1383"/>
      <c r="F84" s="1383"/>
      <c r="G84" s="2"/>
      <c r="H84" s="2"/>
      <c r="I84" s="2"/>
      <c r="J84" s="2"/>
      <c r="K84" s="2"/>
      <c r="L84" s="2"/>
      <c r="M84" s="302"/>
      <c r="N84" s="2"/>
      <c r="O84" s="2"/>
      <c r="P84" s="2"/>
    </row>
    <row r="85" spans="2:16">
      <c r="B85" s="2"/>
      <c r="C85" s="8"/>
      <c r="D85" s="8"/>
      <c r="E85" s="1383"/>
      <c r="F85" s="1383"/>
      <c r="G85" s="2"/>
      <c r="H85" s="2"/>
      <c r="I85" s="2"/>
      <c r="J85" s="2"/>
      <c r="K85" s="2"/>
      <c r="L85" s="2"/>
      <c r="M85" s="302"/>
      <c r="N85" s="2"/>
      <c r="O85" s="2"/>
      <c r="P85" s="2"/>
    </row>
  </sheetData>
  <sheetProtection sheet="1" formatCells="0" formatColumns="0" formatRows="0" insertColumns="0" insertRows="0" insertHyperlinks="0" deleteColumns="0" deleteRows="0" sort="0" autoFilter="0" pivotTables="0"/>
  <autoFilter ref="B10:V62" xr:uid="{00000000-0009-0000-0000-000003000000}">
    <filterColumn colId="1" showButton="0"/>
    <filterColumn colId="3" showButton="0"/>
    <filterColumn colId="5" showButton="0"/>
    <filterColumn colId="6" showButton="0"/>
  </autoFilter>
  <mergeCells count="115">
    <mergeCell ref="V60:V62"/>
    <mergeCell ref="J64:Q64"/>
    <mergeCell ref="Q60:Q62"/>
    <mergeCell ref="B64:G64"/>
    <mergeCell ref="R60:S62"/>
    <mergeCell ref="B5:C5"/>
    <mergeCell ref="D5:G5"/>
    <mergeCell ref="B6:C6"/>
    <mergeCell ref="D6:G6"/>
    <mergeCell ref="H6:H8"/>
    <mergeCell ref="B7:C8"/>
    <mergeCell ref="N20:N21"/>
    <mergeCell ref="P20:P21"/>
    <mergeCell ref="G21:I21"/>
    <mergeCell ref="G22:I22"/>
    <mergeCell ref="G23:I23"/>
    <mergeCell ref="G24:I24"/>
    <mergeCell ref="C18:D18"/>
    <mergeCell ref="E18:F18"/>
    <mergeCell ref="G18:I18"/>
    <mergeCell ref="C19:D46"/>
    <mergeCell ref="N45:N46"/>
    <mergeCell ref="O45:O46"/>
    <mergeCell ref="B3:V3"/>
    <mergeCell ref="B4:V4"/>
    <mergeCell ref="I5:V5"/>
    <mergeCell ref="I6:V8"/>
    <mergeCell ref="G13:I13"/>
    <mergeCell ref="G14:I14"/>
    <mergeCell ref="E15:F17"/>
    <mergeCell ref="G15:I15"/>
    <mergeCell ref="G16:I16"/>
    <mergeCell ref="G17:I17"/>
    <mergeCell ref="D7:G8"/>
    <mergeCell ref="B9:P9"/>
    <mergeCell ref="C10:D10"/>
    <mergeCell ref="E10:F10"/>
    <mergeCell ref="G10:I10"/>
    <mergeCell ref="C11:D17"/>
    <mergeCell ref="E11:F12"/>
    <mergeCell ref="G11:I11"/>
    <mergeCell ref="G12:I12"/>
    <mergeCell ref="E13:F14"/>
    <mergeCell ref="G33:I33"/>
    <mergeCell ref="P45:P46"/>
    <mergeCell ref="G26:I26"/>
    <mergeCell ref="G30:I30"/>
    <mergeCell ref="G27:I28"/>
    <mergeCell ref="E29:F34"/>
    <mergeCell ref="G29:I29"/>
    <mergeCell ref="J29:J34"/>
    <mergeCell ref="G46:I46"/>
    <mergeCell ref="K29:K34"/>
    <mergeCell ref="G34:I34"/>
    <mergeCell ref="E19:F28"/>
    <mergeCell ref="G19:I19"/>
    <mergeCell ref="G20:I20"/>
    <mergeCell ref="G25:I25"/>
    <mergeCell ref="E50:F50"/>
    <mergeCell ref="E52:F52"/>
    <mergeCell ref="G52:I52"/>
    <mergeCell ref="G50:I50"/>
    <mergeCell ref="E51:F51"/>
    <mergeCell ref="G51:I51"/>
    <mergeCell ref="Q26:Q27"/>
    <mergeCell ref="E35:F38"/>
    <mergeCell ref="G35:I35"/>
    <mergeCell ref="G36:I36"/>
    <mergeCell ref="G37:I37"/>
    <mergeCell ref="G38:I38"/>
    <mergeCell ref="E39:F41"/>
    <mergeCell ref="G39:I39"/>
    <mergeCell ref="G40:I40"/>
    <mergeCell ref="G41:I41"/>
    <mergeCell ref="L29:L34"/>
    <mergeCell ref="M29:M34"/>
    <mergeCell ref="N30:N34"/>
    <mergeCell ref="O30:O34"/>
    <mergeCell ref="P30:P31"/>
    <mergeCell ref="G31:I31"/>
    <mergeCell ref="G32:I32"/>
    <mergeCell ref="P32:P34"/>
    <mergeCell ref="G47:I47"/>
    <mergeCell ref="E48:F49"/>
    <mergeCell ref="G48:I48"/>
    <mergeCell ref="G49:I49"/>
    <mergeCell ref="E42:F46"/>
    <mergeCell ref="G42:I42"/>
    <mergeCell ref="G43:I43"/>
    <mergeCell ref="G44:I44"/>
    <mergeCell ref="G45:I45"/>
    <mergeCell ref="T60:T62"/>
    <mergeCell ref="U60:U62"/>
    <mergeCell ref="V19:V41"/>
    <mergeCell ref="B66:P68"/>
    <mergeCell ref="C62:G62"/>
    <mergeCell ref="H62:J62"/>
    <mergeCell ref="L62:N62"/>
    <mergeCell ref="O62:P62"/>
    <mergeCell ref="C56:D59"/>
    <mergeCell ref="E56:F59"/>
    <mergeCell ref="G56:I56"/>
    <mergeCell ref="G57:I57"/>
    <mergeCell ref="G58:I58"/>
    <mergeCell ref="G59:I59"/>
    <mergeCell ref="M45:M46"/>
    <mergeCell ref="C53:D55"/>
    <mergeCell ref="E53:F53"/>
    <mergeCell ref="G53:I53"/>
    <mergeCell ref="E54:F54"/>
    <mergeCell ref="G54:I54"/>
    <mergeCell ref="E55:F55"/>
    <mergeCell ref="G55:I55"/>
    <mergeCell ref="C47:D52"/>
    <mergeCell ref="E47:F47"/>
  </mergeCells>
  <dataValidations count="1">
    <dataValidation allowBlank="1" showErrorMessage="1" sqref="J10:J13 K11 J14:K14" xr:uid="{00000000-0002-0000-0300-000000000000}">
      <formula1>0</formula1>
      <formula2>0</formula2>
    </dataValidation>
  </dataValidations>
  <hyperlinks>
    <hyperlink ref="S34" r:id="rId1" location="overlay-context=" display="https://www.subredsur.gov.co/?q=content/rendici%C3%B3n-de-cuentas-2021#overlay-context=" xr:uid="{00000000-0004-0000-0300-000000000000}"/>
    <hyperlink ref="S35" r:id="rId2" location="overlay-context=" display="https://www.subredsur.gov.co/?q=content/rendici%C3%B3n-de-cuentas-2021#overlay-context=" xr:uid="{00000000-0004-0000-0300-000001000000}"/>
  </hyperlinks>
  <pageMargins left="0.7" right="0.7" top="0.75" bottom="0.75" header="0.3" footer="0.3"/>
  <pageSetup orientation="portrait" r:id="rId3"/>
  <ignoredErrors>
    <ignoredError sqref="U60" evalError="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14499-C1D6-412E-A69E-C1D90F1150B6}">
  <dimension ref="A1:AK45"/>
  <sheetViews>
    <sheetView topLeftCell="D26" workbookViewId="0">
      <selection activeCell="Z19" sqref="Z19:Z21"/>
    </sheetView>
  </sheetViews>
  <sheetFormatPr baseColWidth="10" defaultRowHeight="15"/>
  <cols>
    <col min="4" max="4" width="16.7109375" customWidth="1"/>
    <col min="6" max="6" width="21.5703125" customWidth="1"/>
    <col min="7" max="7" width="20.5703125" customWidth="1"/>
    <col min="8" max="25" width="0" hidden="1" customWidth="1"/>
    <col min="26" max="26" width="57.5703125" customWidth="1"/>
    <col min="27" max="27" width="36" customWidth="1"/>
    <col min="28" max="28" width="24.7109375" customWidth="1"/>
    <col min="29" max="37" width="0" hidden="1" customWidth="1"/>
  </cols>
  <sheetData>
    <row r="1" spans="1:37" s="895" customFormat="1" ht="23.25">
      <c r="A1" s="1213" t="s">
        <v>959</v>
      </c>
      <c r="B1" s="1214"/>
      <c r="C1" s="1214"/>
      <c r="D1" s="1214"/>
      <c r="E1" s="1214"/>
      <c r="F1" s="1214"/>
      <c r="G1" s="1214"/>
      <c r="H1" s="1214"/>
      <c r="I1" s="1214"/>
      <c r="J1" s="1214"/>
      <c r="K1" s="1214"/>
      <c r="L1" s="1214"/>
      <c r="M1" s="1214"/>
      <c r="N1" s="1214"/>
      <c r="O1" s="1214"/>
      <c r="P1" s="1214"/>
      <c r="Q1" s="1214"/>
      <c r="R1" s="1214"/>
      <c r="S1" s="1214"/>
      <c r="T1" s="1214"/>
      <c r="U1" s="1214"/>
      <c r="V1" s="1214"/>
      <c r="W1" s="1214"/>
      <c r="X1" s="1214"/>
      <c r="Y1" s="1214"/>
      <c r="Z1" s="1214"/>
      <c r="AA1" s="1214"/>
      <c r="AB1" s="1214"/>
    </row>
    <row r="2" spans="1:37" s="895" customFormat="1" ht="24" thickBot="1">
      <c r="A2" s="1213" t="s">
        <v>960</v>
      </c>
      <c r="B2" s="1214"/>
      <c r="C2" s="1214"/>
      <c r="D2" s="1214"/>
      <c r="E2" s="1214"/>
      <c r="F2" s="1214"/>
      <c r="G2" s="1214"/>
      <c r="H2" s="1214"/>
      <c r="I2" s="1214"/>
      <c r="J2" s="1214"/>
      <c r="K2" s="1214"/>
      <c r="L2" s="1214"/>
      <c r="M2" s="1214"/>
      <c r="N2" s="1214"/>
      <c r="O2" s="1214"/>
      <c r="P2" s="1214"/>
      <c r="Q2" s="1214"/>
      <c r="R2" s="1214"/>
      <c r="S2" s="1214"/>
      <c r="T2" s="1214"/>
      <c r="U2" s="1214"/>
      <c r="V2" s="1214"/>
      <c r="W2" s="1214"/>
      <c r="X2" s="1214"/>
      <c r="Y2" s="1214"/>
      <c r="Z2" s="1214"/>
      <c r="AA2" s="1214"/>
      <c r="AB2" s="1214"/>
    </row>
    <row r="3" spans="1:37" s="895" customFormat="1" ht="59.25" customHeight="1" thickBot="1">
      <c r="A3" s="897" t="s">
        <v>961</v>
      </c>
      <c r="B3" s="898"/>
      <c r="C3" s="1220"/>
      <c r="D3" s="1295" t="s">
        <v>962</v>
      </c>
      <c r="E3" s="1296"/>
      <c r="F3" s="1296"/>
      <c r="G3" s="1296"/>
      <c r="H3" s="1296"/>
      <c r="I3" s="1296"/>
      <c r="J3" s="1296"/>
      <c r="K3" s="1296"/>
      <c r="L3" s="1296"/>
      <c r="M3" s="1296"/>
      <c r="N3" s="1296"/>
      <c r="O3" s="1296"/>
      <c r="P3" s="1296"/>
      <c r="Q3" s="1296"/>
      <c r="R3" s="1296"/>
      <c r="S3" s="1296"/>
      <c r="T3" s="1296"/>
      <c r="U3" s="1296"/>
      <c r="V3" s="1296"/>
      <c r="W3" s="1296"/>
      <c r="X3" s="1296"/>
      <c r="Y3" s="1296"/>
      <c r="Z3" s="1296"/>
      <c r="AA3" s="1296"/>
      <c r="AB3" s="1297"/>
    </row>
    <row r="4" spans="1:37" s="895" customFormat="1" ht="57" customHeight="1" thickBot="1">
      <c r="A4" s="897" t="s">
        <v>963</v>
      </c>
      <c r="B4" s="898"/>
      <c r="C4" s="896"/>
      <c r="D4" s="1295" t="s">
        <v>964</v>
      </c>
      <c r="E4" s="1296"/>
      <c r="F4" s="1296"/>
      <c r="G4" s="1296"/>
      <c r="H4" s="1296"/>
      <c r="I4" s="1296"/>
      <c r="J4" s="1296"/>
      <c r="K4" s="1296"/>
      <c r="L4" s="1296"/>
      <c r="M4" s="1296"/>
      <c r="N4" s="1296"/>
      <c r="O4" s="1296"/>
      <c r="P4" s="1296"/>
      <c r="Q4" s="1296"/>
      <c r="R4" s="1296"/>
      <c r="S4" s="1296"/>
      <c r="T4" s="1296"/>
      <c r="U4" s="1296"/>
      <c r="V4" s="1296"/>
      <c r="W4" s="1296"/>
      <c r="X4" s="1296"/>
      <c r="Y4" s="1296"/>
      <c r="Z4" s="1296"/>
      <c r="AA4" s="1296"/>
      <c r="AB4" s="1297"/>
    </row>
    <row r="5" spans="1:37" s="895" customFormat="1" ht="172.5" customHeight="1" thickBot="1">
      <c r="A5" s="897" t="s">
        <v>965</v>
      </c>
      <c r="B5" s="898"/>
      <c r="C5" s="1221"/>
      <c r="D5" s="1298" t="s">
        <v>966</v>
      </c>
      <c r="E5" s="1299"/>
      <c r="F5" s="1299"/>
      <c r="G5" s="1299"/>
      <c r="H5" s="1299"/>
      <c r="I5" s="1299"/>
      <c r="J5" s="1299"/>
      <c r="K5" s="1299"/>
      <c r="L5" s="1299"/>
      <c r="M5" s="1299"/>
      <c r="N5" s="1299"/>
      <c r="O5" s="1299"/>
      <c r="P5" s="1299"/>
      <c r="Q5" s="1299"/>
      <c r="R5" s="1299"/>
      <c r="S5" s="1299"/>
      <c r="T5" s="1299"/>
      <c r="U5" s="1299"/>
      <c r="V5" s="1299"/>
      <c r="W5" s="1299"/>
      <c r="X5" s="1299"/>
      <c r="Y5" s="1299"/>
      <c r="Z5" s="1299"/>
      <c r="AA5" s="1299"/>
      <c r="AB5" s="1300"/>
    </row>
    <row r="6" spans="1:37" s="895" customFormat="1" ht="80.25" customHeight="1" thickBot="1">
      <c r="A6" s="1215" t="s">
        <v>967</v>
      </c>
      <c r="B6" s="1215"/>
      <c r="C6" s="1215"/>
      <c r="D6" s="1215"/>
      <c r="E6" s="1216" t="s">
        <v>968</v>
      </c>
      <c r="F6" s="1217"/>
      <c r="G6" s="1217"/>
      <c r="H6" s="1217"/>
      <c r="I6" s="1217"/>
      <c r="J6" s="1217"/>
      <c r="K6" s="1217"/>
      <c r="L6" s="1217"/>
      <c r="M6" s="1217"/>
      <c r="N6" s="1217"/>
      <c r="O6" s="1217"/>
      <c r="P6" s="1217"/>
      <c r="Q6" s="1218" t="s">
        <v>1224</v>
      </c>
      <c r="R6" s="1218"/>
      <c r="S6" s="1218"/>
      <c r="T6" s="1218"/>
      <c r="U6" s="1218"/>
      <c r="V6" s="1219" t="s">
        <v>1225</v>
      </c>
      <c r="W6" s="1219"/>
      <c r="X6" s="1219"/>
      <c r="Y6" s="1218"/>
      <c r="Z6" s="1323" t="s">
        <v>1288</v>
      </c>
      <c r="AA6" s="1324"/>
      <c r="AB6" s="1324"/>
      <c r="AC6" s="1325"/>
      <c r="AD6" s="1325"/>
      <c r="AE6" s="1325"/>
      <c r="AF6" s="1325"/>
      <c r="AG6" s="1326"/>
      <c r="AH6" s="1145" t="s">
        <v>1226</v>
      </c>
      <c r="AI6" s="1146"/>
      <c r="AJ6" s="1146"/>
      <c r="AK6" s="1147"/>
    </row>
    <row r="7" spans="1:37" s="1155" customFormat="1" ht="99.75" customHeight="1" thickBot="1">
      <c r="A7" s="899" t="s">
        <v>969</v>
      </c>
      <c r="B7" s="899" t="s">
        <v>718</v>
      </c>
      <c r="C7" s="1150" t="s">
        <v>970</v>
      </c>
      <c r="D7" s="899" t="s">
        <v>971</v>
      </c>
      <c r="E7" s="899" t="s">
        <v>972</v>
      </c>
      <c r="F7" s="899" t="s">
        <v>973</v>
      </c>
      <c r="G7" s="899" t="s">
        <v>974</v>
      </c>
      <c r="H7" s="1151" t="s">
        <v>975</v>
      </c>
      <c r="I7" s="1151" t="s">
        <v>976</v>
      </c>
      <c r="J7" s="1151" t="s">
        <v>977</v>
      </c>
      <c r="K7" s="1151" t="s">
        <v>978</v>
      </c>
      <c r="L7" s="1151" t="s">
        <v>979</v>
      </c>
      <c r="M7" s="1152" t="s">
        <v>1227</v>
      </c>
      <c r="N7" s="899" t="s">
        <v>346</v>
      </c>
      <c r="O7" s="1153" t="s">
        <v>980</v>
      </c>
      <c r="P7" s="899" t="s">
        <v>981</v>
      </c>
      <c r="Q7" s="899" t="s">
        <v>982</v>
      </c>
      <c r="R7" s="899" t="s">
        <v>983</v>
      </c>
      <c r="S7" s="899" t="s">
        <v>984</v>
      </c>
      <c r="T7" s="899" t="s">
        <v>985</v>
      </c>
      <c r="U7" s="899" t="s">
        <v>986</v>
      </c>
      <c r="V7" s="899" t="s">
        <v>987</v>
      </c>
      <c r="W7" s="899" t="s">
        <v>988</v>
      </c>
      <c r="X7" s="899" t="s">
        <v>989</v>
      </c>
      <c r="Y7" s="899" t="s">
        <v>990</v>
      </c>
      <c r="Z7" s="1148" t="s">
        <v>991</v>
      </c>
      <c r="AA7" s="1148" t="s">
        <v>992</v>
      </c>
      <c r="AB7" s="1148" t="s">
        <v>993</v>
      </c>
      <c r="AC7" s="899" t="s">
        <v>982</v>
      </c>
      <c r="AD7" s="899" t="s">
        <v>983</v>
      </c>
      <c r="AE7" s="899" t="s">
        <v>984</v>
      </c>
      <c r="AF7" s="899" t="s">
        <v>985</v>
      </c>
      <c r="AG7" s="899" t="s">
        <v>986</v>
      </c>
      <c r="AH7" s="1154" t="s">
        <v>994</v>
      </c>
      <c r="AI7" s="1154" t="s">
        <v>995</v>
      </c>
      <c r="AJ7" s="1154" t="s">
        <v>996</v>
      </c>
      <c r="AK7" s="1154" t="s">
        <v>990</v>
      </c>
    </row>
    <row r="8" spans="1:37" s="895" customFormat="1" ht="186" customHeight="1" thickTop="1" thickBot="1">
      <c r="A8" s="1222">
        <v>1</v>
      </c>
      <c r="B8" s="1318" t="s">
        <v>997</v>
      </c>
      <c r="C8" s="1223" t="s">
        <v>998</v>
      </c>
      <c r="D8" s="1224" t="s">
        <v>1228</v>
      </c>
      <c r="E8" s="1225" t="s">
        <v>999</v>
      </c>
      <c r="F8" s="1303" t="s">
        <v>1264</v>
      </c>
      <c r="G8" s="1226" t="s">
        <v>1265</v>
      </c>
      <c r="H8" s="901" t="s">
        <v>1000</v>
      </c>
      <c r="I8" s="901" t="s">
        <v>1001</v>
      </c>
      <c r="J8" s="902" t="s">
        <v>1002</v>
      </c>
      <c r="K8" s="903" t="s">
        <v>1003</v>
      </c>
      <c r="L8" s="904" t="s">
        <v>1266</v>
      </c>
      <c r="M8" s="905" t="s">
        <v>1004</v>
      </c>
      <c r="N8" s="900" t="s">
        <v>1267</v>
      </c>
      <c r="O8" s="906" t="s">
        <v>34</v>
      </c>
      <c r="P8" s="903" t="s">
        <v>1268</v>
      </c>
      <c r="Q8" s="907">
        <v>0.95</v>
      </c>
      <c r="R8" s="908" t="s">
        <v>1005</v>
      </c>
      <c r="S8" s="909" t="s">
        <v>1006</v>
      </c>
      <c r="T8" s="908" t="s">
        <v>1007</v>
      </c>
      <c r="U8" s="910" t="s">
        <v>1007</v>
      </c>
      <c r="V8" s="911" t="s">
        <v>1008</v>
      </c>
      <c r="W8" s="901" t="s">
        <v>1001</v>
      </c>
      <c r="X8" s="912" t="s">
        <v>1009</v>
      </c>
      <c r="Y8" s="1156" t="s">
        <v>479</v>
      </c>
      <c r="Z8" s="1194" t="s">
        <v>1269</v>
      </c>
      <c r="AA8" s="1193" t="s">
        <v>1010</v>
      </c>
      <c r="AB8" s="1180" t="s">
        <v>1011</v>
      </c>
      <c r="AC8" s="1195">
        <v>0.95</v>
      </c>
      <c r="AD8" s="1196" t="s">
        <v>1005</v>
      </c>
      <c r="AE8" s="1197" t="s">
        <v>1006</v>
      </c>
      <c r="AF8" s="1196" t="s">
        <v>1007</v>
      </c>
      <c r="AG8" s="1198" t="s">
        <v>1007</v>
      </c>
      <c r="AH8" s="1199" t="s">
        <v>1008</v>
      </c>
      <c r="AI8" s="1199" t="s">
        <v>1001</v>
      </c>
      <c r="AJ8" s="912" t="s">
        <v>1009</v>
      </c>
      <c r="AK8" s="913" t="s">
        <v>479</v>
      </c>
    </row>
    <row r="9" spans="1:37" s="895" customFormat="1" ht="59.25" customHeight="1" thickBot="1">
      <c r="A9" s="1227"/>
      <c r="B9" s="1284"/>
      <c r="C9" s="1228"/>
      <c r="D9" s="1229"/>
      <c r="E9" s="1230"/>
      <c r="F9" s="1304"/>
      <c r="G9" s="1231"/>
      <c r="H9" s="915"/>
      <c r="I9" s="915"/>
      <c r="J9" s="916"/>
      <c r="K9" s="917"/>
      <c r="L9" s="918" t="s">
        <v>1270</v>
      </c>
      <c r="M9" s="919" t="s">
        <v>1004</v>
      </c>
      <c r="N9" s="914"/>
      <c r="O9" s="920" t="s">
        <v>34</v>
      </c>
      <c r="P9" s="917"/>
      <c r="Q9" s="921">
        <v>0.95</v>
      </c>
      <c r="R9" s="922" t="s">
        <v>1005</v>
      </c>
      <c r="S9" s="923" t="s">
        <v>1006</v>
      </c>
      <c r="T9" s="922" t="s">
        <v>1007</v>
      </c>
      <c r="U9" s="924"/>
      <c r="V9" s="925"/>
      <c r="W9" s="915"/>
      <c r="X9" s="926"/>
      <c r="Y9" s="1157"/>
      <c r="Z9" s="1181" t="s">
        <v>1271</v>
      </c>
      <c r="AA9" s="1193" t="s">
        <v>1012</v>
      </c>
      <c r="AB9" s="1180"/>
      <c r="AC9" s="1195">
        <v>0.95</v>
      </c>
      <c r="AD9" s="1196" t="s">
        <v>1005</v>
      </c>
      <c r="AE9" s="1197" t="s">
        <v>1006</v>
      </c>
      <c r="AF9" s="1196" t="s">
        <v>1007</v>
      </c>
      <c r="AG9" s="1199"/>
      <c r="AH9" s="1199"/>
      <c r="AI9" s="1199"/>
      <c r="AJ9" s="926"/>
      <c r="AK9" s="927"/>
    </row>
    <row r="10" spans="1:37" s="895" customFormat="1" ht="59.25" customHeight="1" thickBot="1">
      <c r="A10" s="1227"/>
      <c r="B10" s="1284"/>
      <c r="C10" s="1228"/>
      <c r="D10" s="1229"/>
      <c r="E10" s="1230"/>
      <c r="F10" s="1304"/>
      <c r="G10" s="1231"/>
      <c r="H10" s="915"/>
      <c r="I10" s="915"/>
      <c r="J10" s="916"/>
      <c r="K10" s="917"/>
      <c r="L10" s="918" t="s">
        <v>1272</v>
      </c>
      <c r="M10" s="919" t="s">
        <v>1004</v>
      </c>
      <c r="N10" s="914"/>
      <c r="O10" s="920" t="s">
        <v>37</v>
      </c>
      <c r="P10" s="917"/>
      <c r="Q10" s="921">
        <v>0.95</v>
      </c>
      <c r="R10" s="922" t="s">
        <v>1005</v>
      </c>
      <c r="S10" s="923" t="s">
        <v>1006</v>
      </c>
      <c r="T10" s="922" t="s">
        <v>1007</v>
      </c>
      <c r="U10" s="924"/>
      <c r="V10" s="928"/>
      <c r="W10" s="915"/>
      <c r="X10" s="926"/>
      <c r="Y10" s="1157"/>
      <c r="Z10" s="1197" t="s">
        <v>1273</v>
      </c>
      <c r="AA10" s="1193" t="s">
        <v>1012</v>
      </c>
      <c r="AB10" s="1180"/>
      <c r="AC10" s="1195">
        <v>0.95</v>
      </c>
      <c r="AD10" s="1196" t="s">
        <v>1005</v>
      </c>
      <c r="AE10" s="1197" t="s">
        <v>1006</v>
      </c>
      <c r="AF10" s="1196" t="s">
        <v>1007</v>
      </c>
      <c r="AG10" s="1199"/>
      <c r="AH10" s="1199"/>
      <c r="AI10" s="1199"/>
      <c r="AJ10" s="926"/>
      <c r="AK10" s="927"/>
    </row>
    <row r="11" spans="1:37" s="895" customFormat="1" ht="87.75" customHeight="1" thickBot="1">
      <c r="A11" s="1232"/>
      <c r="B11" s="1319"/>
      <c r="C11" s="1233"/>
      <c r="D11" s="1234"/>
      <c r="E11" s="1235"/>
      <c r="F11" s="1305"/>
      <c r="G11" s="1236"/>
      <c r="H11" s="930"/>
      <c r="I11" s="930"/>
      <c r="J11" s="931"/>
      <c r="K11" s="932"/>
      <c r="L11" s="933" t="s">
        <v>1013</v>
      </c>
      <c r="M11" s="934" t="s">
        <v>1014</v>
      </c>
      <c r="N11" s="929"/>
      <c r="O11" s="935" t="s">
        <v>37</v>
      </c>
      <c r="P11" s="932"/>
      <c r="Q11" s="936" t="s">
        <v>1015</v>
      </c>
      <c r="R11" s="937"/>
      <c r="S11" s="937"/>
      <c r="T11" s="937"/>
      <c r="U11" s="937"/>
      <c r="V11" s="938"/>
      <c r="W11" s="930"/>
      <c r="X11" s="939"/>
      <c r="Y11" s="1158"/>
      <c r="Z11" s="1197" t="s">
        <v>1016</v>
      </c>
      <c r="AA11" s="1193" t="s">
        <v>1012</v>
      </c>
      <c r="AB11" s="1180"/>
      <c r="AC11" s="1196"/>
      <c r="AD11" s="1196"/>
      <c r="AE11" s="1196"/>
      <c r="AF11" s="1196"/>
      <c r="AG11" s="1196"/>
      <c r="AH11" s="1196"/>
      <c r="AI11" s="1199"/>
      <c r="AJ11" s="939"/>
      <c r="AK11" s="940"/>
    </row>
    <row r="12" spans="1:37" s="895" customFormat="1" ht="136.5" customHeight="1" thickTop="1" thickBot="1">
      <c r="A12" s="1237">
        <v>3</v>
      </c>
      <c r="B12" s="1320" t="s">
        <v>1017</v>
      </c>
      <c r="C12" s="1238" t="s">
        <v>1018</v>
      </c>
      <c r="D12" s="1294" t="s">
        <v>1274</v>
      </c>
      <c r="E12" s="1240" t="s">
        <v>999</v>
      </c>
      <c r="F12" s="1239" t="s">
        <v>1275</v>
      </c>
      <c r="G12" s="1239" t="s">
        <v>1019</v>
      </c>
      <c r="H12" s="943" t="s">
        <v>1020</v>
      </c>
      <c r="I12" s="943" t="s">
        <v>1021</v>
      </c>
      <c r="J12" s="944" t="s">
        <v>1022</v>
      </c>
      <c r="K12" s="945" t="s">
        <v>1003</v>
      </c>
      <c r="L12" s="946" t="s">
        <v>1023</v>
      </c>
      <c r="M12" s="945" t="s">
        <v>1004</v>
      </c>
      <c r="N12" s="942" t="s">
        <v>1024</v>
      </c>
      <c r="O12" s="942" t="s">
        <v>37</v>
      </c>
      <c r="P12" s="945" t="s">
        <v>1025</v>
      </c>
      <c r="Q12" s="947">
        <v>0.95</v>
      </c>
      <c r="R12" s="947" t="s">
        <v>1005</v>
      </c>
      <c r="S12" s="948" t="s">
        <v>1006</v>
      </c>
      <c r="T12" s="947" t="s">
        <v>1007</v>
      </c>
      <c r="U12" s="949" t="s">
        <v>1026</v>
      </c>
      <c r="V12" s="950" t="s">
        <v>1008</v>
      </c>
      <c r="W12" s="943" t="s">
        <v>1021</v>
      </c>
      <c r="X12" s="951" t="s">
        <v>1022</v>
      </c>
      <c r="Y12" s="1159" t="s">
        <v>1027</v>
      </c>
      <c r="Z12" s="1301" t="s">
        <v>1028</v>
      </c>
      <c r="AA12" s="1181" t="s">
        <v>1029</v>
      </c>
      <c r="AB12" s="1181" t="s">
        <v>1011</v>
      </c>
      <c r="AC12" s="1195">
        <v>0.95</v>
      </c>
      <c r="AD12" s="1195" t="s">
        <v>1005</v>
      </c>
      <c r="AE12" s="1200" t="s">
        <v>1006</v>
      </c>
      <c r="AF12" s="1195" t="s">
        <v>1007</v>
      </c>
      <c r="AG12" s="1201" t="s">
        <v>1026</v>
      </c>
      <c r="AH12" s="1196" t="s">
        <v>1008</v>
      </c>
      <c r="AI12" s="1202" t="s">
        <v>1021</v>
      </c>
      <c r="AJ12" s="951" t="s">
        <v>1022</v>
      </c>
      <c r="AK12" s="952" t="s">
        <v>1030</v>
      </c>
    </row>
    <row r="13" spans="1:37" s="895" customFormat="1" ht="231.75" customHeight="1" thickTop="1" thickBot="1">
      <c r="A13" s="1241">
        <v>6</v>
      </c>
      <c r="B13" s="1238" t="s">
        <v>1031</v>
      </c>
      <c r="C13" s="1238" t="s">
        <v>1032</v>
      </c>
      <c r="D13" s="1242" t="s">
        <v>1033</v>
      </c>
      <c r="E13" s="1243" t="s">
        <v>999</v>
      </c>
      <c r="F13" s="1244" t="s">
        <v>1034</v>
      </c>
      <c r="G13" s="1244" t="s">
        <v>1035</v>
      </c>
      <c r="H13" s="955" t="s">
        <v>1036</v>
      </c>
      <c r="I13" s="955" t="s">
        <v>1001</v>
      </c>
      <c r="J13" s="956" t="s">
        <v>1009</v>
      </c>
      <c r="K13" s="957" t="s">
        <v>1003</v>
      </c>
      <c r="L13" s="958" t="s">
        <v>1276</v>
      </c>
      <c r="M13" s="959" t="s">
        <v>1004</v>
      </c>
      <c r="N13" s="954" t="s">
        <v>1277</v>
      </c>
      <c r="O13" s="954" t="s">
        <v>37</v>
      </c>
      <c r="P13" s="960" t="s">
        <v>1037</v>
      </c>
      <c r="Q13" s="961">
        <v>0.3</v>
      </c>
      <c r="R13" s="961" t="s">
        <v>1038</v>
      </c>
      <c r="S13" s="961" t="s">
        <v>1039</v>
      </c>
      <c r="T13" s="961" t="s">
        <v>1038</v>
      </c>
      <c r="U13" s="962" t="s">
        <v>1026</v>
      </c>
      <c r="V13" s="955" t="s">
        <v>1036</v>
      </c>
      <c r="W13" s="955" t="s">
        <v>1001</v>
      </c>
      <c r="X13" s="963" t="s">
        <v>1009</v>
      </c>
      <c r="Y13" s="1160" t="s">
        <v>1040</v>
      </c>
      <c r="Z13" s="1191" t="s">
        <v>1278</v>
      </c>
      <c r="AA13" s="1181" t="s">
        <v>1041</v>
      </c>
      <c r="AB13" s="1181" t="s">
        <v>1011</v>
      </c>
      <c r="AC13" s="1196"/>
      <c r="AD13" s="1196"/>
      <c r="AE13" s="1196"/>
      <c r="AF13" s="1196"/>
      <c r="AG13" s="1196"/>
      <c r="AH13" s="1196"/>
      <c r="AI13" s="1196"/>
      <c r="AJ13" s="941"/>
      <c r="AK13" s="941"/>
    </row>
    <row r="14" spans="1:37" s="895" customFormat="1" ht="286.5" customHeight="1" thickTop="1" thickBot="1">
      <c r="A14" s="1245">
        <v>12</v>
      </c>
      <c r="B14" s="1268" t="s">
        <v>732</v>
      </c>
      <c r="C14" s="1246" t="s">
        <v>1042</v>
      </c>
      <c r="D14" s="1247" t="s">
        <v>1043</v>
      </c>
      <c r="E14" s="1248"/>
      <c r="F14" s="1247" t="s">
        <v>1044</v>
      </c>
      <c r="G14" s="1247" t="s">
        <v>1045</v>
      </c>
      <c r="H14" s="965" t="s">
        <v>1046</v>
      </c>
      <c r="I14" s="965" t="s">
        <v>1021</v>
      </c>
      <c r="J14" s="966" t="s">
        <v>1002</v>
      </c>
      <c r="K14" s="967" t="s">
        <v>1003</v>
      </c>
      <c r="L14" s="968" t="s">
        <v>1047</v>
      </c>
      <c r="M14" s="969" t="s">
        <v>1004</v>
      </c>
      <c r="N14" s="964" t="s">
        <v>1048</v>
      </c>
      <c r="O14" s="964" t="s">
        <v>1049</v>
      </c>
      <c r="P14" s="970" t="s">
        <v>1050</v>
      </c>
      <c r="Q14" s="971">
        <v>0.5</v>
      </c>
      <c r="R14" s="971" t="s">
        <v>1038</v>
      </c>
      <c r="S14" s="972" t="s">
        <v>1038</v>
      </c>
      <c r="T14" s="972" t="s">
        <v>1038</v>
      </c>
      <c r="U14" s="972" t="s">
        <v>1026</v>
      </c>
      <c r="V14" s="965" t="s">
        <v>1046</v>
      </c>
      <c r="W14" s="965" t="s">
        <v>1021</v>
      </c>
      <c r="X14" s="973" t="s">
        <v>1002</v>
      </c>
      <c r="Z14" s="1302" t="s">
        <v>1051</v>
      </c>
      <c r="AA14" s="1185" t="s">
        <v>1052</v>
      </c>
      <c r="AB14" s="1181" t="s">
        <v>1279</v>
      </c>
      <c r="AC14" s="1195">
        <v>0.5</v>
      </c>
      <c r="AD14" s="1195" t="s">
        <v>1038</v>
      </c>
      <c r="AE14" s="1196" t="s">
        <v>1038</v>
      </c>
      <c r="AF14" s="1196" t="s">
        <v>1038</v>
      </c>
      <c r="AG14" s="1196" t="s">
        <v>1026</v>
      </c>
      <c r="AH14" s="1202" t="s">
        <v>1046</v>
      </c>
      <c r="AI14" s="1202" t="s">
        <v>1021</v>
      </c>
      <c r="AJ14" s="973" t="s">
        <v>1002</v>
      </c>
      <c r="AK14" s="941"/>
    </row>
    <row r="15" spans="1:37" s="895" customFormat="1" ht="162.75" customHeight="1" thickTop="1">
      <c r="A15" s="1249">
        <v>14</v>
      </c>
      <c r="B15" s="1223" t="s">
        <v>742</v>
      </c>
      <c r="C15" s="1223" t="s">
        <v>1053</v>
      </c>
      <c r="D15" s="1250" t="s">
        <v>1054</v>
      </c>
      <c r="E15" s="1251" t="s">
        <v>999</v>
      </c>
      <c r="F15" s="1250" t="s">
        <v>1055</v>
      </c>
      <c r="G15" s="1250" t="s">
        <v>1056</v>
      </c>
      <c r="H15" s="974" t="s">
        <v>1000</v>
      </c>
      <c r="I15" s="974" t="s">
        <v>1021</v>
      </c>
      <c r="J15" s="975" t="s">
        <v>1002</v>
      </c>
      <c r="K15" s="974" t="s">
        <v>1003</v>
      </c>
      <c r="L15" s="976" t="s">
        <v>1057</v>
      </c>
      <c r="M15" s="977" t="s">
        <v>1014</v>
      </c>
      <c r="N15" s="978" t="s">
        <v>1058</v>
      </c>
      <c r="O15" s="978" t="s">
        <v>1059</v>
      </c>
      <c r="P15" s="978" t="s">
        <v>1060</v>
      </c>
      <c r="Q15" s="979" t="s">
        <v>1015</v>
      </c>
      <c r="R15" s="980"/>
      <c r="S15" s="980"/>
      <c r="T15" s="980"/>
      <c r="U15" s="980"/>
      <c r="V15" s="981"/>
      <c r="W15" s="974" t="s">
        <v>1021</v>
      </c>
      <c r="X15" s="975" t="s">
        <v>1002</v>
      </c>
      <c r="Y15" s="1161"/>
      <c r="Z15" s="1183" t="s">
        <v>1061</v>
      </c>
      <c r="AA15" s="1183" t="s">
        <v>1062</v>
      </c>
      <c r="AB15" s="1183" t="s">
        <v>1011</v>
      </c>
      <c r="AC15" s="1196"/>
      <c r="AD15" s="1196"/>
      <c r="AE15" s="1196"/>
      <c r="AF15" s="1196"/>
      <c r="AG15" s="1196"/>
      <c r="AH15" s="1196"/>
      <c r="AI15" s="1196"/>
      <c r="AJ15" s="941"/>
      <c r="AK15" s="941"/>
    </row>
    <row r="16" spans="1:37" s="895" customFormat="1" ht="114.75" customHeight="1" thickBot="1">
      <c r="A16" s="1252"/>
      <c r="B16" s="1233"/>
      <c r="C16" s="1233"/>
      <c r="D16" s="1253"/>
      <c r="E16" s="1254"/>
      <c r="F16" s="1253"/>
      <c r="G16" s="1253"/>
      <c r="H16" s="982"/>
      <c r="I16" s="982"/>
      <c r="J16" s="983"/>
      <c r="K16" s="982"/>
      <c r="L16" s="935" t="s">
        <v>1063</v>
      </c>
      <c r="M16" s="984" t="s">
        <v>1014</v>
      </c>
      <c r="N16" s="985" t="s">
        <v>1064</v>
      </c>
      <c r="O16" s="986" t="s">
        <v>1065</v>
      </c>
      <c r="P16" s="935" t="s">
        <v>1066</v>
      </c>
      <c r="Q16" s="987" t="s">
        <v>1015</v>
      </c>
      <c r="R16" s="987"/>
      <c r="S16" s="987"/>
      <c r="T16" s="987"/>
      <c r="U16" s="987"/>
      <c r="V16" s="987"/>
      <c r="W16" s="982"/>
      <c r="X16" s="983"/>
      <c r="Y16" s="1162"/>
      <c r="Z16" s="1183"/>
      <c r="AA16" s="1184"/>
      <c r="AB16" s="1183"/>
      <c r="AC16" s="1196"/>
      <c r="AD16" s="1196"/>
      <c r="AE16" s="1196"/>
      <c r="AF16" s="1196"/>
      <c r="AG16" s="1196"/>
      <c r="AH16" s="1196"/>
      <c r="AI16" s="1196"/>
      <c r="AJ16" s="941"/>
      <c r="AK16" s="941"/>
    </row>
    <row r="17" spans="1:37" s="895" customFormat="1" ht="165.75" customHeight="1" thickTop="1" thickBot="1">
      <c r="A17" s="1255">
        <v>17</v>
      </c>
      <c r="B17" s="1320" t="s">
        <v>1067</v>
      </c>
      <c r="C17" s="1256" t="s">
        <v>1068</v>
      </c>
      <c r="D17" s="1257" t="s">
        <v>1069</v>
      </c>
      <c r="E17" s="1258" t="s">
        <v>999</v>
      </c>
      <c r="F17" s="1247" t="s">
        <v>1229</v>
      </c>
      <c r="G17" s="1247" t="s">
        <v>1070</v>
      </c>
      <c r="H17" s="965" t="s">
        <v>1000</v>
      </c>
      <c r="I17" s="964" t="s">
        <v>1021</v>
      </c>
      <c r="J17" s="989" t="s">
        <v>1002</v>
      </c>
      <c r="K17" s="967" t="s">
        <v>1071</v>
      </c>
      <c r="L17" s="990" t="s">
        <v>1280</v>
      </c>
      <c r="M17" s="967" t="s">
        <v>1014</v>
      </c>
      <c r="N17" s="991" t="s">
        <v>1072</v>
      </c>
      <c r="O17" s="964" t="s">
        <v>38</v>
      </c>
      <c r="P17" s="970" t="s">
        <v>1073</v>
      </c>
      <c r="Q17" s="971">
        <v>0.7</v>
      </c>
      <c r="R17" s="972" t="s">
        <v>1038</v>
      </c>
      <c r="S17" s="992" t="s">
        <v>1039</v>
      </c>
      <c r="T17" s="992" t="s">
        <v>1038</v>
      </c>
      <c r="U17" s="992" t="s">
        <v>1026</v>
      </c>
      <c r="V17" s="965" t="s">
        <v>1000</v>
      </c>
      <c r="W17" s="967" t="s">
        <v>1021</v>
      </c>
      <c r="X17" s="989" t="s">
        <v>1002</v>
      </c>
      <c r="Y17" s="1163" t="s">
        <v>1074</v>
      </c>
      <c r="Z17" s="1181" t="s">
        <v>1075</v>
      </c>
      <c r="AA17" s="1181" t="s">
        <v>1076</v>
      </c>
      <c r="AB17" s="1181" t="s">
        <v>1281</v>
      </c>
      <c r="AC17" s="1196"/>
      <c r="AD17" s="1196"/>
      <c r="AE17" s="1196"/>
      <c r="AF17" s="1196"/>
      <c r="AG17" s="1196"/>
      <c r="AH17" s="1196"/>
      <c r="AI17" s="1196"/>
      <c r="AJ17" s="941"/>
      <c r="AK17" s="941"/>
    </row>
    <row r="18" spans="1:37" s="895" customFormat="1" ht="279" customHeight="1" thickTop="1" thickBot="1">
      <c r="A18" s="1259" t="s">
        <v>1230</v>
      </c>
      <c r="B18" s="1238" t="s">
        <v>1077</v>
      </c>
      <c r="C18" s="1238" t="s">
        <v>1078</v>
      </c>
      <c r="D18" s="1244" t="s">
        <v>1079</v>
      </c>
      <c r="E18" s="1243" t="s">
        <v>999</v>
      </c>
      <c r="F18" s="1244" t="s">
        <v>1080</v>
      </c>
      <c r="G18" s="1244" t="s">
        <v>1081</v>
      </c>
      <c r="H18" s="993" t="s">
        <v>1082</v>
      </c>
      <c r="I18" s="993" t="s">
        <v>1083</v>
      </c>
      <c r="J18" s="994" t="s">
        <v>1002</v>
      </c>
      <c r="K18" s="957" t="s">
        <v>1071</v>
      </c>
      <c r="L18" s="995" t="s">
        <v>1282</v>
      </c>
      <c r="M18" s="996" t="s">
        <v>1014</v>
      </c>
      <c r="N18" s="953" t="s">
        <v>1283</v>
      </c>
      <c r="O18" s="954" t="s">
        <v>37</v>
      </c>
      <c r="P18" s="997" t="s">
        <v>1284</v>
      </c>
      <c r="Q18" s="961">
        <v>1</v>
      </c>
      <c r="R18" s="962" t="s">
        <v>1005</v>
      </c>
      <c r="S18" s="998" t="s">
        <v>1084</v>
      </c>
      <c r="T18" s="962" t="s">
        <v>1005</v>
      </c>
      <c r="U18" s="962" t="s">
        <v>1026</v>
      </c>
      <c r="V18" s="999" t="s">
        <v>1000</v>
      </c>
      <c r="W18" s="993" t="s">
        <v>1083</v>
      </c>
      <c r="X18" s="1000" t="s">
        <v>1002</v>
      </c>
      <c r="Y18" s="1164" t="s">
        <v>1026</v>
      </c>
      <c r="Z18" s="1197" t="s">
        <v>1085</v>
      </c>
      <c r="AA18" s="1181" t="s">
        <v>1086</v>
      </c>
      <c r="AB18" s="1181" t="s">
        <v>1285</v>
      </c>
      <c r="AC18" s="1196"/>
      <c r="AD18" s="1196"/>
      <c r="AE18" s="1196"/>
      <c r="AF18" s="1196"/>
      <c r="AG18" s="1196"/>
      <c r="AH18" s="1196"/>
      <c r="AI18" s="1203" t="s">
        <v>1083</v>
      </c>
      <c r="AJ18" s="1000" t="s">
        <v>1002</v>
      </c>
      <c r="AK18" s="941"/>
    </row>
    <row r="19" spans="1:37" s="895" customFormat="1" ht="62.25" customHeight="1" thickTop="1">
      <c r="A19" s="1249">
        <v>30</v>
      </c>
      <c r="B19" s="1223" t="s">
        <v>1087</v>
      </c>
      <c r="C19" s="1223" t="s">
        <v>1088</v>
      </c>
      <c r="D19" s="1260" t="s">
        <v>1089</v>
      </c>
      <c r="E19" s="1251" t="s">
        <v>999</v>
      </c>
      <c r="F19" s="1261" t="s">
        <v>1231</v>
      </c>
      <c r="G19" s="1261" t="s">
        <v>1090</v>
      </c>
      <c r="H19" s="1002" t="s">
        <v>1000</v>
      </c>
      <c r="I19" s="974" t="s">
        <v>1021</v>
      </c>
      <c r="J19" s="975" t="s">
        <v>1002</v>
      </c>
      <c r="K19" s="1003" t="s">
        <v>1071</v>
      </c>
      <c r="L19" s="1004" t="s">
        <v>1091</v>
      </c>
      <c r="M19" s="1005" t="s">
        <v>1004</v>
      </c>
      <c r="N19" s="1006" t="s">
        <v>1092</v>
      </c>
      <c r="O19" s="974" t="s">
        <v>37</v>
      </c>
      <c r="P19" s="1007" t="s">
        <v>1093</v>
      </c>
      <c r="Q19" s="907">
        <v>0.45</v>
      </c>
      <c r="R19" s="908" t="s">
        <v>1038</v>
      </c>
      <c r="S19" s="908" t="s">
        <v>1038</v>
      </c>
      <c r="T19" s="908" t="s">
        <v>1038</v>
      </c>
      <c r="U19" s="1008" t="s">
        <v>1038</v>
      </c>
      <c r="V19" s="1009" t="s">
        <v>1094</v>
      </c>
      <c r="W19" s="974" t="s">
        <v>1021</v>
      </c>
      <c r="X19" s="1010" t="s">
        <v>1002</v>
      </c>
      <c r="Y19" s="1165"/>
      <c r="Z19" s="1189" t="s">
        <v>1095</v>
      </c>
      <c r="AA19" s="1187" t="s">
        <v>1286</v>
      </c>
      <c r="AB19" s="1186" t="s">
        <v>1096</v>
      </c>
      <c r="AC19" s="1196"/>
      <c r="AD19" s="1196"/>
      <c r="AE19" s="1196"/>
      <c r="AF19" s="1196"/>
      <c r="AG19" s="1196"/>
      <c r="AH19" s="1196"/>
      <c r="AI19" s="1196"/>
      <c r="AJ19" s="941"/>
      <c r="AK19" s="941"/>
    </row>
    <row r="20" spans="1:37" s="895" customFormat="1" ht="62.25" customHeight="1">
      <c r="A20" s="1262"/>
      <c r="B20" s="1228"/>
      <c r="C20" s="1228"/>
      <c r="D20" s="1263"/>
      <c r="E20" s="1264"/>
      <c r="F20" s="1265"/>
      <c r="G20" s="1265"/>
      <c r="H20" s="1012"/>
      <c r="I20" s="1013"/>
      <c r="J20" s="1014"/>
      <c r="K20" s="1015"/>
      <c r="L20" s="1016" t="s">
        <v>1097</v>
      </c>
      <c r="M20" s="1017" t="s">
        <v>1014</v>
      </c>
      <c r="N20" s="1018"/>
      <c r="O20" s="1013"/>
      <c r="P20" s="1019"/>
      <c r="Q20" s="921">
        <v>0.45</v>
      </c>
      <c r="R20" s="1020" t="s">
        <v>1038</v>
      </c>
      <c r="S20" s="1020" t="s">
        <v>1038</v>
      </c>
      <c r="T20" s="1020" t="s">
        <v>1038</v>
      </c>
      <c r="U20" s="1021"/>
      <c r="V20" s="1022"/>
      <c r="W20" s="1013"/>
      <c r="X20" s="1014"/>
      <c r="Y20" s="1166"/>
      <c r="Z20" s="1190"/>
      <c r="AA20" s="1188"/>
      <c r="AB20" s="1186"/>
      <c r="AC20" s="1196"/>
      <c r="AD20" s="1196"/>
      <c r="AE20" s="1196"/>
      <c r="AF20" s="1196"/>
      <c r="AG20" s="1196"/>
      <c r="AH20" s="1196"/>
      <c r="AI20" s="1196"/>
      <c r="AJ20" s="941"/>
      <c r="AK20" s="941"/>
    </row>
    <row r="21" spans="1:37" s="895" customFormat="1" ht="282" customHeight="1" thickBot="1">
      <c r="A21" s="1252"/>
      <c r="B21" s="1233"/>
      <c r="C21" s="1233"/>
      <c r="D21" s="1266"/>
      <c r="E21" s="1254"/>
      <c r="F21" s="1267"/>
      <c r="G21" s="1267"/>
      <c r="H21" s="1024"/>
      <c r="I21" s="982"/>
      <c r="J21" s="983"/>
      <c r="K21" s="1025"/>
      <c r="L21" s="1026" t="s">
        <v>1287</v>
      </c>
      <c r="M21" s="984" t="s">
        <v>1014</v>
      </c>
      <c r="N21" s="1027"/>
      <c r="O21" s="982"/>
      <c r="P21" s="1028"/>
      <c r="Q21" s="1029" t="s">
        <v>1015</v>
      </c>
      <c r="R21" s="1030"/>
      <c r="S21" s="1030"/>
      <c r="T21" s="1030"/>
      <c r="U21" s="1030"/>
      <c r="V21" s="1031"/>
      <c r="W21" s="982"/>
      <c r="X21" s="983"/>
      <c r="Y21" s="1167" t="s">
        <v>1026</v>
      </c>
      <c r="Z21" s="1190"/>
      <c r="AA21" s="1188"/>
      <c r="AB21" s="1186"/>
      <c r="AC21" s="1196"/>
      <c r="AD21" s="1196"/>
      <c r="AE21" s="1196"/>
      <c r="AF21" s="1196"/>
      <c r="AG21" s="1196"/>
      <c r="AH21" s="1196"/>
      <c r="AI21" s="1196"/>
      <c r="AJ21" s="941"/>
      <c r="AK21" s="941"/>
    </row>
    <row r="22" spans="1:37" s="895" customFormat="1" ht="189.75" customHeight="1" thickTop="1" thickBot="1">
      <c r="A22" s="1245">
        <v>33</v>
      </c>
      <c r="B22" s="1268" t="s">
        <v>1098</v>
      </c>
      <c r="C22" s="1268" t="s">
        <v>1099</v>
      </c>
      <c r="D22" s="1269" t="s">
        <v>1232</v>
      </c>
      <c r="E22" s="1270" t="s">
        <v>999</v>
      </c>
      <c r="F22" s="1322" t="s">
        <v>1237</v>
      </c>
      <c r="G22" s="1271" t="s">
        <v>1100</v>
      </c>
      <c r="H22" s="1033" t="s">
        <v>1000</v>
      </c>
      <c r="I22" s="1033" t="s">
        <v>1001</v>
      </c>
      <c r="J22" s="1034" t="s">
        <v>1002</v>
      </c>
      <c r="K22" s="1033" t="s">
        <v>1003</v>
      </c>
      <c r="L22" s="1035" t="s">
        <v>1101</v>
      </c>
      <c r="M22" s="1036" t="s">
        <v>1102</v>
      </c>
      <c r="N22" s="1032" t="s">
        <v>1103</v>
      </c>
      <c r="O22" s="1033" t="s">
        <v>37</v>
      </c>
      <c r="P22" s="1037" t="s">
        <v>1104</v>
      </c>
      <c r="Q22" s="1038">
        <v>0.3</v>
      </c>
      <c r="R22" s="950" t="s">
        <v>1038</v>
      </c>
      <c r="S22" s="950" t="s">
        <v>1038</v>
      </c>
      <c r="T22" s="950" t="s">
        <v>1038</v>
      </c>
      <c r="U22" s="1039" t="s">
        <v>1026</v>
      </c>
      <c r="V22" s="1040" t="s">
        <v>1094</v>
      </c>
      <c r="W22" s="1033" t="s">
        <v>1001</v>
      </c>
      <c r="X22" s="1034" t="s">
        <v>1002</v>
      </c>
      <c r="Y22" s="1168" t="s">
        <v>1240</v>
      </c>
      <c r="Z22" s="1185" t="s">
        <v>1238</v>
      </c>
      <c r="AA22" s="1185" t="s">
        <v>1105</v>
      </c>
      <c r="AB22" s="1181" t="s">
        <v>1239</v>
      </c>
      <c r="AC22" s="1195">
        <v>0.3</v>
      </c>
      <c r="AD22" s="1196" t="s">
        <v>1038</v>
      </c>
      <c r="AE22" s="1196" t="s">
        <v>1038</v>
      </c>
      <c r="AF22" s="1196" t="s">
        <v>1038</v>
      </c>
      <c r="AG22" s="1204" t="s">
        <v>1026</v>
      </c>
      <c r="AH22" s="1196" t="s">
        <v>1094</v>
      </c>
      <c r="AI22" s="1202" t="s">
        <v>1001</v>
      </c>
      <c r="AJ22" s="1034" t="s">
        <v>1002</v>
      </c>
      <c r="AK22" s="1041" t="s">
        <v>1240</v>
      </c>
    </row>
    <row r="23" spans="1:37" s="895" customFormat="1" ht="178.5" customHeight="1" thickTop="1">
      <c r="A23" s="1249">
        <v>34</v>
      </c>
      <c r="B23" s="1223" t="s">
        <v>1106</v>
      </c>
      <c r="C23" s="1223" t="s">
        <v>1107</v>
      </c>
      <c r="D23" s="1272" t="s">
        <v>1108</v>
      </c>
      <c r="E23" s="1251" t="s">
        <v>999</v>
      </c>
      <c r="F23" s="1273" t="s">
        <v>1109</v>
      </c>
      <c r="G23" s="1261" t="s">
        <v>1110</v>
      </c>
      <c r="H23" s="1007" t="s">
        <v>1111</v>
      </c>
      <c r="I23" s="974" t="s">
        <v>1021</v>
      </c>
      <c r="J23" s="975" t="s">
        <v>1002</v>
      </c>
      <c r="K23" s="974" t="s">
        <v>1003</v>
      </c>
      <c r="L23" s="1042" t="s">
        <v>1112</v>
      </c>
      <c r="M23" s="1036" t="s">
        <v>1004</v>
      </c>
      <c r="N23" s="1032" t="s">
        <v>1113</v>
      </c>
      <c r="O23" s="1036" t="s">
        <v>1114</v>
      </c>
      <c r="P23" s="1037" t="s">
        <v>1241</v>
      </c>
      <c r="Q23" s="1038">
        <v>0.95</v>
      </c>
      <c r="R23" s="1039" t="s">
        <v>1005</v>
      </c>
      <c r="S23" s="1043" t="s">
        <v>1084</v>
      </c>
      <c r="T23" s="1039" t="s">
        <v>1005</v>
      </c>
      <c r="U23" s="1044" t="s">
        <v>1005</v>
      </c>
      <c r="V23" s="911" t="s">
        <v>1008</v>
      </c>
      <c r="W23" s="974" t="s">
        <v>1021</v>
      </c>
      <c r="X23" s="975" t="s">
        <v>1002</v>
      </c>
      <c r="Y23" s="1169" t="s">
        <v>1115</v>
      </c>
      <c r="Z23" s="1183" t="s">
        <v>1116</v>
      </c>
      <c r="AA23" s="1189" t="s">
        <v>1236</v>
      </c>
      <c r="AB23" s="1183" t="s">
        <v>1011</v>
      </c>
      <c r="AC23" s="1196"/>
      <c r="AD23" s="1196"/>
      <c r="AE23" s="1196"/>
      <c r="AF23" s="1196"/>
      <c r="AG23" s="1196"/>
      <c r="AH23" s="1196"/>
      <c r="AI23" s="1196"/>
      <c r="AJ23" s="941"/>
      <c r="AK23" s="941"/>
    </row>
    <row r="24" spans="1:37" s="895" customFormat="1" ht="60" customHeight="1" thickBot="1">
      <c r="A24" s="1262"/>
      <c r="B24" s="1228"/>
      <c r="C24" s="1228"/>
      <c r="D24" s="1265"/>
      <c r="E24" s="1264"/>
      <c r="F24" s="1274"/>
      <c r="G24" s="1265"/>
      <c r="H24" s="1019"/>
      <c r="I24" s="1013"/>
      <c r="J24" s="1014"/>
      <c r="K24" s="1013"/>
      <c r="L24" s="1045" t="s">
        <v>1117</v>
      </c>
      <c r="M24" s="1046" t="s">
        <v>1004</v>
      </c>
      <c r="N24" s="920" t="s">
        <v>1118</v>
      </c>
      <c r="O24" s="1046" t="s">
        <v>1119</v>
      </c>
      <c r="P24" s="1047" t="s">
        <v>1120</v>
      </c>
      <c r="Q24" s="921">
        <v>0.95</v>
      </c>
      <c r="R24" s="1048" t="s">
        <v>1005</v>
      </c>
      <c r="S24" s="1049" t="s">
        <v>1084</v>
      </c>
      <c r="T24" s="1048" t="s">
        <v>1005</v>
      </c>
      <c r="U24" s="1050"/>
      <c r="V24" s="925"/>
      <c r="W24" s="1013"/>
      <c r="X24" s="1014"/>
      <c r="Y24" s="1170"/>
      <c r="Z24" s="1184"/>
      <c r="AA24" s="1190"/>
      <c r="AB24" s="1183"/>
      <c r="AC24" s="1196"/>
      <c r="AD24" s="1196"/>
      <c r="AE24" s="1196"/>
      <c r="AF24" s="1196"/>
      <c r="AG24" s="1196"/>
      <c r="AH24" s="1196"/>
      <c r="AI24" s="1196"/>
      <c r="AJ24" s="941"/>
      <c r="AK24" s="941"/>
    </row>
    <row r="25" spans="1:37" s="895" customFormat="1" ht="137.25" hidden="1" customHeight="1" thickBot="1">
      <c r="A25" s="1252"/>
      <c r="B25" s="1233"/>
      <c r="C25" s="1233"/>
      <c r="D25" s="1267"/>
      <c r="E25" s="1254"/>
      <c r="F25" s="1275"/>
      <c r="G25" s="1267"/>
      <c r="H25" s="1051"/>
      <c r="I25" s="982"/>
      <c r="J25" s="983"/>
      <c r="K25" s="982"/>
      <c r="L25" s="1052" t="s">
        <v>1121</v>
      </c>
      <c r="M25" s="967" t="s">
        <v>1004</v>
      </c>
      <c r="N25" s="964" t="s">
        <v>1122</v>
      </c>
      <c r="O25" s="1053" t="s">
        <v>1119</v>
      </c>
      <c r="P25" s="1054" t="s">
        <v>1123</v>
      </c>
      <c r="Q25" s="1055">
        <v>0.95</v>
      </c>
      <c r="R25" s="1056" t="s">
        <v>1005</v>
      </c>
      <c r="S25" s="1057" t="s">
        <v>1005</v>
      </c>
      <c r="T25" s="1056" t="s">
        <v>1005</v>
      </c>
      <c r="U25" s="1058"/>
      <c r="V25" s="1059"/>
      <c r="W25" s="982"/>
      <c r="X25" s="983"/>
      <c r="Y25" s="1171"/>
      <c r="Z25" s="1184"/>
      <c r="AA25" s="1190"/>
      <c r="AB25" s="1183"/>
      <c r="AC25" s="1196"/>
      <c r="AD25" s="1196"/>
      <c r="AE25" s="1196"/>
      <c r="AF25" s="1196"/>
      <c r="AG25" s="1196"/>
      <c r="AH25" s="1196"/>
      <c r="AI25" s="1196"/>
      <c r="AJ25" s="941"/>
      <c r="AK25" s="941"/>
    </row>
    <row r="26" spans="1:37" s="895" customFormat="1" ht="90" customHeight="1" thickTop="1">
      <c r="A26" s="1249">
        <v>40</v>
      </c>
      <c r="B26" s="1223" t="s">
        <v>1130</v>
      </c>
      <c r="C26" s="1223" t="s">
        <v>1131</v>
      </c>
      <c r="D26" s="1276" t="s">
        <v>1132</v>
      </c>
      <c r="E26" s="1251" t="s">
        <v>999</v>
      </c>
      <c r="F26" s="1261" t="s">
        <v>1133</v>
      </c>
      <c r="G26" s="1261" t="s">
        <v>1134</v>
      </c>
      <c r="H26" s="1069" t="s">
        <v>1000</v>
      </c>
      <c r="I26" s="1069" t="s">
        <v>1127</v>
      </c>
      <c r="J26" s="1003" t="s">
        <v>1009</v>
      </c>
      <c r="K26" s="977" t="s">
        <v>1003</v>
      </c>
      <c r="L26" s="1060" t="s">
        <v>1242</v>
      </c>
      <c r="M26" s="945" t="s">
        <v>1004</v>
      </c>
      <c r="N26" s="942" t="s">
        <v>1124</v>
      </c>
      <c r="O26" s="1061" t="s">
        <v>618</v>
      </c>
      <c r="P26" s="988" t="s">
        <v>1125</v>
      </c>
      <c r="Q26" s="947">
        <v>0.3</v>
      </c>
      <c r="R26" s="1062" t="s">
        <v>1038</v>
      </c>
      <c r="S26" s="1062" t="s">
        <v>1038</v>
      </c>
      <c r="T26" s="1062" t="s">
        <v>1038</v>
      </c>
      <c r="U26" s="1044" t="s">
        <v>1038</v>
      </c>
      <c r="V26" s="1063" t="s">
        <v>1126</v>
      </c>
      <c r="W26" s="974" t="s">
        <v>1127</v>
      </c>
      <c r="X26" s="975" t="s">
        <v>1002</v>
      </c>
      <c r="Y26" s="1172"/>
      <c r="Z26" s="1183" t="s">
        <v>1128</v>
      </c>
      <c r="AA26" s="1182" t="s">
        <v>1243</v>
      </c>
      <c r="AB26" s="1183" t="s">
        <v>1244</v>
      </c>
      <c r="AC26" s="1196"/>
      <c r="AD26" s="1196"/>
      <c r="AE26" s="1196"/>
      <c r="AF26" s="1196"/>
      <c r="AG26" s="1196"/>
      <c r="AH26" s="1196"/>
      <c r="AI26" s="1196"/>
      <c r="AJ26" s="941"/>
      <c r="AK26" s="941"/>
    </row>
    <row r="27" spans="1:37" s="895" customFormat="1" ht="375" customHeight="1" thickBot="1">
      <c r="A27" s="1262"/>
      <c r="B27" s="1228"/>
      <c r="C27" s="1228"/>
      <c r="D27" s="1277"/>
      <c r="E27" s="1264"/>
      <c r="F27" s="1265"/>
      <c r="G27" s="1265"/>
      <c r="H27" s="1070"/>
      <c r="I27" s="1070"/>
      <c r="J27" s="1015"/>
      <c r="K27" s="1046" t="s">
        <v>1003</v>
      </c>
      <c r="L27" s="1045" t="s">
        <v>1245</v>
      </c>
      <c r="M27" s="1046" t="s">
        <v>1004</v>
      </c>
      <c r="N27" s="920" t="s">
        <v>1246</v>
      </c>
      <c r="O27" s="1017" t="s">
        <v>1129</v>
      </c>
      <c r="P27" s="920" t="s">
        <v>1125</v>
      </c>
      <c r="Q27" s="921">
        <v>0.3</v>
      </c>
      <c r="R27" s="1064" t="s">
        <v>1038</v>
      </c>
      <c r="S27" s="1064" t="s">
        <v>1038</v>
      </c>
      <c r="T27" s="1064" t="s">
        <v>1038</v>
      </c>
      <c r="U27" s="1065"/>
      <c r="V27" s="1066"/>
      <c r="W27" s="1067"/>
      <c r="X27" s="1068"/>
      <c r="Y27" s="1173"/>
      <c r="Z27" s="1183"/>
      <c r="AA27" s="1186"/>
      <c r="AB27" s="1183"/>
      <c r="AC27" s="1196"/>
      <c r="AD27" s="1196"/>
      <c r="AE27" s="1196"/>
      <c r="AF27" s="1196"/>
      <c r="AG27" s="1196"/>
      <c r="AH27" s="1196"/>
      <c r="AI27" s="1196"/>
      <c r="AJ27" s="941"/>
      <c r="AK27" s="941"/>
    </row>
    <row r="28" spans="1:37" s="895" customFormat="1" ht="51.75" hidden="1" customHeight="1" thickBot="1">
      <c r="A28" s="1252"/>
      <c r="B28" s="1228"/>
      <c r="C28" s="1233"/>
      <c r="D28" s="1278"/>
      <c r="E28" s="1254"/>
      <c r="F28" s="1267"/>
      <c r="G28" s="1267"/>
      <c r="H28" s="1071"/>
      <c r="I28" s="1071"/>
      <c r="J28" s="1025"/>
      <c r="K28" s="967" t="s">
        <v>1003</v>
      </c>
      <c r="L28" s="935"/>
      <c r="M28" s="1072" t="s">
        <v>1014</v>
      </c>
      <c r="N28" s="935" t="s">
        <v>1135</v>
      </c>
      <c r="O28" s="984" t="s">
        <v>37</v>
      </c>
      <c r="P28" s="1073" t="s">
        <v>1136</v>
      </c>
      <c r="Q28" s="1074" t="s">
        <v>1015</v>
      </c>
      <c r="R28" s="1075"/>
      <c r="S28" s="1075"/>
      <c r="T28" s="1075"/>
      <c r="U28" s="1075"/>
      <c r="V28" s="1076"/>
      <c r="W28" s="1077"/>
      <c r="X28" s="1078"/>
      <c r="Y28" s="1174"/>
      <c r="Z28" s="1196"/>
      <c r="AA28" s="1196"/>
      <c r="AB28" s="1196"/>
      <c r="AC28" s="1196"/>
      <c r="AD28" s="1196"/>
      <c r="AE28" s="1196"/>
      <c r="AF28" s="1196"/>
      <c r="AG28" s="1196"/>
      <c r="AH28" s="1196"/>
      <c r="AI28" s="1196"/>
      <c r="AJ28" s="941"/>
      <c r="AK28" s="941"/>
    </row>
    <row r="29" spans="1:37" s="895" customFormat="1" ht="210.75" customHeight="1" thickTop="1">
      <c r="A29" s="1249">
        <v>41</v>
      </c>
      <c r="B29" s="1228"/>
      <c r="C29" s="1223" t="s">
        <v>1131</v>
      </c>
      <c r="D29" s="1276" t="s">
        <v>1137</v>
      </c>
      <c r="E29" s="1251" t="s">
        <v>999</v>
      </c>
      <c r="F29" s="1261" t="s">
        <v>1223</v>
      </c>
      <c r="G29" s="1273" t="s">
        <v>1138</v>
      </c>
      <c r="H29" s="1069" t="s">
        <v>1036</v>
      </c>
      <c r="I29" s="974" t="s">
        <v>1021</v>
      </c>
      <c r="J29" s="975" t="s">
        <v>1002</v>
      </c>
      <c r="K29" s="974" t="s">
        <v>1071</v>
      </c>
      <c r="L29" s="906" t="s">
        <v>1139</v>
      </c>
      <c r="M29" s="1079" t="s">
        <v>1004</v>
      </c>
      <c r="N29" s="1004" t="s">
        <v>1140</v>
      </c>
      <c r="O29" s="905" t="s">
        <v>37</v>
      </c>
      <c r="P29" s="1080" t="s">
        <v>1141</v>
      </c>
      <c r="Q29" s="1081"/>
      <c r="R29" s="1082"/>
      <c r="S29" s="1082"/>
      <c r="T29" s="1082"/>
      <c r="U29" s="1082"/>
      <c r="V29" s="1082"/>
      <c r="W29" s="974" t="s">
        <v>1021</v>
      </c>
      <c r="X29" s="1083"/>
      <c r="Y29" s="1165"/>
      <c r="Z29" s="1189" t="s">
        <v>1142</v>
      </c>
      <c r="AA29" s="1183" t="s">
        <v>1143</v>
      </c>
      <c r="AB29" s="1182" t="s">
        <v>1011</v>
      </c>
      <c r="AC29" s="1196"/>
      <c r="AD29" s="1196"/>
      <c r="AE29" s="1196"/>
      <c r="AF29" s="1196"/>
      <c r="AG29" s="1196"/>
      <c r="AH29" s="1196"/>
      <c r="AI29" s="1196"/>
      <c r="AJ29" s="941"/>
      <c r="AK29" s="941"/>
    </row>
    <row r="30" spans="1:37" s="895" customFormat="1" ht="21" customHeight="1" thickBot="1">
      <c r="A30" s="1252"/>
      <c r="B30" s="1233"/>
      <c r="C30" s="1233"/>
      <c r="D30" s="1279"/>
      <c r="E30" s="1254"/>
      <c r="F30" s="1267"/>
      <c r="G30" s="1275"/>
      <c r="H30" s="1071"/>
      <c r="I30" s="982"/>
      <c r="J30" s="983"/>
      <c r="K30" s="982"/>
      <c r="L30" s="964" t="s">
        <v>1144</v>
      </c>
      <c r="M30" s="1053" t="s">
        <v>1102</v>
      </c>
      <c r="N30" s="990" t="s">
        <v>1145</v>
      </c>
      <c r="O30" s="967" t="s">
        <v>37</v>
      </c>
      <c r="P30" s="1084" t="s">
        <v>1146</v>
      </c>
      <c r="Q30" s="1085">
        <v>0.7</v>
      </c>
      <c r="R30" s="1086"/>
      <c r="S30" s="1086"/>
      <c r="T30" s="1086"/>
      <c r="U30" s="1087"/>
      <c r="V30" s="1086"/>
      <c r="W30" s="982"/>
      <c r="X30" s="1088"/>
      <c r="Y30" s="1088"/>
      <c r="Z30" s="1190"/>
      <c r="AA30" s="1184"/>
      <c r="AB30" s="1182"/>
      <c r="AC30" s="1196"/>
      <c r="AD30" s="1196"/>
      <c r="AE30" s="1196"/>
      <c r="AF30" s="1196"/>
      <c r="AG30" s="1196"/>
      <c r="AH30" s="1196"/>
      <c r="AI30" s="1196"/>
      <c r="AJ30" s="941"/>
      <c r="AK30" s="941"/>
    </row>
    <row r="31" spans="1:37" s="895" customFormat="1" ht="228" customHeight="1" thickTop="1">
      <c r="A31" s="1249">
        <v>48</v>
      </c>
      <c r="B31" s="1223" t="s">
        <v>739</v>
      </c>
      <c r="C31" s="1223" t="s">
        <v>1147</v>
      </c>
      <c r="D31" s="1280" t="s">
        <v>1148</v>
      </c>
      <c r="E31" s="1251" t="s">
        <v>999</v>
      </c>
      <c r="F31" s="1261" t="s">
        <v>1247</v>
      </c>
      <c r="G31" s="1261" t="s">
        <v>1149</v>
      </c>
      <c r="H31" s="1069" t="s">
        <v>1000</v>
      </c>
      <c r="I31" s="1069" t="s">
        <v>1150</v>
      </c>
      <c r="J31" s="975" t="s">
        <v>1002</v>
      </c>
      <c r="K31" s="974" t="s">
        <v>1003</v>
      </c>
      <c r="L31" s="1004" t="s">
        <v>1151</v>
      </c>
      <c r="M31" s="1079" t="s">
        <v>1014</v>
      </c>
      <c r="N31" s="1001" t="s">
        <v>1152</v>
      </c>
      <c r="O31" s="974" t="s">
        <v>1153</v>
      </c>
      <c r="P31" s="1089" t="s">
        <v>1154</v>
      </c>
      <c r="Q31" s="1090">
        <v>1</v>
      </c>
      <c r="R31" s="1091" t="s">
        <v>1005</v>
      </c>
      <c r="S31" s="1091" t="s">
        <v>1005</v>
      </c>
      <c r="T31" s="1091" t="s">
        <v>1005</v>
      </c>
      <c r="U31" s="1092" t="s">
        <v>1005</v>
      </c>
      <c r="V31" s="1093" t="s">
        <v>1008</v>
      </c>
      <c r="W31" s="1069" t="s">
        <v>1150</v>
      </c>
      <c r="X31" s="1003" t="s">
        <v>1009</v>
      </c>
      <c r="Y31" s="1169" t="s">
        <v>1248</v>
      </c>
      <c r="Z31" s="1192" t="s">
        <v>1155</v>
      </c>
      <c r="AA31" s="1189" t="s">
        <v>1156</v>
      </c>
      <c r="AB31" s="1183" t="s">
        <v>1011</v>
      </c>
      <c r="AC31" s="1205">
        <v>1</v>
      </c>
      <c r="AD31" s="1206" t="s">
        <v>1005</v>
      </c>
      <c r="AE31" s="1206" t="s">
        <v>1005</v>
      </c>
      <c r="AF31" s="1206" t="s">
        <v>1005</v>
      </c>
      <c r="AG31" s="1207" t="s">
        <v>1005</v>
      </c>
      <c r="AH31" s="1208" t="s">
        <v>1008</v>
      </c>
      <c r="AI31" s="1209" t="s">
        <v>1150</v>
      </c>
      <c r="AJ31" s="1003" t="s">
        <v>1009</v>
      </c>
      <c r="AK31" s="1094" t="s">
        <v>1157</v>
      </c>
    </row>
    <row r="32" spans="1:37" s="895" customFormat="1" ht="237.75" customHeight="1">
      <c r="A32" s="1262"/>
      <c r="B32" s="1228"/>
      <c r="C32" s="1228"/>
      <c r="D32" s="1263"/>
      <c r="E32" s="1264"/>
      <c r="F32" s="1265"/>
      <c r="G32" s="1265"/>
      <c r="H32" s="1070"/>
      <c r="I32" s="1070"/>
      <c r="J32" s="1014"/>
      <c r="K32" s="1013"/>
      <c r="L32" s="1047" t="s">
        <v>1158</v>
      </c>
      <c r="M32" s="1017" t="s">
        <v>1004</v>
      </c>
      <c r="N32" s="1011"/>
      <c r="O32" s="1013"/>
      <c r="P32" s="1095"/>
      <c r="Q32" s="1096">
        <v>1</v>
      </c>
      <c r="R32" s="1097" t="s">
        <v>1005</v>
      </c>
      <c r="S32" s="1097" t="s">
        <v>1005</v>
      </c>
      <c r="T32" s="1097" t="s">
        <v>1005</v>
      </c>
      <c r="U32" s="1098"/>
      <c r="V32" s="1099"/>
      <c r="W32" s="1070"/>
      <c r="X32" s="1015"/>
      <c r="Y32" s="1175"/>
      <c r="Z32" s="1192"/>
      <c r="AA32" s="1189"/>
      <c r="AB32" s="1183"/>
      <c r="AC32" s="1205">
        <v>1</v>
      </c>
      <c r="AD32" s="1206" t="s">
        <v>1005</v>
      </c>
      <c r="AE32" s="1206" t="s">
        <v>1005</v>
      </c>
      <c r="AF32" s="1206" t="s">
        <v>1005</v>
      </c>
      <c r="AG32" s="1207"/>
      <c r="AH32" s="1208"/>
      <c r="AI32" s="1209"/>
      <c r="AJ32" s="1015"/>
      <c r="AK32" s="1100"/>
    </row>
    <row r="33" spans="1:37" s="895" customFormat="1" ht="15.75" customHeight="1" thickBot="1">
      <c r="A33" s="1252"/>
      <c r="B33" s="1233"/>
      <c r="C33" s="1233"/>
      <c r="D33" s="1266"/>
      <c r="E33" s="1254"/>
      <c r="F33" s="1267"/>
      <c r="G33" s="1267"/>
      <c r="H33" s="1071"/>
      <c r="I33" s="1071"/>
      <c r="J33" s="983"/>
      <c r="K33" s="982"/>
      <c r="L33" s="1026" t="s">
        <v>1159</v>
      </c>
      <c r="M33" s="967" t="s">
        <v>1014</v>
      </c>
      <c r="N33" s="1023"/>
      <c r="O33" s="982"/>
      <c r="P33" s="1101"/>
      <c r="Q33" s="1102" t="s">
        <v>1015</v>
      </c>
      <c r="R33" s="1102"/>
      <c r="S33" s="1102"/>
      <c r="T33" s="1102"/>
      <c r="U33" s="1102"/>
      <c r="V33" s="1102"/>
      <c r="W33" s="1102"/>
      <c r="X33" s="1103"/>
      <c r="Y33" s="1114"/>
      <c r="Z33" s="1196" t="s">
        <v>1160</v>
      </c>
      <c r="AA33" s="1189"/>
      <c r="AB33" s="1183"/>
      <c r="AC33" s="1210" t="s">
        <v>1015</v>
      </c>
      <c r="AD33" s="1210"/>
      <c r="AE33" s="1210"/>
      <c r="AF33" s="1210"/>
      <c r="AG33" s="1210"/>
      <c r="AH33" s="1210"/>
      <c r="AI33" s="1210"/>
      <c r="AJ33" s="941"/>
      <c r="AK33" s="941"/>
    </row>
    <row r="34" spans="1:37" s="895" customFormat="1" ht="147.75" customHeight="1" thickTop="1" thickBot="1">
      <c r="A34" s="1241">
        <v>52</v>
      </c>
      <c r="B34" s="1238" t="s">
        <v>1161</v>
      </c>
      <c r="C34" s="1238" t="s">
        <v>1162</v>
      </c>
      <c r="D34" s="1281" t="s">
        <v>1163</v>
      </c>
      <c r="E34" s="1243" t="s">
        <v>999</v>
      </c>
      <c r="F34" s="1282" t="s">
        <v>1164</v>
      </c>
      <c r="G34" s="1282" t="s">
        <v>1165</v>
      </c>
      <c r="H34" s="955" t="s">
        <v>1008</v>
      </c>
      <c r="I34" s="955" t="s">
        <v>1166</v>
      </c>
      <c r="J34" s="1104" t="s">
        <v>1009</v>
      </c>
      <c r="K34" s="957" t="s">
        <v>1003</v>
      </c>
      <c r="L34" s="954" t="s">
        <v>1167</v>
      </c>
      <c r="M34" s="959" t="s">
        <v>1014</v>
      </c>
      <c r="N34" s="1105" t="s">
        <v>1249</v>
      </c>
      <c r="O34" s="1106" t="s">
        <v>1250</v>
      </c>
      <c r="P34" s="1107" t="s">
        <v>1168</v>
      </c>
      <c r="Q34" s="971">
        <v>0.95</v>
      </c>
      <c r="R34" s="992" t="s">
        <v>1005</v>
      </c>
      <c r="S34" s="992" t="s">
        <v>1005</v>
      </c>
      <c r="T34" s="992" t="s">
        <v>1005</v>
      </c>
      <c r="U34" s="992" t="s">
        <v>1026</v>
      </c>
      <c r="V34" s="972" t="s">
        <v>1008</v>
      </c>
      <c r="W34" s="965" t="s">
        <v>1166</v>
      </c>
      <c r="X34" s="1104" t="s">
        <v>1009</v>
      </c>
      <c r="Y34" s="1176" t="s">
        <v>479</v>
      </c>
      <c r="Z34" s="1181" t="s">
        <v>1251</v>
      </c>
      <c r="AA34" s="1181" t="s">
        <v>1252</v>
      </c>
      <c r="AB34" s="1185" t="s">
        <v>1011</v>
      </c>
      <c r="AC34" s="1196"/>
      <c r="AD34" s="1196"/>
      <c r="AE34" s="1196"/>
      <c r="AF34" s="1196"/>
      <c r="AG34" s="1196"/>
      <c r="AH34" s="1196"/>
      <c r="AI34" s="1196"/>
      <c r="AJ34" s="941"/>
      <c r="AK34" s="941"/>
    </row>
    <row r="35" spans="1:37" s="895" customFormat="1" ht="35.25" customHeight="1" thickTop="1">
      <c r="A35" s="1249">
        <v>55</v>
      </c>
      <c r="B35" s="1223" t="s">
        <v>1169</v>
      </c>
      <c r="C35" s="1223" t="s">
        <v>1170</v>
      </c>
      <c r="D35" s="1260" t="s">
        <v>1171</v>
      </c>
      <c r="E35" s="1251" t="s">
        <v>999</v>
      </c>
      <c r="F35" s="1261" t="s">
        <v>1233</v>
      </c>
      <c r="G35" s="1261" t="s">
        <v>1172</v>
      </c>
      <c r="H35" s="1069" t="s">
        <v>1008</v>
      </c>
      <c r="I35" s="1069" t="s">
        <v>1021</v>
      </c>
      <c r="J35" s="975" t="s">
        <v>1002</v>
      </c>
      <c r="K35" s="974" t="s">
        <v>1003</v>
      </c>
      <c r="L35" s="1108" t="s">
        <v>1173</v>
      </c>
      <c r="M35" s="1109" t="s">
        <v>1014</v>
      </c>
      <c r="N35" s="1006" t="s">
        <v>1174</v>
      </c>
      <c r="O35" s="1036" t="s">
        <v>618</v>
      </c>
      <c r="P35" s="1036" t="s">
        <v>1175</v>
      </c>
      <c r="Q35" s="1038">
        <v>1</v>
      </c>
      <c r="R35" s="1039" t="s">
        <v>1005</v>
      </c>
      <c r="S35" s="1039" t="s">
        <v>1005</v>
      </c>
      <c r="T35" s="1039" t="s">
        <v>1005</v>
      </c>
      <c r="U35" s="1039" t="s">
        <v>1026</v>
      </c>
      <c r="V35" s="1040" t="s">
        <v>1008</v>
      </c>
      <c r="W35" s="1069" t="s">
        <v>1021</v>
      </c>
      <c r="X35" s="1034" t="s">
        <v>1002</v>
      </c>
      <c r="Y35" s="1177" t="s">
        <v>1176</v>
      </c>
      <c r="Z35" s="1189" t="s">
        <v>1177</v>
      </c>
      <c r="AA35" s="1183" t="s">
        <v>1178</v>
      </c>
      <c r="AB35" s="1183" t="s">
        <v>1011</v>
      </c>
      <c r="AC35" s="1196"/>
      <c r="AD35" s="1196"/>
      <c r="AE35" s="1196"/>
      <c r="AF35" s="1196"/>
      <c r="AG35" s="1196"/>
      <c r="AH35" s="1196"/>
      <c r="AI35" s="1196"/>
      <c r="AJ35" s="941"/>
      <c r="AK35" s="941"/>
    </row>
    <row r="36" spans="1:37" s="895" customFormat="1" ht="85.5" customHeight="1">
      <c r="A36" s="1262"/>
      <c r="B36" s="1228"/>
      <c r="C36" s="1228"/>
      <c r="D36" s="1263"/>
      <c r="E36" s="1264"/>
      <c r="F36" s="1265"/>
      <c r="G36" s="1265"/>
      <c r="H36" s="1070"/>
      <c r="I36" s="1070"/>
      <c r="J36" s="1014"/>
      <c r="K36" s="1013"/>
      <c r="L36" s="920" t="s">
        <v>1179</v>
      </c>
      <c r="M36" s="1110" t="s">
        <v>1014</v>
      </c>
      <c r="N36" s="1018"/>
      <c r="O36" s="1046" t="s">
        <v>579</v>
      </c>
      <c r="P36" s="920" t="s">
        <v>1180</v>
      </c>
      <c r="Q36" s="1102" t="s">
        <v>1181</v>
      </c>
      <c r="R36" s="1102"/>
      <c r="S36" s="1102"/>
      <c r="T36" s="1102"/>
      <c r="U36" s="1102"/>
      <c r="V36" s="1102"/>
      <c r="W36" s="1070"/>
      <c r="X36" s="994"/>
      <c r="Y36" s="1166"/>
      <c r="Z36" s="1190"/>
      <c r="AA36" s="1184"/>
      <c r="AB36" s="1183"/>
      <c r="AC36" s="1196"/>
      <c r="AD36" s="1196"/>
      <c r="AE36" s="1196"/>
      <c r="AF36" s="1196"/>
      <c r="AG36" s="1196"/>
      <c r="AH36" s="1196"/>
      <c r="AI36" s="1196"/>
      <c r="AJ36" s="941"/>
      <c r="AK36" s="941"/>
    </row>
    <row r="37" spans="1:37" s="895" customFormat="1" ht="86.25" customHeight="1" thickBot="1">
      <c r="A37" s="1252"/>
      <c r="B37" s="1233"/>
      <c r="C37" s="1233"/>
      <c r="D37" s="1266"/>
      <c r="E37" s="1254"/>
      <c r="F37" s="1267"/>
      <c r="G37" s="1267"/>
      <c r="H37" s="1071"/>
      <c r="I37" s="1071"/>
      <c r="J37" s="983"/>
      <c r="K37" s="982"/>
      <c r="L37" s="968" t="s">
        <v>1253</v>
      </c>
      <c r="M37" s="967" t="s">
        <v>1014</v>
      </c>
      <c r="N37" s="1027"/>
      <c r="O37" s="967" t="s">
        <v>21</v>
      </c>
      <c r="P37" s="967" t="s">
        <v>1182</v>
      </c>
      <c r="Q37" s="1111" t="s">
        <v>1181</v>
      </c>
      <c r="R37" s="1112"/>
      <c r="S37" s="1112"/>
      <c r="T37" s="1112"/>
      <c r="U37" s="1112"/>
      <c r="V37" s="1113"/>
      <c r="W37" s="1071"/>
      <c r="X37" s="1114"/>
      <c r="Y37" s="1114"/>
      <c r="Z37" s="1190"/>
      <c r="AA37" s="1184"/>
      <c r="AB37" s="1183"/>
      <c r="AC37" s="1196"/>
      <c r="AD37" s="1196"/>
      <c r="AE37" s="1196"/>
      <c r="AF37" s="1196"/>
      <c r="AG37" s="1196"/>
      <c r="AH37" s="1196"/>
      <c r="AI37" s="1196"/>
      <c r="AJ37" s="941"/>
      <c r="AK37" s="941"/>
    </row>
    <row r="38" spans="1:37" s="895" customFormat="1" ht="191.25" customHeight="1" thickTop="1" thickBot="1">
      <c r="A38" s="1241">
        <v>57</v>
      </c>
      <c r="B38" s="1268" t="s">
        <v>1183</v>
      </c>
      <c r="C38" s="1268" t="s">
        <v>1184</v>
      </c>
      <c r="D38" s="1269" t="s">
        <v>1185</v>
      </c>
      <c r="E38" s="1270" t="s">
        <v>999</v>
      </c>
      <c r="F38" s="1271" t="s">
        <v>1186</v>
      </c>
      <c r="G38" s="1271" t="s">
        <v>1187</v>
      </c>
      <c r="H38" s="955" t="s">
        <v>1000</v>
      </c>
      <c r="I38" s="954" t="s">
        <v>1021</v>
      </c>
      <c r="J38" s="1000" t="s">
        <v>1002</v>
      </c>
      <c r="K38" s="957" t="s">
        <v>1003</v>
      </c>
      <c r="L38" s="1032" t="s">
        <v>1254</v>
      </c>
      <c r="M38" s="1036" t="s">
        <v>1004</v>
      </c>
      <c r="N38" s="1032" t="s">
        <v>1188</v>
      </c>
      <c r="O38" s="1032" t="s">
        <v>1189</v>
      </c>
      <c r="P38" s="1115" t="s">
        <v>1190</v>
      </c>
      <c r="Q38" s="961">
        <v>0.95</v>
      </c>
      <c r="R38" s="962" t="s">
        <v>1005</v>
      </c>
      <c r="S38" s="962" t="s">
        <v>1005</v>
      </c>
      <c r="T38" s="962" t="s">
        <v>1191</v>
      </c>
      <c r="U38" s="962" t="s">
        <v>1026</v>
      </c>
      <c r="V38" s="999" t="s">
        <v>1008</v>
      </c>
      <c r="W38" s="954" t="s">
        <v>1021</v>
      </c>
      <c r="X38" s="1000" t="s">
        <v>1002</v>
      </c>
      <c r="Y38" s="1178" t="s">
        <v>479</v>
      </c>
      <c r="Z38" s="1302" t="s">
        <v>1255</v>
      </c>
      <c r="AA38" s="1302" t="s">
        <v>1192</v>
      </c>
      <c r="AB38" s="1302" t="s">
        <v>1011</v>
      </c>
      <c r="AC38" s="1195">
        <v>0.95</v>
      </c>
      <c r="AD38" s="1204" t="s">
        <v>1005</v>
      </c>
      <c r="AE38" s="1204" t="s">
        <v>1005</v>
      </c>
      <c r="AF38" s="1204" t="s">
        <v>1005</v>
      </c>
      <c r="AG38" s="1204" t="s">
        <v>1026</v>
      </c>
      <c r="AH38" s="1196" t="s">
        <v>1008</v>
      </c>
      <c r="AI38" s="1211" t="s">
        <v>1021</v>
      </c>
      <c r="AJ38" s="1034" t="s">
        <v>1002</v>
      </c>
      <c r="AK38" s="1149" t="s">
        <v>479</v>
      </c>
    </row>
    <row r="39" spans="1:37" s="895" customFormat="1" ht="66" customHeight="1" thickTop="1">
      <c r="A39" s="1283">
        <v>63</v>
      </c>
      <c r="B39" s="1284" t="s">
        <v>1193</v>
      </c>
      <c r="C39" s="1284" t="s">
        <v>1194</v>
      </c>
      <c r="D39" s="1285" t="s">
        <v>1234</v>
      </c>
      <c r="E39" s="1286" t="s">
        <v>999</v>
      </c>
      <c r="F39" s="1231" t="s">
        <v>1256</v>
      </c>
      <c r="G39" s="1231" t="s">
        <v>1257</v>
      </c>
      <c r="H39" s="1116" t="s">
        <v>1046</v>
      </c>
      <c r="I39" s="974" t="s">
        <v>1021</v>
      </c>
      <c r="J39" s="1117" t="s">
        <v>1002</v>
      </c>
      <c r="K39" s="1118" t="s">
        <v>1003</v>
      </c>
      <c r="L39" s="918" t="s">
        <v>1195</v>
      </c>
      <c r="M39" s="1046" t="s">
        <v>1004</v>
      </c>
      <c r="N39" s="917" t="s">
        <v>1196</v>
      </c>
      <c r="O39" s="917" t="s">
        <v>37</v>
      </c>
      <c r="P39" s="917" t="s">
        <v>1197</v>
      </c>
      <c r="Q39" s="1119">
        <v>0.95</v>
      </c>
      <c r="R39" s="1062" t="s">
        <v>1005</v>
      </c>
      <c r="S39" s="1039" t="s">
        <v>1005</v>
      </c>
      <c r="T39" s="1039" t="s">
        <v>1005</v>
      </c>
      <c r="U39" s="1044" t="s">
        <v>1005</v>
      </c>
      <c r="V39" s="911" t="s">
        <v>1036</v>
      </c>
      <c r="W39" s="974" t="s">
        <v>1021</v>
      </c>
      <c r="X39" s="975" t="s">
        <v>1002</v>
      </c>
      <c r="Y39" s="1120" t="s">
        <v>1198</v>
      </c>
      <c r="Z39" s="1302" t="s">
        <v>1199</v>
      </c>
      <c r="AA39" s="1189" t="s">
        <v>1200</v>
      </c>
      <c r="AB39" s="1189" t="s">
        <v>1258</v>
      </c>
      <c r="AC39" s="1195">
        <v>0.95</v>
      </c>
      <c r="AD39" s="1204" t="s">
        <v>1005</v>
      </c>
      <c r="AE39" s="1204" t="s">
        <v>1005</v>
      </c>
      <c r="AF39" s="1204" t="s">
        <v>1005</v>
      </c>
      <c r="AG39" s="1212" t="s">
        <v>1005</v>
      </c>
      <c r="AH39" s="1199" t="s">
        <v>1036</v>
      </c>
      <c r="AI39" s="1199" t="s">
        <v>1021</v>
      </c>
      <c r="AJ39" s="916" t="s">
        <v>1002</v>
      </c>
      <c r="AK39" s="1121" t="s">
        <v>1198</v>
      </c>
    </row>
    <row r="40" spans="1:37" s="895" customFormat="1" ht="44.25" customHeight="1">
      <c r="A40" s="1287"/>
      <c r="B40" s="1284"/>
      <c r="C40" s="1284"/>
      <c r="D40" s="1285"/>
      <c r="E40" s="1286"/>
      <c r="F40" s="1231"/>
      <c r="G40" s="1231"/>
      <c r="H40" s="1122"/>
      <c r="I40" s="1013"/>
      <c r="J40" s="1123"/>
      <c r="K40" s="1124"/>
      <c r="L40" s="918" t="s">
        <v>1201</v>
      </c>
      <c r="M40" s="1046" t="s">
        <v>1004</v>
      </c>
      <c r="N40" s="917"/>
      <c r="O40" s="917"/>
      <c r="P40" s="917"/>
      <c r="Q40" s="1125">
        <v>0.95</v>
      </c>
      <c r="R40" s="1048" t="s">
        <v>1005</v>
      </c>
      <c r="S40" s="1048" t="s">
        <v>1005</v>
      </c>
      <c r="T40" s="1048" t="s">
        <v>1005</v>
      </c>
      <c r="U40" s="1050"/>
      <c r="V40" s="925"/>
      <c r="W40" s="1013"/>
      <c r="X40" s="1014"/>
      <c r="Y40" s="1126"/>
      <c r="Z40" s="1197" t="s">
        <v>1202</v>
      </c>
      <c r="AA40" s="1189"/>
      <c r="AB40" s="1189"/>
      <c r="AC40" s="1195">
        <v>0.95</v>
      </c>
      <c r="AD40" s="1204" t="s">
        <v>1005</v>
      </c>
      <c r="AE40" s="1204" t="s">
        <v>1005</v>
      </c>
      <c r="AF40" s="1204" t="s">
        <v>1005</v>
      </c>
      <c r="AG40" s="1212"/>
      <c r="AH40" s="1199"/>
      <c r="AI40" s="1199"/>
      <c r="AJ40" s="916"/>
      <c r="AK40" s="1121"/>
    </row>
    <row r="41" spans="1:37" s="895" customFormat="1" ht="109.5" customHeight="1">
      <c r="A41" s="1287"/>
      <c r="B41" s="1284"/>
      <c r="C41" s="1284"/>
      <c r="D41" s="1285"/>
      <c r="E41" s="1286"/>
      <c r="F41" s="1231"/>
      <c r="G41" s="1231"/>
      <c r="H41" s="1122"/>
      <c r="I41" s="1013"/>
      <c r="J41" s="1123"/>
      <c r="K41" s="1124"/>
      <c r="L41" s="918" t="s">
        <v>1203</v>
      </c>
      <c r="M41" s="1046" t="s">
        <v>1004</v>
      </c>
      <c r="N41" s="917"/>
      <c r="O41" s="917"/>
      <c r="P41" s="917"/>
      <c r="Q41" s="1127">
        <v>0.95</v>
      </c>
      <c r="R41" s="1128" t="s">
        <v>1005</v>
      </c>
      <c r="S41" s="1128" t="s">
        <v>1005</v>
      </c>
      <c r="T41" s="1128" t="s">
        <v>1005</v>
      </c>
      <c r="U41" s="1065"/>
      <c r="V41" s="928"/>
      <c r="W41" s="1067"/>
      <c r="X41" s="1014"/>
      <c r="Y41" s="1126"/>
      <c r="Z41" s="1307" t="s">
        <v>1204</v>
      </c>
      <c r="AA41" s="1308"/>
      <c r="AB41" s="1308"/>
      <c r="AC41" s="1309">
        <v>0.95</v>
      </c>
      <c r="AD41" s="1310" t="s">
        <v>1005</v>
      </c>
      <c r="AE41" s="1310" t="s">
        <v>1005</v>
      </c>
      <c r="AF41" s="1310" t="s">
        <v>1005</v>
      </c>
      <c r="AG41" s="1311"/>
      <c r="AH41" s="1312"/>
      <c r="AI41" s="1312"/>
      <c r="AJ41" s="916"/>
      <c r="AK41" s="1121"/>
    </row>
    <row r="42" spans="1:37" s="895" customFormat="1" ht="36.75" customHeight="1" thickBot="1">
      <c r="A42" s="1288"/>
      <c r="B42" s="1284"/>
      <c r="C42" s="1284"/>
      <c r="D42" s="1285"/>
      <c r="E42" s="1286"/>
      <c r="F42" s="1231"/>
      <c r="G42" s="1231"/>
      <c r="H42" s="1129"/>
      <c r="I42" s="982"/>
      <c r="J42" s="1130"/>
      <c r="K42" s="1131"/>
      <c r="L42" s="1045" t="s">
        <v>1159</v>
      </c>
      <c r="M42" s="1046" t="s">
        <v>1014</v>
      </c>
      <c r="N42" s="917"/>
      <c r="O42" s="917"/>
      <c r="P42" s="917"/>
      <c r="Q42" s="1075" t="s">
        <v>1181</v>
      </c>
      <c r="R42" s="1075"/>
      <c r="S42" s="1075"/>
      <c r="T42" s="1075"/>
      <c r="U42" s="1075"/>
      <c r="V42" s="1076"/>
      <c r="W42" s="967"/>
      <c r="X42" s="983"/>
      <c r="Y42" s="1132"/>
      <c r="Z42" s="1315" t="s">
        <v>1181</v>
      </c>
      <c r="AA42" s="1316"/>
      <c r="AB42" s="1316"/>
      <c r="AC42" s="1316"/>
      <c r="AD42" s="1316"/>
      <c r="AE42" s="1316"/>
      <c r="AF42" s="1316"/>
      <c r="AG42" s="1316"/>
      <c r="AH42" s="1316"/>
      <c r="AI42" s="1317"/>
      <c r="AJ42" s="1306"/>
      <c r="AK42" s="1121"/>
    </row>
    <row r="43" spans="1:37" s="895" customFormat="1" ht="150.75" customHeight="1" thickTop="1" thickBot="1">
      <c r="A43" s="1289">
        <v>67</v>
      </c>
      <c r="B43" s="1290" t="s">
        <v>1205</v>
      </c>
      <c r="C43" s="1290" t="s">
        <v>1206</v>
      </c>
      <c r="D43" s="1179" t="s">
        <v>1259</v>
      </c>
      <c r="E43" s="1291" t="s">
        <v>999</v>
      </c>
      <c r="F43" s="1179" t="s">
        <v>1207</v>
      </c>
      <c r="G43" s="1179" t="s">
        <v>1208</v>
      </c>
      <c r="H43" s="1133" t="s">
        <v>1000</v>
      </c>
      <c r="I43" s="964" t="s">
        <v>1021</v>
      </c>
      <c r="J43" s="1134" t="s">
        <v>1002</v>
      </c>
      <c r="K43" s="970" t="s">
        <v>1003</v>
      </c>
      <c r="L43" s="920" t="s">
        <v>1260</v>
      </c>
      <c r="M43" s="1046" t="s">
        <v>1004</v>
      </c>
      <c r="N43" s="920" t="s">
        <v>1209</v>
      </c>
      <c r="O43" s="1046" t="s">
        <v>34</v>
      </c>
      <c r="P43" s="1046" t="s">
        <v>1210</v>
      </c>
      <c r="Q43" s="1135">
        <v>1</v>
      </c>
      <c r="R43" s="1136" t="s">
        <v>1005</v>
      </c>
      <c r="S43" s="1136" t="s">
        <v>1005</v>
      </c>
      <c r="T43" s="1136" t="s">
        <v>1005</v>
      </c>
      <c r="U43" s="1136" t="s">
        <v>1005</v>
      </c>
      <c r="V43" s="1137" t="s">
        <v>1008</v>
      </c>
      <c r="W43" s="990" t="s">
        <v>1021</v>
      </c>
      <c r="X43" s="1134" t="s">
        <v>1002</v>
      </c>
      <c r="Y43" s="1088"/>
      <c r="Z43" s="1313" t="s">
        <v>1211</v>
      </c>
      <c r="AA43" s="1313" t="s">
        <v>1212</v>
      </c>
      <c r="AB43" s="1313" t="s">
        <v>1261</v>
      </c>
      <c r="AC43" s="1314"/>
      <c r="AD43" s="1314"/>
      <c r="AE43" s="1314"/>
      <c r="AF43" s="1314"/>
      <c r="AG43" s="1314"/>
      <c r="AH43" s="1314"/>
      <c r="AI43" s="1314"/>
      <c r="AJ43" s="941"/>
      <c r="AK43" s="941"/>
    </row>
    <row r="44" spans="1:37" s="895" customFormat="1" ht="225" customHeight="1" thickTop="1">
      <c r="A44" s="1292">
        <v>70</v>
      </c>
      <c r="B44" s="1290" t="s">
        <v>1213</v>
      </c>
      <c r="C44" s="1290" t="s">
        <v>1214</v>
      </c>
      <c r="D44" s="1179" t="s">
        <v>1215</v>
      </c>
      <c r="E44" s="1291" t="s">
        <v>999</v>
      </c>
      <c r="F44" s="1179" t="s">
        <v>1235</v>
      </c>
      <c r="G44" s="1293" t="s">
        <v>1216</v>
      </c>
      <c r="H44" s="1138" t="s">
        <v>1217</v>
      </c>
      <c r="I44" s="943" t="s">
        <v>1001</v>
      </c>
      <c r="J44" s="944" t="s">
        <v>1009</v>
      </c>
      <c r="K44" s="1139" t="s">
        <v>1003</v>
      </c>
      <c r="L44" s="920" t="s">
        <v>1218</v>
      </c>
      <c r="M44" s="1046" t="s">
        <v>1014</v>
      </c>
      <c r="N44" s="920" t="s">
        <v>1219</v>
      </c>
      <c r="O44" s="920" t="s">
        <v>1220</v>
      </c>
      <c r="P44" s="920" t="s">
        <v>1221</v>
      </c>
      <c r="Q44" s="1140">
        <v>1</v>
      </c>
      <c r="R44" s="1141" t="s">
        <v>1005</v>
      </c>
      <c r="S44" s="1141" t="s">
        <v>1005</v>
      </c>
      <c r="T44" s="1141" t="s">
        <v>1005</v>
      </c>
      <c r="U44" s="1141" t="s">
        <v>1005</v>
      </c>
      <c r="V44" s="1142" t="s">
        <v>1008</v>
      </c>
      <c r="W44" s="1143" t="s">
        <v>1001</v>
      </c>
      <c r="X44" s="944" t="s">
        <v>1009</v>
      </c>
      <c r="Y44" s="1144" t="s">
        <v>479</v>
      </c>
      <c r="Z44" s="1302" t="s">
        <v>1222</v>
      </c>
      <c r="AA44" s="1302" t="s">
        <v>1262</v>
      </c>
      <c r="AB44" s="1302" t="s">
        <v>1263</v>
      </c>
      <c r="AC44" s="1196"/>
      <c r="AD44" s="1196"/>
      <c r="AE44" s="1196"/>
      <c r="AF44" s="1196"/>
      <c r="AG44" s="1196"/>
      <c r="AH44" s="1196"/>
      <c r="AI44" s="1196"/>
      <c r="AJ44" s="941"/>
      <c r="AK44" s="941"/>
    </row>
    <row r="45" spans="1:37">
      <c r="B45" s="1321"/>
    </row>
  </sheetData>
  <sheetProtection sheet="1" formatCells="0" formatColumns="0" formatRows="0" insertColumns="0" insertRows="0" insertHyperlinks="0" deleteColumns="0" deleteRows="0" sort="0" autoFilter="0" pivotTables="0"/>
  <mergeCells count="206">
    <mergeCell ref="AJ39:AJ42"/>
    <mergeCell ref="AK39:AK42"/>
    <mergeCell ref="Q42:V42"/>
    <mergeCell ref="Z42:AI42"/>
    <mergeCell ref="D5:AB5"/>
    <mergeCell ref="D3:AB3"/>
    <mergeCell ref="D4:AB4"/>
    <mergeCell ref="Y39:Y42"/>
    <mergeCell ref="AA39:AA41"/>
    <mergeCell ref="AB39:AB41"/>
    <mergeCell ref="AG39:AG41"/>
    <mergeCell ref="AH39:AH41"/>
    <mergeCell ref="AI39:AI41"/>
    <mergeCell ref="O39:O42"/>
    <mergeCell ref="P39:P42"/>
    <mergeCell ref="U39:U41"/>
    <mergeCell ref="V39:V41"/>
    <mergeCell ref="W39:W41"/>
    <mergeCell ref="X39:X42"/>
    <mergeCell ref="G39:G42"/>
    <mergeCell ref="H39:H42"/>
    <mergeCell ref="I39:I42"/>
    <mergeCell ref="J39:J42"/>
    <mergeCell ref="K39:K42"/>
    <mergeCell ref="N39:N42"/>
    <mergeCell ref="A39:A42"/>
    <mergeCell ref="B39:B42"/>
    <mergeCell ref="C39:C42"/>
    <mergeCell ref="D39:D42"/>
    <mergeCell ref="E39:E42"/>
    <mergeCell ref="F39:F42"/>
    <mergeCell ref="N35:N37"/>
    <mergeCell ref="W35:W37"/>
    <mergeCell ref="Z35:Z37"/>
    <mergeCell ref="AA35:AA37"/>
    <mergeCell ref="AB35:AB37"/>
    <mergeCell ref="Q36:V36"/>
    <mergeCell ref="Q37:V37"/>
    <mergeCell ref="F35:F37"/>
    <mergeCell ref="G35:G37"/>
    <mergeCell ref="H35:H37"/>
    <mergeCell ref="I35:I37"/>
    <mergeCell ref="J35:J37"/>
    <mergeCell ref="K35:K37"/>
    <mergeCell ref="AI31:AI32"/>
    <mergeCell ref="AJ31:AJ32"/>
    <mergeCell ref="AK31:AK32"/>
    <mergeCell ref="Q33:W33"/>
    <mergeCell ref="AC33:AI33"/>
    <mergeCell ref="A35:A37"/>
    <mergeCell ref="B35:B37"/>
    <mergeCell ref="C35:C37"/>
    <mergeCell ref="D35:D37"/>
    <mergeCell ref="E35:E37"/>
    <mergeCell ref="Y31:Y32"/>
    <mergeCell ref="Z31:Z32"/>
    <mergeCell ref="AA31:AA33"/>
    <mergeCell ref="AB31:AB33"/>
    <mergeCell ref="AG31:AG32"/>
    <mergeCell ref="AH31:AH32"/>
    <mergeCell ref="O31:O33"/>
    <mergeCell ref="P31:P33"/>
    <mergeCell ref="U31:U32"/>
    <mergeCell ref="V31:V32"/>
    <mergeCell ref="W31:W32"/>
    <mergeCell ref="X31:X32"/>
    <mergeCell ref="G31:G33"/>
    <mergeCell ref="H31:H33"/>
    <mergeCell ref="I31:I33"/>
    <mergeCell ref="J31:J33"/>
    <mergeCell ref="K31:K33"/>
    <mergeCell ref="N31:N33"/>
    <mergeCell ref="W29:W30"/>
    <mergeCell ref="Z29:Z30"/>
    <mergeCell ref="AA29:AA30"/>
    <mergeCell ref="AB29:AB30"/>
    <mergeCell ref="A31:A33"/>
    <mergeCell ref="B31:B33"/>
    <mergeCell ref="C31:C33"/>
    <mergeCell ref="D31:D33"/>
    <mergeCell ref="E31:E33"/>
    <mergeCell ref="F31:F33"/>
    <mergeCell ref="F29:F30"/>
    <mergeCell ref="G29:G30"/>
    <mergeCell ref="H29:H30"/>
    <mergeCell ref="I29:I30"/>
    <mergeCell ref="J29:J30"/>
    <mergeCell ref="K29:K30"/>
    <mergeCell ref="G26:G28"/>
    <mergeCell ref="H26:H28"/>
    <mergeCell ref="I26:I28"/>
    <mergeCell ref="J26:J28"/>
    <mergeCell ref="Y26:Y28"/>
    <mergeCell ref="Q28:V28"/>
    <mergeCell ref="A26:A28"/>
    <mergeCell ref="B26:B30"/>
    <mergeCell ref="C26:C28"/>
    <mergeCell ref="D26:D28"/>
    <mergeCell ref="E26:E28"/>
    <mergeCell ref="F26:F28"/>
    <mergeCell ref="A29:A30"/>
    <mergeCell ref="C29:C30"/>
    <mergeCell ref="D29:D30"/>
    <mergeCell ref="E29:E30"/>
    <mergeCell ref="AB23:AB25"/>
    <mergeCell ref="U26:U27"/>
    <mergeCell ref="V26:V27"/>
    <mergeCell ref="W26:W27"/>
    <mergeCell ref="X26:X27"/>
    <mergeCell ref="Z26:Z27"/>
    <mergeCell ref="AA26:AA27"/>
    <mergeCell ref="AB26:AB27"/>
    <mergeCell ref="V23:V25"/>
    <mergeCell ref="W23:W25"/>
    <mergeCell ref="X23:X25"/>
    <mergeCell ref="Y23:Y25"/>
    <mergeCell ref="Z23:Z25"/>
    <mergeCell ref="AA23:AA25"/>
    <mergeCell ref="G23:G25"/>
    <mergeCell ref="H23:H25"/>
    <mergeCell ref="I23:I25"/>
    <mergeCell ref="J23:J25"/>
    <mergeCell ref="K23:K25"/>
    <mergeCell ref="U23:U25"/>
    <mergeCell ref="Z19:Z21"/>
    <mergeCell ref="AA19:AA21"/>
    <mergeCell ref="AB19:AB21"/>
    <mergeCell ref="Q21:V21"/>
    <mergeCell ref="A23:A25"/>
    <mergeCell ref="B23:B25"/>
    <mergeCell ref="C23:C25"/>
    <mergeCell ref="D23:D25"/>
    <mergeCell ref="E23:E25"/>
    <mergeCell ref="F23:F25"/>
    <mergeCell ref="O19:O21"/>
    <mergeCell ref="P19:P21"/>
    <mergeCell ref="U19:U20"/>
    <mergeCell ref="V19:V20"/>
    <mergeCell ref="W19:W21"/>
    <mergeCell ref="X19:X21"/>
    <mergeCell ref="G19:G21"/>
    <mergeCell ref="H19:H21"/>
    <mergeCell ref="I19:I21"/>
    <mergeCell ref="J19:J21"/>
    <mergeCell ref="K19:K21"/>
    <mergeCell ref="N19:N21"/>
    <mergeCell ref="A19:A21"/>
    <mergeCell ref="B19:B21"/>
    <mergeCell ref="C19:C21"/>
    <mergeCell ref="D19:D21"/>
    <mergeCell ref="E19:E21"/>
    <mergeCell ref="F19:F21"/>
    <mergeCell ref="Q15:V15"/>
    <mergeCell ref="W15:W16"/>
    <mergeCell ref="X15:X16"/>
    <mergeCell ref="Z15:Z16"/>
    <mergeCell ref="AA15:AA16"/>
    <mergeCell ref="AB15:AB16"/>
    <mergeCell ref="Q16:V16"/>
    <mergeCell ref="F15:F16"/>
    <mergeCell ref="G15:G16"/>
    <mergeCell ref="H15:H16"/>
    <mergeCell ref="I15:I16"/>
    <mergeCell ref="J15:J16"/>
    <mergeCell ref="K15:K16"/>
    <mergeCell ref="AH8:AH10"/>
    <mergeCell ref="AI8:AI11"/>
    <mergeCell ref="AJ8:AJ11"/>
    <mergeCell ref="AK8:AK11"/>
    <mergeCell ref="Q11:V11"/>
    <mergeCell ref="A15:A16"/>
    <mergeCell ref="B15:B16"/>
    <mergeCell ref="C15:C16"/>
    <mergeCell ref="D15:D16"/>
    <mergeCell ref="E15:E16"/>
    <mergeCell ref="V8:V10"/>
    <mergeCell ref="W8:W11"/>
    <mergeCell ref="X8:X11"/>
    <mergeCell ref="Y8:Y11"/>
    <mergeCell ref="AB8:AB11"/>
    <mergeCell ref="AG8:AG10"/>
    <mergeCell ref="I8:I11"/>
    <mergeCell ref="J8:J11"/>
    <mergeCell ref="K8:K11"/>
    <mergeCell ref="N8:N11"/>
    <mergeCell ref="P8:P11"/>
    <mergeCell ref="U8:U10"/>
    <mergeCell ref="Z6:AG6"/>
    <mergeCell ref="AH6:AK6"/>
    <mergeCell ref="A8:A11"/>
    <mergeCell ref="B8:B11"/>
    <mergeCell ref="C8:C11"/>
    <mergeCell ref="D8:D11"/>
    <mergeCell ref="E8:E11"/>
    <mergeCell ref="F8:F11"/>
    <mergeCell ref="G8:G11"/>
    <mergeCell ref="H8:H11"/>
    <mergeCell ref="A5:B5"/>
    <mergeCell ref="A6:D6"/>
    <mergeCell ref="E6:P6"/>
    <mergeCell ref="Q6:U6"/>
    <mergeCell ref="V6:Y6"/>
    <mergeCell ref="A3:B3"/>
    <mergeCell ref="A4:B4"/>
    <mergeCell ref="A1:AB1"/>
    <mergeCell ref="A2:AB2"/>
  </mergeCells>
  <conditionalFormatting sqref="N8">
    <cfRule type="containsText" dxfId="255" priority="237" operator="containsText" text="EXTREMO">
      <formula>NOT(ISERROR(SEARCH("EXTREMO",N8)))</formula>
    </cfRule>
    <cfRule type="containsText" dxfId="254" priority="238" operator="containsText" text="ALTO">
      <formula>NOT(ISERROR(SEARCH("ALTO",N8)))</formula>
    </cfRule>
    <cfRule type="containsText" dxfId="253" priority="239" operator="containsText" text="MODERADO">
      <formula>NOT(ISERROR(SEARCH("MODERADO",N8)))</formula>
    </cfRule>
    <cfRule type="containsText" dxfId="252" priority="240" operator="containsText" text="BAJO">
      <formula>NOT(ISERROR(SEARCH("BAJO",N8)))</formula>
    </cfRule>
  </conditionalFormatting>
  <conditionalFormatting sqref="J8">
    <cfRule type="containsText" dxfId="251" priority="233" operator="containsText" text="EXTREMO">
      <formula>NOT(ISERROR(SEARCH("EXTREMO",J8)))</formula>
    </cfRule>
    <cfRule type="containsText" dxfId="250" priority="234" operator="containsText" text="ALTO">
      <formula>NOT(ISERROR(SEARCH("ALTO",J8)))</formula>
    </cfRule>
    <cfRule type="containsText" dxfId="249" priority="235" operator="containsText" text="MODERADO">
      <formula>NOT(ISERROR(SEARCH("MODERADO",J8)))</formula>
    </cfRule>
    <cfRule type="containsText" dxfId="248" priority="236" operator="containsText" text="BAJO">
      <formula>NOT(ISERROR(SEARCH("BAJO",J8)))</formula>
    </cfRule>
  </conditionalFormatting>
  <conditionalFormatting sqref="K8">
    <cfRule type="containsText" dxfId="247" priority="229" operator="containsText" text="EXTREMO">
      <formula>NOT(ISERROR(SEARCH("EXTREMO",K8)))</formula>
    </cfRule>
    <cfRule type="containsText" dxfId="246" priority="230" operator="containsText" text="ALTO">
      <formula>NOT(ISERROR(SEARCH("ALTO",K8)))</formula>
    </cfRule>
    <cfRule type="containsText" dxfId="245" priority="231" operator="containsText" text="MODERADO">
      <formula>NOT(ISERROR(SEARCH("MODERADO",K8)))</formula>
    </cfRule>
    <cfRule type="containsText" dxfId="244" priority="232" operator="containsText" text="BAJO">
      <formula>NOT(ISERROR(SEARCH("BAJO",K8)))</formula>
    </cfRule>
  </conditionalFormatting>
  <conditionalFormatting sqref="O11">
    <cfRule type="containsText" dxfId="243" priority="225" operator="containsText" text="EXTREMO">
      <formula>NOT(ISERROR(SEARCH("EXTREMO",O11)))</formula>
    </cfRule>
    <cfRule type="containsText" dxfId="242" priority="226" operator="containsText" text="ALTO">
      <formula>NOT(ISERROR(SEARCH("ALTO",O11)))</formula>
    </cfRule>
    <cfRule type="containsText" dxfId="241" priority="227" operator="containsText" text="MODERADO">
      <formula>NOT(ISERROR(SEARCH("MODERADO",O11)))</formula>
    </cfRule>
    <cfRule type="containsText" dxfId="240" priority="228" operator="containsText" text="BAJO">
      <formula>NOT(ISERROR(SEARCH("BAJO",O11)))</formula>
    </cfRule>
  </conditionalFormatting>
  <conditionalFormatting sqref="O8:O10">
    <cfRule type="containsText" dxfId="239" priority="221" operator="containsText" text="EXTREMO">
      <formula>NOT(ISERROR(SEARCH("EXTREMO",O8)))</formula>
    </cfRule>
    <cfRule type="containsText" dxfId="238" priority="222" operator="containsText" text="ALTO">
      <formula>NOT(ISERROR(SEARCH("ALTO",O8)))</formula>
    </cfRule>
    <cfRule type="containsText" dxfId="237" priority="223" operator="containsText" text="MODERADO">
      <formula>NOT(ISERROR(SEARCH("MODERADO",O8)))</formula>
    </cfRule>
    <cfRule type="containsText" dxfId="236" priority="224" operator="containsText" text="BAJO">
      <formula>NOT(ISERROR(SEARCH("BAJO",O8)))</formula>
    </cfRule>
  </conditionalFormatting>
  <conditionalFormatting sqref="X8">
    <cfRule type="containsText" dxfId="235" priority="217" operator="containsText" text="EXTREMO">
      <formula>NOT(ISERROR(SEARCH("EXTREMO",X8)))</formula>
    </cfRule>
    <cfRule type="containsText" dxfId="234" priority="218" operator="containsText" text="ALTO">
      <formula>NOT(ISERROR(SEARCH("ALTO",X8)))</formula>
    </cfRule>
    <cfRule type="containsText" dxfId="233" priority="219" operator="containsText" text="MODERADO">
      <formula>NOT(ISERROR(SEARCH("MODERADO",X8)))</formula>
    </cfRule>
    <cfRule type="containsText" dxfId="232" priority="220" operator="containsText" text="BAJO">
      <formula>NOT(ISERROR(SEARCH("BAJO",X8)))</formula>
    </cfRule>
  </conditionalFormatting>
  <conditionalFormatting sqref="AJ8">
    <cfRule type="containsText" dxfId="231" priority="213" operator="containsText" text="EXTREMO">
      <formula>NOT(ISERROR(SEARCH("EXTREMO",AJ8)))</formula>
    </cfRule>
    <cfRule type="containsText" dxfId="230" priority="214" operator="containsText" text="ALTO">
      <formula>NOT(ISERROR(SEARCH("ALTO",AJ8)))</formula>
    </cfRule>
    <cfRule type="containsText" dxfId="229" priority="215" operator="containsText" text="MODERADO">
      <formula>NOT(ISERROR(SEARCH("MODERADO",AJ8)))</formula>
    </cfRule>
    <cfRule type="containsText" dxfId="228" priority="216" operator="containsText" text="BAJO">
      <formula>NOT(ISERROR(SEARCH("BAJO",AJ8)))</formula>
    </cfRule>
  </conditionalFormatting>
  <conditionalFormatting sqref="N12">
    <cfRule type="containsText" dxfId="227" priority="209" operator="containsText" text="EXTREMO">
      <formula>NOT(ISERROR(SEARCH("EXTREMO",N12)))</formula>
    </cfRule>
    <cfRule type="containsText" dxfId="226" priority="210" operator="containsText" text="ALTO">
      <formula>NOT(ISERROR(SEARCH("ALTO",N12)))</formula>
    </cfRule>
    <cfRule type="containsText" dxfId="225" priority="211" operator="containsText" text="MODERADO">
      <formula>NOT(ISERROR(SEARCH("MODERADO",N12)))</formula>
    </cfRule>
    <cfRule type="containsText" dxfId="224" priority="212" operator="containsText" text="BAJO">
      <formula>NOT(ISERROR(SEARCH("BAJO",N12)))</formula>
    </cfRule>
  </conditionalFormatting>
  <conditionalFormatting sqref="J12">
    <cfRule type="containsText" dxfId="223" priority="205" operator="containsText" text="EXTREMO">
      <formula>NOT(ISERROR(SEARCH("EXTREMO",J12)))</formula>
    </cfRule>
    <cfRule type="containsText" dxfId="222" priority="206" operator="containsText" text="ALTO">
      <formula>NOT(ISERROR(SEARCH("ALTO",J12)))</formula>
    </cfRule>
    <cfRule type="containsText" dxfId="221" priority="207" operator="containsText" text="MODERADO">
      <formula>NOT(ISERROR(SEARCH("MODERADO",J12)))</formula>
    </cfRule>
    <cfRule type="containsText" dxfId="220" priority="208" operator="containsText" text="BAJO">
      <formula>NOT(ISERROR(SEARCH("BAJO",J12)))</formula>
    </cfRule>
  </conditionalFormatting>
  <conditionalFormatting sqref="K12">
    <cfRule type="containsText" dxfId="219" priority="201" operator="containsText" text="EXTREMO">
      <formula>NOT(ISERROR(SEARCH("EXTREMO",K12)))</formula>
    </cfRule>
    <cfRule type="containsText" dxfId="218" priority="202" operator="containsText" text="ALTO">
      <formula>NOT(ISERROR(SEARCH("ALTO",K12)))</formula>
    </cfRule>
    <cfRule type="containsText" dxfId="217" priority="203" operator="containsText" text="MODERADO">
      <formula>NOT(ISERROR(SEARCH("MODERADO",K12)))</formula>
    </cfRule>
    <cfRule type="containsText" dxfId="216" priority="204" operator="containsText" text="BAJO">
      <formula>NOT(ISERROR(SEARCH("BAJO",K12)))</formula>
    </cfRule>
  </conditionalFormatting>
  <conditionalFormatting sqref="O12">
    <cfRule type="containsText" dxfId="215" priority="197" operator="containsText" text="EXTREMO">
      <formula>NOT(ISERROR(SEARCH("EXTREMO",O12)))</formula>
    </cfRule>
    <cfRule type="containsText" dxfId="214" priority="198" operator="containsText" text="ALTO">
      <formula>NOT(ISERROR(SEARCH("ALTO",O12)))</formula>
    </cfRule>
    <cfRule type="containsText" dxfId="213" priority="199" operator="containsText" text="MODERADO">
      <formula>NOT(ISERROR(SEARCH("MODERADO",O12)))</formula>
    </cfRule>
    <cfRule type="containsText" dxfId="212" priority="200" operator="containsText" text="BAJO">
      <formula>NOT(ISERROR(SEARCH("BAJO",O12)))</formula>
    </cfRule>
  </conditionalFormatting>
  <conditionalFormatting sqref="X12">
    <cfRule type="containsText" dxfId="211" priority="193" operator="containsText" text="EXTREMO">
      <formula>NOT(ISERROR(SEARCH("EXTREMO",X12)))</formula>
    </cfRule>
    <cfRule type="containsText" dxfId="210" priority="194" operator="containsText" text="ALTO">
      <formula>NOT(ISERROR(SEARCH("ALTO",X12)))</formula>
    </cfRule>
    <cfRule type="containsText" dxfId="209" priority="195" operator="containsText" text="MODERADO">
      <formula>NOT(ISERROR(SEARCH("MODERADO",X12)))</formula>
    </cfRule>
    <cfRule type="containsText" dxfId="208" priority="196" operator="containsText" text="BAJO">
      <formula>NOT(ISERROR(SEARCH("BAJO",X12)))</formula>
    </cfRule>
  </conditionalFormatting>
  <conditionalFormatting sqref="AJ12">
    <cfRule type="containsText" dxfId="207" priority="189" operator="containsText" text="EXTREMO">
      <formula>NOT(ISERROR(SEARCH("EXTREMO",AJ12)))</formula>
    </cfRule>
    <cfRule type="containsText" dxfId="206" priority="190" operator="containsText" text="ALTO">
      <formula>NOT(ISERROR(SEARCH("ALTO",AJ12)))</formula>
    </cfRule>
    <cfRule type="containsText" dxfId="205" priority="191" operator="containsText" text="MODERADO">
      <formula>NOT(ISERROR(SEARCH("MODERADO",AJ12)))</formula>
    </cfRule>
    <cfRule type="containsText" dxfId="204" priority="192" operator="containsText" text="BAJO">
      <formula>NOT(ISERROR(SEARCH("BAJO",AJ12)))</formula>
    </cfRule>
  </conditionalFormatting>
  <conditionalFormatting sqref="N13">
    <cfRule type="containsText" dxfId="203" priority="185" operator="containsText" text="EXTREMO">
      <formula>NOT(ISERROR(SEARCH("EXTREMO",N13)))</formula>
    </cfRule>
    <cfRule type="containsText" dxfId="202" priority="186" operator="containsText" text="ALTO">
      <formula>NOT(ISERROR(SEARCH("ALTO",N13)))</formula>
    </cfRule>
    <cfRule type="containsText" dxfId="201" priority="187" operator="containsText" text="MODERADO">
      <formula>NOT(ISERROR(SEARCH("MODERADO",N13)))</formula>
    </cfRule>
    <cfRule type="containsText" dxfId="200" priority="188" operator="containsText" text="BAJO">
      <formula>NOT(ISERROR(SEARCH("BAJO",N13)))</formula>
    </cfRule>
  </conditionalFormatting>
  <conditionalFormatting sqref="J13">
    <cfRule type="containsText" dxfId="199" priority="181" operator="containsText" text="EXTREMO">
      <formula>NOT(ISERROR(SEARCH("EXTREMO",J13)))</formula>
    </cfRule>
    <cfRule type="containsText" dxfId="198" priority="182" operator="containsText" text="ALTO">
      <formula>NOT(ISERROR(SEARCH("ALTO",J13)))</formula>
    </cfRule>
    <cfRule type="containsText" dxfId="197" priority="183" operator="containsText" text="MODERADO">
      <formula>NOT(ISERROR(SEARCH("MODERADO",J13)))</formula>
    </cfRule>
    <cfRule type="containsText" dxfId="196" priority="184" operator="containsText" text="BAJO">
      <formula>NOT(ISERROR(SEARCH("BAJO",J13)))</formula>
    </cfRule>
  </conditionalFormatting>
  <conditionalFormatting sqref="X13">
    <cfRule type="containsText" dxfId="195" priority="177" operator="containsText" text="EXTREMO">
      <formula>NOT(ISERROR(SEARCH("EXTREMO",X13)))</formula>
    </cfRule>
    <cfRule type="containsText" dxfId="194" priority="178" operator="containsText" text="ALTO">
      <formula>NOT(ISERROR(SEARCH("ALTO",X13)))</formula>
    </cfRule>
    <cfRule type="containsText" dxfId="193" priority="179" operator="containsText" text="MODERADO">
      <formula>NOT(ISERROR(SEARCH("MODERADO",X13)))</formula>
    </cfRule>
    <cfRule type="containsText" dxfId="192" priority="180" operator="containsText" text="BAJO">
      <formula>NOT(ISERROR(SEARCH("BAJO",X13)))</formula>
    </cfRule>
  </conditionalFormatting>
  <conditionalFormatting sqref="N14">
    <cfRule type="containsText" dxfId="191" priority="173" operator="containsText" text="EXTREMO">
      <formula>NOT(ISERROR(SEARCH("EXTREMO",N14)))</formula>
    </cfRule>
    <cfRule type="containsText" dxfId="190" priority="174" operator="containsText" text="ALTO">
      <formula>NOT(ISERROR(SEARCH("ALTO",N14)))</formula>
    </cfRule>
    <cfRule type="containsText" dxfId="189" priority="175" operator="containsText" text="MODERADO">
      <formula>NOT(ISERROR(SEARCH("MODERADO",N14)))</formula>
    </cfRule>
    <cfRule type="containsText" dxfId="188" priority="176" operator="containsText" text="BAJO">
      <formula>NOT(ISERROR(SEARCH("BAJO",N14)))</formula>
    </cfRule>
  </conditionalFormatting>
  <conditionalFormatting sqref="X14">
    <cfRule type="containsText" dxfId="187" priority="169" operator="containsText" text="EXTREMO">
      <formula>NOT(ISERROR(SEARCH("EXTREMO",X14)))</formula>
    </cfRule>
    <cfRule type="containsText" dxfId="186" priority="170" operator="containsText" text="ALTO">
      <formula>NOT(ISERROR(SEARCH("ALTO",X14)))</formula>
    </cfRule>
    <cfRule type="containsText" dxfId="185" priority="171" operator="containsText" text="MODERADO">
      <formula>NOT(ISERROR(SEARCH("MODERADO",X14)))</formula>
    </cfRule>
    <cfRule type="containsText" dxfId="184" priority="172" operator="containsText" text="BAJO">
      <formula>NOT(ISERROR(SEARCH("BAJO",X14)))</formula>
    </cfRule>
  </conditionalFormatting>
  <conditionalFormatting sqref="J14">
    <cfRule type="containsText" dxfId="183" priority="165" operator="containsText" text="EXTREMO">
      <formula>NOT(ISERROR(SEARCH("EXTREMO",J14)))</formula>
    </cfRule>
    <cfRule type="containsText" dxfId="182" priority="166" operator="containsText" text="ALTO">
      <formula>NOT(ISERROR(SEARCH("ALTO",J14)))</formula>
    </cfRule>
    <cfRule type="containsText" dxfId="181" priority="167" operator="containsText" text="MODERADO">
      <formula>NOT(ISERROR(SEARCH("MODERADO",J14)))</formula>
    </cfRule>
    <cfRule type="containsText" dxfId="180" priority="168" operator="containsText" text="BAJO">
      <formula>NOT(ISERROR(SEARCH("BAJO",J14)))</formula>
    </cfRule>
  </conditionalFormatting>
  <conditionalFormatting sqref="AJ14">
    <cfRule type="containsText" dxfId="179" priority="161" operator="containsText" text="EXTREMO">
      <formula>NOT(ISERROR(SEARCH("EXTREMO",AJ14)))</formula>
    </cfRule>
    <cfRule type="containsText" dxfId="178" priority="162" operator="containsText" text="ALTO">
      <formula>NOT(ISERROR(SEARCH("ALTO",AJ14)))</formula>
    </cfRule>
    <cfRule type="containsText" dxfId="177" priority="163" operator="containsText" text="MODERADO">
      <formula>NOT(ISERROR(SEARCH("MODERADO",AJ14)))</formula>
    </cfRule>
    <cfRule type="containsText" dxfId="176" priority="164" operator="containsText" text="BAJO">
      <formula>NOT(ISERROR(SEARCH("BAJO",AJ14)))</formula>
    </cfRule>
  </conditionalFormatting>
  <conditionalFormatting sqref="J17 J15">
    <cfRule type="containsText" dxfId="175" priority="157" operator="containsText" text="EXTREMO">
      <formula>NOT(ISERROR(SEARCH("EXTREMO",J15)))</formula>
    </cfRule>
    <cfRule type="containsText" dxfId="174" priority="158" operator="containsText" text="ALTO">
      <formula>NOT(ISERROR(SEARCH("ALTO",J15)))</formula>
    </cfRule>
    <cfRule type="containsText" dxfId="173" priority="159" operator="containsText" text="MODERADO">
      <formula>NOT(ISERROR(SEARCH("MODERADO",J15)))</formula>
    </cfRule>
    <cfRule type="containsText" dxfId="172" priority="160" operator="containsText" text="BAJO">
      <formula>NOT(ISERROR(SEARCH("BAJO",J15)))</formula>
    </cfRule>
  </conditionalFormatting>
  <conditionalFormatting sqref="N17">
    <cfRule type="containsText" dxfId="171" priority="153" operator="containsText" text="EXTREMO">
      <formula>NOT(ISERROR(SEARCH("EXTREMO",N17)))</formula>
    </cfRule>
    <cfRule type="containsText" dxfId="170" priority="154" operator="containsText" text="ALTO">
      <formula>NOT(ISERROR(SEARCH("ALTO",N17)))</formula>
    </cfRule>
    <cfRule type="containsText" dxfId="169" priority="155" operator="containsText" text="MODERADO">
      <formula>NOT(ISERROR(SEARCH("MODERADO",N17)))</formula>
    </cfRule>
    <cfRule type="containsText" dxfId="168" priority="156" operator="containsText" text="BAJO">
      <formula>NOT(ISERROR(SEARCH("BAJO",N17)))</formula>
    </cfRule>
  </conditionalFormatting>
  <conditionalFormatting sqref="X17">
    <cfRule type="containsText" dxfId="167" priority="149" operator="containsText" text="EXTREMO">
      <formula>NOT(ISERROR(SEARCH("EXTREMO",X17)))</formula>
    </cfRule>
    <cfRule type="containsText" dxfId="166" priority="150" operator="containsText" text="ALTO">
      <formula>NOT(ISERROR(SEARCH("ALTO",X17)))</formula>
    </cfRule>
    <cfRule type="containsText" dxfId="165" priority="151" operator="containsText" text="MODERADO">
      <formula>NOT(ISERROR(SEARCH("MODERADO",X17)))</formula>
    </cfRule>
    <cfRule type="containsText" dxfId="164" priority="152" operator="containsText" text="BAJO">
      <formula>NOT(ISERROR(SEARCH("BAJO",X17)))</formula>
    </cfRule>
  </conditionalFormatting>
  <conditionalFormatting sqref="X15">
    <cfRule type="containsText" dxfId="163" priority="145" operator="containsText" text="EXTREMO">
      <formula>NOT(ISERROR(SEARCH("EXTREMO",X15)))</formula>
    </cfRule>
    <cfRule type="containsText" dxfId="162" priority="146" operator="containsText" text="ALTO">
      <formula>NOT(ISERROR(SEARCH("ALTO",X15)))</formula>
    </cfRule>
    <cfRule type="containsText" dxfId="161" priority="147" operator="containsText" text="MODERADO">
      <formula>NOT(ISERROR(SEARCH("MODERADO",X15)))</formula>
    </cfRule>
    <cfRule type="containsText" dxfId="160" priority="148" operator="containsText" text="BAJO">
      <formula>NOT(ISERROR(SEARCH("BAJO",X15)))</formula>
    </cfRule>
  </conditionalFormatting>
  <conditionalFormatting sqref="J18">
    <cfRule type="containsText" dxfId="159" priority="141" operator="containsText" text="EXTREMO">
      <formula>NOT(ISERROR(SEARCH("EXTREMO",J18)))</formula>
    </cfRule>
    <cfRule type="containsText" dxfId="158" priority="142" operator="containsText" text="ALTO">
      <formula>NOT(ISERROR(SEARCH("ALTO",J18)))</formula>
    </cfRule>
    <cfRule type="containsText" dxfId="157" priority="143" operator="containsText" text="MODERADO">
      <formula>NOT(ISERROR(SEARCH("MODERADO",J18)))</formula>
    </cfRule>
    <cfRule type="containsText" dxfId="156" priority="144" operator="containsText" text="BAJO">
      <formula>NOT(ISERROR(SEARCH("BAJO",J18)))</formula>
    </cfRule>
  </conditionalFormatting>
  <conditionalFormatting sqref="X18">
    <cfRule type="containsText" dxfId="155" priority="137" operator="containsText" text="EXTREMO">
      <formula>NOT(ISERROR(SEARCH("EXTREMO",X18)))</formula>
    </cfRule>
    <cfRule type="containsText" dxfId="154" priority="138" operator="containsText" text="ALTO">
      <formula>NOT(ISERROR(SEARCH("ALTO",X18)))</formula>
    </cfRule>
    <cfRule type="containsText" dxfId="153" priority="139" operator="containsText" text="MODERADO">
      <formula>NOT(ISERROR(SEARCH("MODERADO",X18)))</formula>
    </cfRule>
    <cfRule type="containsText" dxfId="152" priority="140" operator="containsText" text="BAJO">
      <formula>NOT(ISERROR(SEARCH("BAJO",X18)))</formula>
    </cfRule>
  </conditionalFormatting>
  <conditionalFormatting sqref="AJ18">
    <cfRule type="containsText" dxfId="151" priority="133" operator="containsText" text="EXTREMO">
      <formula>NOT(ISERROR(SEARCH("EXTREMO",AJ18)))</formula>
    </cfRule>
    <cfRule type="containsText" dxfId="150" priority="134" operator="containsText" text="ALTO">
      <formula>NOT(ISERROR(SEARCH("ALTO",AJ18)))</formula>
    </cfRule>
    <cfRule type="containsText" dxfId="149" priority="135" operator="containsText" text="MODERADO">
      <formula>NOT(ISERROR(SEARCH("MODERADO",AJ18)))</formula>
    </cfRule>
    <cfRule type="containsText" dxfId="148" priority="136" operator="containsText" text="BAJO">
      <formula>NOT(ISERROR(SEARCH("BAJO",AJ18)))</formula>
    </cfRule>
  </conditionalFormatting>
  <conditionalFormatting sqref="J19:J20">
    <cfRule type="containsText" dxfId="147" priority="129" operator="containsText" text="EXTREMO">
      <formula>NOT(ISERROR(SEARCH("EXTREMO",J19)))</formula>
    </cfRule>
    <cfRule type="containsText" dxfId="146" priority="130" operator="containsText" text="ALTO">
      <formula>NOT(ISERROR(SEARCH("ALTO",J19)))</formula>
    </cfRule>
    <cfRule type="containsText" dxfId="145" priority="131" operator="containsText" text="MODERADO">
      <formula>NOT(ISERROR(SEARCH("MODERADO",J19)))</formula>
    </cfRule>
    <cfRule type="containsText" dxfId="144" priority="132" operator="containsText" text="BAJO">
      <formula>NOT(ISERROR(SEARCH("BAJO",J19)))</formula>
    </cfRule>
  </conditionalFormatting>
  <conditionalFormatting sqref="K19:K20">
    <cfRule type="containsText" dxfId="143" priority="125" operator="containsText" text="EXTREMO">
      <formula>NOT(ISERROR(SEARCH("EXTREMO",K19)))</formula>
    </cfRule>
    <cfRule type="containsText" dxfId="142" priority="126" operator="containsText" text="ALTO">
      <formula>NOT(ISERROR(SEARCH("ALTO",K19)))</formula>
    </cfRule>
    <cfRule type="containsText" dxfId="141" priority="127" operator="containsText" text="MODERADO">
      <formula>NOT(ISERROR(SEARCH("MODERADO",K19)))</formula>
    </cfRule>
    <cfRule type="containsText" dxfId="140" priority="128" operator="containsText" text="BAJO">
      <formula>NOT(ISERROR(SEARCH("BAJO",K19)))</formula>
    </cfRule>
  </conditionalFormatting>
  <conditionalFormatting sqref="X19">
    <cfRule type="containsText" dxfId="139" priority="121" operator="containsText" text="EXTREMO">
      <formula>NOT(ISERROR(SEARCH("EXTREMO",X19)))</formula>
    </cfRule>
    <cfRule type="containsText" dxfId="138" priority="122" operator="containsText" text="ALTO">
      <formula>NOT(ISERROR(SEARCH("ALTO",X19)))</formula>
    </cfRule>
    <cfRule type="containsText" dxfId="137" priority="123" operator="containsText" text="MODERADO">
      <formula>NOT(ISERROR(SEARCH("MODERADO",X19)))</formula>
    </cfRule>
    <cfRule type="containsText" dxfId="136" priority="124" operator="containsText" text="BAJO">
      <formula>NOT(ISERROR(SEARCH("BAJO",X19)))</formula>
    </cfRule>
  </conditionalFormatting>
  <conditionalFormatting sqref="J22">
    <cfRule type="containsText" dxfId="135" priority="117" operator="containsText" text="EXTREMO">
      <formula>NOT(ISERROR(SEARCH("EXTREMO",J22)))</formula>
    </cfRule>
    <cfRule type="containsText" dxfId="134" priority="118" operator="containsText" text="ALTO">
      <formula>NOT(ISERROR(SEARCH("ALTO",J22)))</formula>
    </cfRule>
    <cfRule type="containsText" dxfId="133" priority="119" operator="containsText" text="MODERADO">
      <formula>NOT(ISERROR(SEARCH("MODERADO",J22)))</formula>
    </cfRule>
    <cfRule type="containsText" dxfId="132" priority="120" operator="containsText" text="BAJO">
      <formula>NOT(ISERROR(SEARCH("BAJO",J22)))</formula>
    </cfRule>
  </conditionalFormatting>
  <conditionalFormatting sqref="X22">
    <cfRule type="containsText" dxfId="131" priority="113" operator="containsText" text="EXTREMO">
      <formula>NOT(ISERROR(SEARCH("EXTREMO",X22)))</formula>
    </cfRule>
    <cfRule type="containsText" dxfId="130" priority="114" operator="containsText" text="ALTO">
      <formula>NOT(ISERROR(SEARCH("ALTO",X22)))</formula>
    </cfRule>
    <cfRule type="containsText" dxfId="129" priority="115" operator="containsText" text="MODERADO">
      <formula>NOT(ISERROR(SEARCH("MODERADO",X22)))</formula>
    </cfRule>
    <cfRule type="containsText" dxfId="128" priority="116" operator="containsText" text="BAJO">
      <formula>NOT(ISERROR(SEARCH("BAJO",X22)))</formula>
    </cfRule>
  </conditionalFormatting>
  <conditionalFormatting sqref="AJ22">
    <cfRule type="containsText" dxfId="127" priority="109" operator="containsText" text="EXTREMO">
      <formula>NOT(ISERROR(SEARCH("EXTREMO",AJ22)))</formula>
    </cfRule>
    <cfRule type="containsText" dxfId="126" priority="110" operator="containsText" text="ALTO">
      <formula>NOT(ISERROR(SEARCH("ALTO",AJ22)))</formula>
    </cfRule>
    <cfRule type="containsText" dxfId="125" priority="111" operator="containsText" text="MODERADO">
      <formula>NOT(ISERROR(SEARCH("MODERADO",AJ22)))</formula>
    </cfRule>
    <cfRule type="containsText" dxfId="124" priority="112" operator="containsText" text="BAJO">
      <formula>NOT(ISERROR(SEARCH("BAJO",AJ22)))</formula>
    </cfRule>
  </conditionalFormatting>
  <conditionalFormatting sqref="J23">
    <cfRule type="containsText" dxfId="123" priority="105" operator="containsText" text="EXTREMO">
      <formula>NOT(ISERROR(SEARCH("EXTREMO",J23)))</formula>
    </cfRule>
    <cfRule type="containsText" dxfId="122" priority="106" operator="containsText" text="ALTO">
      <formula>NOT(ISERROR(SEARCH("ALTO",J23)))</formula>
    </cfRule>
    <cfRule type="containsText" dxfId="121" priority="107" operator="containsText" text="MODERADO">
      <formula>NOT(ISERROR(SEARCH("MODERADO",J23)))</formula>
    </cfRule>
    <cfRule type="containsText" dxfId="120" priority="108" operator="containsText" text="BAJO">
      <formula>NOT(ISERROR(SEARCH("BAJO",J23)))</formula>
    </cfRule>
  </conditionalFormatting>
  <conditionalFormatting sqref="X23">
    <cfRule type="containsText" dxfId="119" priority="101" operator="containsText" text="EXTREMO">
      <formula>NOT(ISERROR(SEARCH("EXTREMO",X23)))</formula>
    </cfRule>
    <cfRule type="containsText" dxfId="118" priority="102" operator="containsText" text="ALTO">
      <formula>NOT(ISERROR(SEARCH("ALTO",X23)))</formula>
    </cfRule>
    <cfRule type="containsText" dxfId="117" priority="103" operator="containsText" text="MODERADO">
      <formula>NOT(ISERROR(SEARCH("MODERADO",X23)))</formula>
    </cfRule>
    <cfRule type="containsText" dxfId="116" priority="104" operator="containsText" text="BAJO">
      <formula>NOT(ISERROR(SEARCH("BAJO",X23)))</formula>
    </cfRule>
  </conditionalFormatting>
  <conditionalFormatting sqref="J29">
    <cfRule type="containsText" dxfId="99" priority="97" operator="containsText" text="EXTREMO">
      <formula>NOT(ISERROR(SEARCH("EXTREMO",J29)))</formula>
    </cfRule>
    <cfRule type="containsText" dxfId="98" priority="98" operator="containsText" text="ALTO">
      <formula>NOT(ISERROR(SEARCH("ALTO",J29)))</formula>
    </cfRule>
    <cfRule type="containsText" dxfId="97" priority="99" operator="containsText" text="MODERADO">
      <formula>NOT(ISERROR(SEARCH("MODERADO",J29)))</formula>
    </cfRule>
    <cfRule type="containsText" dxfId="96" priority="100" operator="containsText" text="BAJO">
      <formula>NOT(ISERROR(SEARCH("BAJO",J29)))</formula>
    </cfRule>
  </conditionalFormatting>
  <conditionalFormatting sqref="N28">
    <cfRule type="containsText" dxfId="95" priority="89" operator="containsText" text="EXTREMO">
      <formula>NOT(ISERROR(SEARCH("EXTREMO",N28)))</formula>
    </cfRule>
    <cfRule type="containsText" dxfId="94" priority="90" operator="containsText" text="ALTO">
      <formula>NOT(ISERROR(SEARCH("ALTO",N28)))</formula>
    </cfRule>
    <cfRule type="containsText" dxfId="93" priority="91" operator="containsText" text="MODERADO">
      <formula>NOT(ISERROR(SEARCH("MODERADO",N28)))</formula>
    </cfRule>
    <cfRule type="containsText" dxfId="92" priority="92" operator="containsText" text="BAJO">
      <formula>NOT(ISERROR(SEARCH("BAJO",N28)))</formula>
    </cfRule>
  </conditionalFormatting>
  <conditionalFormatting sqref="J26:J27">
    <cfRule type="containsText" dxfId="91" priority="93" operator="containsText" text="EXTREMO">
      <formula>NOT(ISERROR(SEARCH("EXTREMO",J26)))</formula>
    </cfRule>
    <cfRule type="containsText" dxfId="90" priority="94" operator="containsText" text="ALTO">
      <formula>NOT(ISERROR(SEARCH("ALTO",J26)))</formula>
    </cfRule>
    <cfRule type="containsText" dxfId="89" priority="95" operator="containsText" text="MODERADO">
      <formula>NOT(ISERROR(SEARCH("MODERADO",J26)))</formula>
    </cfRule>
    <cfRule type="containsText" dxfId="88" priority="96" operator="containsText" text="BAJO">
      <formula>NOT(ISERROR(SEARCH("BAJO",J26)))</formula>
    </cfRule>
  </conditionalFormatting>
  <conditionalFormatting sqref="X28:X29">
    <cfRule type="containsText" dxfId="87" priority="85" operator="containsText" text="EXTREMO">
      <formula>NOT(ISERROR(SEARCH("EXTREMO",X28)))</formula>
    </cfRule>
    <cfRule type="containsText" dxfId="86" priority="86" operator="containsText" text="ALTO">
      <formula>NOT(ISERROR(SEARCH("ALTO",X28)))</formula>
    </cfRule>
    <cfRule type="containsText" dxfId="85" priority="87" operator="containsText" text="MODERADO">
      <formula>NOT(ISERROR(SEARCH("MODERADO",X28)))</formula>
    </cfRule>
    <cfRule type="containsText" dxfId="84" priority="88" operator="containsText" text="BAJO">
      <formula>NOT(ISERROR(SEARCH("BAJO",X28)))</formula>
    </cfRule>
  </conditionalFormatting>
  <conditionalFormatting sqref="X26">
    <cfRule type="containsText" dxfId="83" priority="81" operator="containsText" text="EXTREMO">
      <formula>NOT(ISERROR(SEARCH("EXTREMO",X26)))</formula>
    </cfRule>
    <cfRule type="containsText" dxfId="82" priority="82" operator="containsText" text="ALTO">
      <formula>NOT(ISERROR(SEARCH("ALTO",X26)))</formula>
    </cfRule>
    <cfRule type="containsText" dxfId="81" priority="83" operator="containsText" text="MODERADO">
      <formula>NOT(ISERROR(SEARCH("MODERADO",X26)))</formula>
    </cfRule>
    <cfRule type="containsText" dxfId="80" priority="84" operator="containsText" text="BAJO">
      <formula>NOT(ISERROR(SEARCH("BAJO",X26)))</formula>
    </cfRule>
  </conditionalFormatting>
  <conditionalFormatting sqref="J31:J32">
    <cfRule type="containsText" dxfId="79" priority="77" operator="containsText" text="EXTREMO">
      <formula>NOT(ISERROR(SEARCH("EXTREMO",J31)))</formula>
    </cfRule>
    <cfRule type="containsText" dxfId="78" priority="78" operator="containsText" text="ALTO">
      <formula>NOT(ISERROR(SEARCH("ALTO",J31)))</formula>
    </cfRule>
    <cfRule type="containsText" dxfId="77" priority="79" operator="containsText" text="MODERADO">
      <formula>NOT(ISERROR(SEARCH("MODERADO",J31)))</formula>
    </cfRule>
    <cfRule type="containsText" dxfId="76" priority="80" operator="containsText" text="BAJO">
      <formula>NOT(ISERROR(SEARCH("BAJO",J31)))</formula>
    </cfRule>
  </conditionalFormatting>
  <conditionalFormatting sqref="X31">
    <cfRule type="containsText" dxfId="75" priority="73" operator="containsText" text="EXTREMO">
      <formula>NOT(ISERROR(SEARCH("EXTREMO",X31)))</formula>
    </cfRule>
    <cfRule type="containsText" dxfId="74" priority="74" operator="containsText" text="ALTO">
      <formula>NOT(ISERROR(SEARCH("ALTO",X31)))</formula>
    </cfRule>
    <cfRule type="containsText" dxfId="73" priority="75" operator="containsText" text="MODERADO">
      <formula>NOT(ISERROR(SEARCH("MODERADO",X31)))</formula>
    </cfRule>
    <cfRule type="containsText" dxfId="72" priority="76" operator="containsText" text="BAJO">
      <formula>NOT(ISERROR(SEARCH("BAJO",X31)))</formula>
    </cfRule>
  </conditionalFormatting>
  <conditionalFormatting sqref="AJ31">
    <cfRule type="containsText" dxfId="71" priority="69" operator="containsText" text="EXTREMO">
      <formula>NOT(ISERROR(SEARCH("EXTREMO",AJ31)))</formula>
    </cfRule>
    <cfRule type="containsText" dxfId="70" priority="70" operator="containsText" text="ALTO">
      <formula>NOT(ISERROR(SEARCH("ALTO",AJ31)))</formula>
    </cfRule>
    <cfRule type="containsText" dxfId="69" priority="71" operator="containsText" text="MODERADO">
      <formula>NOT(ISERROR(SEARCH("MODERADO",AJ31)))</formula>
    </cfRule>
    <cfRule type="containsText" dxfId="68" priority="72" operator="containsText" text="BAJO">
      <formula>NOT(ISERROR(SEARCH("BAJO",AJ31)))</formula>
    </cfRule>
  </conditionalFormatting>
  <conditionalFormatting sqref="J34">
    <cfRule type="containsText" dxfId="67" priority="65" operator="containsText" text="EXTREMO">
      <formula>NOT(ISERROR(SEARCH("EXTREMO",J34)))</formula>
    </cfRule>
    <cfRule type="containsText" dxfId="66" priority="66" operator="containsText" text="ALTO">
      <formula>NOT(ISERROR(SEARCH("ALTO",J34)))</formula>
    </cfRule>
    <cfRule type="containsText" dxfId="65" priority="67" operator="containsText" text="MODERADO">
      <formula>NOT(ISERROR(SEARCH("MODERADO",J34)))</formula>
    </cfRule>
    <cfRule type="containsText" dxfId="64" priority="68" operator="containsText" text="BAJO">
      <formula>NOT(ISERROR(SEARCH("BAJO",J34)))</formula>
    </cfRule>
  </conditionalFormatting>
  <conditionalFormatting sqref="N34">
    <cfRule type="containsText" dxfId="63" priority="61" operator="containsText" text="EXTREMO">
      <formula>NOT(ISERROR(SEARCH("EXTREMO",N34)))</formula>
    </cfRule>
    <cfRule type="containsText" dxfId="62" priority="62" operator="containsText" text="ALTO">
      <formula>NOT(ISERROR(SEARCH("ALTO",N34)))</formula>
    </cfRule>
    <cfRule type="containsText" dxfId="61" priority="63" operator="containsText" text="MODERADO">
      <formula>NOT(ISERROR(SEARCH("MODERADO",N34)))</formula>
    </cfRule>
    <cfRule type="containsText" dxfId="60" priority="64" operator="containsText" text="BAJO">
      <formula>NOT(ISERROR(SEARCH("BAJO",N34)))</formula>
    </cfRule>
  </conditionalFormatting>
  <conditionalFormatting sqref="O34">
    <cfRule type="containsText" dxfId="59" priority="57" operator="containsText" text="EXTREMO">
      <formula>NOT(ISERROR(SEARCH("EXTREMO",O34)))</formula>
    </cfRule>
    <cfRule type="containsText" dxfId="58" priority="58" operator="containsText" text="ALTO">
      <formula>NOT(ISERROR(SEARCH("ALTO",O34)))</formula>
    </cfRule>
    <cfRule type="containsText" dxfId="57" priority="59" operator="containsText" text="MODERADO">
      <formula>NOT(ISERROR(SEARCH("MODERADO",O34)))</formula>
    </cfRule>
    <cfRule type="containsText" dxfId="56" priority="60" operator="containsText" text="BAJO">
      <formula>NOT(ISERROR(SEARCH("BAJO",O34)))</formula>
    </cfRule>
  </conditionalFormatting>
  <conditionalFormatting sqref="P34">
    <cfRule type="containsText" dxfId="55" priority="53" operator="containsText" text="EXTREMO">
      <formula>NOT(ISERROR(SEARCH("EXTREMO",P34)))</formula>
    </cfRule>
    <cfRule type="containsText" dxfId="54" priority="54" operator="containsText" text="ALTO">
      <formula>NOT(ISERROR(SEARCH("ALTO",P34)))</formula>
    </cfRule>
    <cfRule type="containsText" dxfId="53" priority="55" operator="containsText" text="MODERADO">
      <formula>NOT(ISERROR(SEARCH("MODERADO",P34)))</formula>
    </cfRule>
    <cfRule type="containsText" dxfId="52" priority="56" operator="containsText" text="BAJO">
      <formula>NOT(ISERROR(SEARCH("BAJO",P34)))</formula>
    </cfRule>
  </conditionalFormatting>
  <conditionalFormatting sqref="X34">
    <cfRule type="containsText" dxfId="51" priority="49" operator="containsText" text="EXTREMO">
      <formula>NOT(ISERROR(SEARCH("EXTREMO",X34)))</formula>
    </cfRule>
    <cfRule type="containsText" dxfId="50" priority="50" operator="containsText" text="ALTO">
      <formula>NOT(ISERROR(SEARCH("ALTO",X34)))</formula>
    </cfRule>
    <cfRule type="containsText" dxfId="49" priority="51" operator="containsText" text="MODERADO">
      <formula>NOT(ISERROR(SEARCH("MODERADO",X34)))</formula>
    </cfRule>
    <cfRule type="containsText" dxfId="48" priority="52" operator="containsText" text="BAJO">
      <formula>NOT(ISERROR(SEARCH("BAJO",X34)))</formula>
    </cfRule>
  </conditionalFormatting>
  <conditionalFormatting sqref="J35:J36">
    <cfRule type="containsText" dxfId="47" priority="45" operator="containsText" text="EXTREMO">
      <formula>NOT(ISERROR(SEARCH("EXTREMO",J35)))</formula>
    </cfRule>
    <cfRule type="containsText" dxfId="46" priority="46" operator="containsText" text="ALTO">
      <formula>NOT(ISERROR(SEARCH("ALTO",J35)))</formula>
    </cfRule>
    <cfRule type="containsText" dxfId="45" priority="47" operator="containsText" text="MODERADO">
      <formula>NOT(ISERROR(SEARCH("MODERADO",J35)))</formula>
    </cfRule>
    <cfRule type="containsText" dxfId="44" priority="48" operator="containsText" text="BAJO">
      <formula>NOT(ISERROR(SEARCH("BAJO",J35)))</formula>
    </cfRule>
  </conditionalFormatting>
  <conditionalFormatting sqref="N35:N36">
    <cfRule type="containsText" dxfId="43" priority="41" operator="containsText" text="EXTREMO">
      <formula>NOT(ISERROR(SEARCH("EXTREMO",N35)))</formula>
    </cfRule>
    <cfRule type="containsText" dxfId="42" priority="42" operator="containsText" text="ALTO">
      <formula>NOT(ISERROR(SEARCH("ALTO",N35)))</formula>
    </cfRule>
    <cfRule type="containsText" dxfId="41" priority="43" operator="containsText" text="MODERADO">
      <formula>NOT(ISERROR(SEARCH("MODERADO",N35)))</formula>
    </cfRule>
    <cfRule type="containsText" dxfId="40" priority="44" operator="containsText" text="BAJO">
      <formula>NOT(ISERROR(SEARCH("BAJO",N35)))</formula>
    </cfRule>
  </conditionalFormatting>
  <conditionalFormatting sqref="X35">
    <cfRule type="containsText" dxfId="39" priority="37" operator="containsText" text="EXTREMO">
      <formula>NOT(ISERROR(SEARCH("EXTREMO",X35)))</formula>
    </cfRule>
    <cfRule type="containsText" dxfId="38" priority="38" operator="containsText" text="ALTO">
      <formula>NOT(ISERROR(SEARCH("ALTO",X35)))</formula>
    </cfRule>
    <cfRule type="containsText" dxfId="37" priority="39" operator="containsText" text="MODERADO">
      <formula>NOT(ISERROR(SEARCH("MODERADO",X35)))</formula>
    </cfRule>
    <cfRule type="containsText" dxfId="36" priority="40" operator="containsText" text="BAJO">
      <formula>NOT(ISERROR(SEARCH("BAJO",X35)))</formula>
    </cfRule>
  </conditionalFormatting>
  <conditionalFormatting sqref="J38">
    <cfRule type="containsText" dxfId="35" priority="33" operator="containsText" text="EXTREMO">
      <formula>NOT(ISERROR(SEARCH("EXTREMO",J38)))</formula>
    </cfRule>
    <cfRule type="containsText" dxfId="34" priority="34" operator="containsText" text="ALTO">
      <formula>NOT(ISERROR(SEARCH("ALTO",J38)))</formula>
    </cfRule>
    <cfRule type="containsText" dxfId="33" priority="35" operator="containsText" text="MODERADO">
      <formula>NOT(ISERROR(SEARCH("MODERADO",J38)))</formula>
    </cfRule>
    <cfRule type="containsText" dxfId="32" priority="36" operator="containsText" text="BAJO">
      <formula>NOT(ISERROR(SEARCH("BAJO",J38)))</formula>
    </cfRule>
  </conditionalFormatting>
  <conditionalFormatting sqref="X38">
    <cfRule type="containsText" dxfId="31" priority="29" operator="containsText" text="EXTREMO">
      <formula>NOT(ISERROR(SEARCH("EXTREMO",X38)))</formula>
    </cfRule>
    <cfRule type="containsText" dxfId="30" priority="30" operator="containsText" text="ALTO">
      <formula>NOT(ISERROR(SEARCH("ALTO",X38)))</formula>
    </cfRule>
    <cfRule type="containsText" dxfId="29" priority="31" operator="containsText" text="MODERADO">
      <formula>NOT(ISERROR(SEARCH("MODERADO",X38)))</formula>
    </cfRule>
    <cfRule type="containsText" dxfId="28" priority="32" operator="containsText" text="BAJO">
      <formula>NOT(ISERROR(SEARCH("BAJO",X38)))</formula>
    </cfRule>
  </conditionalFormatting>
  <conditionalFormatting sqref="X39">
    <cfRule type="containsText" dxfId="27" priority="25" operator="containsText" text="EXTREMO">
      <formula>NOT(ISERROR(SEARCH("EXTREMO",X39)))</formula>
    </cfRule>
    <cfRule type="containsText" dxfId="26" priority="26" operator="containsText" text="ALTO">
      <formula>NOT(ISERROR(SEARCH("ALTO",X39)))</formula>
    </cfRule>
    <cfRule type="containsText" dxfId="25" priority="27" operator="containsText" text="MODERADO">
      <formula>NOT(ISERROR(SEARCH("MODERADO",X39)))</formula>
    </cfRule>
    <cfRule type="containsText" dxfId="24" priority="28" operator="containsText" text="BAJO">
      <formula>NOT(ISERROR(SEARCH("BAJO",X39)))</formula>
    </cfRule>
  </conditionalFormatting>
  <conditionalFormatting sqref="AJ39">
    <cfRule type="containsText" dxfId="23" priority="21" operator="containsText" text="EXTREMO">
      <formula>NOT(ISERROR(SEARCH("EXTREMO",AJ39)))</formula>
    </cfRule>
    <cfRule type="containsText" dxfId="22" priority="22" operator="containsText" text="ALTO">
      <formula>NOT(ISERROR(SEARCH("ALTO",AJ39)))</formula>
    </cfRule>
    <cfRule type="containsText" dxfId="21" priority="23" operator="containsText" text="MODERADO">
      <formula>NOT(ISERROR(SEARCH("MODERADO",AJ39)))</formula>
    </cfRule>
    <cfRule type="containsText" dxfId="20" priority="24" operator="containsText" text="BAJO">
      <formula>NOT(ISERROR(SEARCH("BAJO",AJ39)))</formula>
    </cfRule>
  </conditionalFormatting>
  <conditionalFormatting sqref="AJ38">
    <cfRule type="containsText" dxfId="19" priority="17" operator="containsText" text="EXTREMO">
      <formula>NOT(ISERROR(SEARCH("EXTREMO",AJ38)))</formula>
    </cfRule>
    <cfRule type="containsText" dxfId="18" priority="18" operator="containsText" text="ALTO">
      <formula>NOT(ISERROR(SEARCH("ALTO",AJ38)))</formula>
    </cfRule>
    <cfRule type="containsText" dxfId="17" priority="19" operator="containsText" text="MODERADO">
      <formula>NOT(ISERROR(SEARCH("MODERADO",AJ38)))</formula>
    </cfRule>
    <cfRule type="containsText" dxfId="16" priority="20" operator="containsText" text="BAJO">
      <formula>NOT(ISERROR(SEARCH("BAJO",AJ38)))</formula>
    </cfRule>
  </conditionalFormatting>
  <conditionalFormatting sqref="O43">
    <cfRule type="containsText" dxfId="15" priority="13" operator="containsText" text="EXTREMO">
      <formula>NOT(ISERROR(SEARCH("EXTREMO",O43)))</formula>
    </cfRule>
    <cfRule type="containsText" dxfId="14" priority="14" operator="containsText" text="ALTO">
      <formula>NOT(ISERROR(SEARCH("ALTO",O43)))</formula>
    </cfRule>
    <cfRule type="containsText" dxfId="13" priority="15" operator="containsText" text="MODERADO">
      <formula>NOT(ISERROR(SEARCH("MODERADO",O43)))</formula>
    </cfRule>
    <cfRule type="containsText" dxfId="12" priority="16" operator="containsText" text="BAJO">
      <formula>NOT(ISERROR(SEARCH("BAJO",O43)))</formula>
    </cfRule>
  </conditionalFormatting>
  <conditionalFormatting sqref="N43:N44">
    <cfRule type="containsText" dxfId="11" priority="9" operator="containsText" text="EXTREMO">
      <formula>NOT(ISERROR(SEARCH("EXTREMO",N43)))</formula>
    </cfRule>
    <cfRule type="containsText" dxfId="10" priority="10" operator="containsText" text="ALTO">
      <formula>NOT(ISERROR(SEARCH("ALTO",N43)))</formula>
    </cfRule>
    <cfRule type="containsText" dxfId="9" priority="11" operator="containsText" text="MODERADO">
      <formula>NOT(ISERROR(SEARCH("MODERADO",N43)))</formula>
    </cfRule>
    <cfRule type="containsText" dxfId="8" priority="12" operator="containsText" text="BAJO">
      <formula>NOT(ISERROR(SEARCH("BAJO",N43)))</formula>
    </cfRule>
  </conditionalFormatting>
  <conditionalFormatting sqref="J44">
    <cfRule type="containsText" dxfId="7" priority="5" operator="containsText" text="EXTREMO">
      <formula>NOT(ISERROR(SEARCH("EXTREMO",J44)))</formula>
    </cfRule>
    <cfRule type="containsText" dxfId="6" priority="6" operator="containsText" text="ALTO">
      <formula>NOT(ISERROR(SEARCH("ALTO",J44)))</formula>
    </cfRule>
    <cfRule type="containsText" dxfId="5" priority="7" operator="containsText" text="MODERADO">
      <formula>NOT(ISERROR(SEARCH("MODERADO",J44)))</formula>
    </cfRule>
    <cfRule type="containsText" dxfId="4" priority="8" operator="containsText" text="BAJO">
      <formula>NOT(ISERROR(SEARCH("BAJO",J44)))</formula>
    </cfRule>
  </conditionalFormatting>
  <conditionalFormatting sqref="X44">
    <cfRule type="containsText" dxfId="3" priority="1" operator="containsText" text="EXTREMO">
      <formula>NOT(ISERROR(SEARCH("EXTREMO",X44)))</formula>
    </cfRule>
    <cfRule type="containsText" dxfId="2" priority="2" operator="containsText" text="ALTO">
      <formula>NOT(ISERROR(SEARCH("ALTO",X44)))</formula>
    </cfRule>
    <cfRule type="containsText" dxfId="1" priority="3" operator="containsText" text="MODERADO">
      <formula>NOT(ISERROR(SEARCH("MODERADO",X44)))</formula>
    </cfRule>
    <cfRule type="containsText" dxfId="0" priority="4" operator="containsText" text="BAJO">
      <formula>NOT(ISERROR(SEARCH("BAJO",X44)))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E0C4-DBEF-4C1A-9897-2BC171946E17}">
  <dimension ref="A1:AC39"/>
  <sheetViews>
    <sheetView tabSelected="1" topLeftCell="A40" workbookViewId="0">
      <selection activeCell="H24" sqref="H24:H31"/>
    </sheetView>
  </sheetViews>
  <sheetFormatPr baseColWidth="10" defaultColWidth="9.140625" defaultRowHeight="15"/>
  <cols>
    <col min="1" max="1" width="4.7109375" style="1330" bestFit="1" customWidth="1"/>
    <col min="2" max="2" width="16.85546875" style="1330" bestFit="1" customWidth="1"/>
    <col min="3" max="3" width="8.85546875" style="1330" bestFit="1" customWidth="1"/>
    <col min="4" max="4" width="1.140625" style="1330" bestFit="1" customWidth="1"/>
    <col min="5" max="5" width="25.140625" style="1330" bestFit="1" customWidth="1"/>
    <col min="6" max="6" width="10.85546875" style="1330" bestFit="1" customWidth="1"/>
    <col min="7" max="8" width="16.85546875" style="1330" bestFit="1" customWidth="1"/>
    <col min="9" max="9" width="8.85546875" style="1330" bestFit="1" customWidth="1"/>
    <col min="10" max="10" width="32.5703125" style="1330" customWidth="1"/>
    <col min="11" max="11" width="0.28515625" style="1330" bestFit="1" customWidth="1"/>
    <col min="12" max="12" width="16" style="1330" bestFit="1" customWidth="1"/>
    <col min="13" max="13" width="0.7109375" style="1330" bestFit="1" customWidth="1"/>
    <col min="14" max="14" width="16.140625" style="1330" bestFit="1" customWidth="1"/>
    <col min="15" max="15" width="12.5703125" style="1330" bestFit="1" customWidth="1"/>
    <col min="16" max="16" width="4.42578125" style="1330" bestFit="1" customWidth="1"/>
    <col min="17" max="17" width="10.7109375" style="1330" customWidth="1"/>
    <col min="18" max="18" width="16.85546875" style="1330" bestFit="1" customWidth="1"/>
    <col min="19" max="19" width="17" style="1330" bestFit="1" customWidth="1"/>
    <col min="20" max="20" width="20.85546875" style="1330" bestFit="1" customWidth="1"/>
    <col min="21" max="21" width="22.140625" style="1330" bestFit="1" customWidth="1"/>
    <col min="22" max="22" width="12.5703125" style="1330" bestFit="1" customWidth="1"/>
    <col min="23" max="23" width="55.28515625" style="1330" bestFit="1" customWidth="1"/>
    <col min="24" max="24" width="25.85546875" style="1330" bestFit="1" customWidth="1"/>
    <col min="25" max="25" width="15.85546875" style="1330" bestFit="1" customWidth="1"/>
    <col min="26" max="26" width="18.28515625" style="1330" bestFit="1" customWidth="1"/>
    <col min="27" max="27" width="65.5703125" style="1330" bestFit="1" customWidth="1"/>
    <col min="28" max="28" width="65.7109375" style="1330" bestFit="1" customWidth="1"/>
    <col min="29" max="29" width="4.7109375" style="1330" bestFit="1" customWidth="1"/>
    <col min="30" max="256" width="9.140625" style="1330"/>
    <col min="257" max="257" width="4.7109375" style="1330" bestFit="1" customWidth="1"/>
    <col min="258" max="258" width="16.85546875" style="1330" bestFit="1" customWidth="1"/>
    <col min="259" max="259" width="8.85546875" style="1330" bestFit="1" customWidth="1"/>
    <col min="260" max="260" width="1.140625" style="1330" bestFit="1" customWidth="1"/>
    <col min="261" max="261" width="25.140625" style="1330" bestFit="1" customWidth="1"/>
    <col min="262" max="262" width="10.85546875" style="1330" bestFit="1" customWidth="1"/>
    <col min="263" max="264" width="16.85546875" style="1330" bestFit="1" customWidth="1"/>
    <col min="265" max="265" width="8.85546875" style="1330" bestFit="1" customWidth="1"/>
    <col min="266" max="266" width="16" style="1330" bestFit="1" customWidth="1"/>
    <col min="267" max="267" width="0.28515625" style="1330" bestFit="1" customWidth="1"/>
    <col min="268" max="268" width="16" style="1330" bestFit="1" customWidth="1"/>
    <col min="269" max="269" width="0.7109375" style="1330" bestFit="1" customWidth="1"/>
    <col min="270" max="270" width="16.140625" style="1330" bestFit="1" customWidth="1"/>
    <col min="271" max="271" width="12.5703125" style="1330" bestFit="1" customWidth="1"/>
    <col min="272" max="272" width="4.42578125" style="1330" bestFit="1" customWidth="1"/>
    <col min="273" max="273" width="20.85546875" style="1330" bestFit="1" customWidth="1"/>
    <col min="274" max="274" width="16.85546875" style="1330" bestFit="1" customWidth="1"/>
    <col min="275" max="275" width="17" style="1330" bestFit="1" customWidth="1"/>
    <col min="276" max="276" width="20.85546875" style="1330" bestFit="1" customWidth="1"/>
    <col min="277" max="277" width="22.140625" style="1330" bestFit="1" customWidth="1"/>
    <col min="278" max="278" width="12.5703125" style="1330" bestFit="1" customWidth="1"/>
    <col min="279" max="279" width="55.28515625" style="1330" bestFit="1" customWidth="1"/>
    <col min="280" max="280" width="25.85546875" style="1330" bestFit="1" customWidth="1"/>
    <col min="281" max="281" width="15.85546875" style="1330" bestFit="1" customWidth="1"/>
    <col min="282" max="282" width="18.28515625" style="1330" bestFit="1" customWidth="1"/>
    <col min="283" max="283" width="65.5703125" style="1330" bestFit="1" customWidth="1"/>
    <col min="284" max="284" width="65.7109375" style="1330" bestFit="1" customWidth="1"/>
    <col min="285" max="285" width="4.7109375" style="1330" bestFit="1" customWidth="1"/>
    <col min="286" max="512" width="9.140625" style="1330"/>
    <col min="513" max="513" width="4.7109375" style="1330" bestFit="1" customWidth="1"/>
    <col min="514" max="514" width="16.85546875" style="1330" bestFit="1" customWidth="1"/>
    <col min="515" max="515" width="8.85546875" style="1330" bestFit="1" customWidth="1"/>
    <col min="516" max="516" width="1.140625" style="1330" bestFit="1" customWidth="1"/>
    <col min="517" max="517" width="25.140625" style="1330" bestFit="1" customWidth="1"/>
    <col min="518" max="518" width="10.85546875" style="1330" bestFit="1" customWidth="1"/>
    <col min="519" max="520" width="16.85546875" style="1330" bestFit="1" customWidth="1"/>
    <col min="521" max="521" width="8.85546875" style="1330" bestFit="1" customWidth="1"/>
    <col min="522" max="522" width="16" style="1330" bestFit="1" customWidth="1"/>
    <col min="523" max="523" width="0.28515625" style="1330" bestFit="1" customWidth="1"/>
    <col min="524" max="524" width="16" style="1330" bestFit="1" customWidth="1"/>
    <col min="525" max="525" width="0.7109375" style="1330" bestFit="1" customWidth="1"/>
    <col min="526" max="526" width="16.140625" style="1330" bestFit="1" customWidth="1"/>
    <col min="527" max="527" width="12.5703125" style="1330" bestFit="1" customWidth="1"/>
    <col min="528" max="528" width="4.42578125" style="1330" bestFit="1" customWidth="1"/>
    <col min="529" max="529" width="20.85546875" style="1330" bestFit="1" customWidth="1"/>
    <col min="530" max="530" width="16.85546875" style="1330" bestFit="1" customWidth="1"/>
    <col min="531" max="531" width="17" style="1330" bestFit="1" customWidth="1"/>
    <col min="532" max="532" width="20.85546875" style="1330" bestFit="1" customWidth="1"/>
    <col min="533" max="533" width="22.140625" style="1330" bestFit="1" customWidth="1"/>
    <col min="534" max="534" width="12.5703125" style="1330" bestFit="1" customWidth="1"/>
    <col min="535" max="535" width="55.28515625" style="1330" bestFit="1" customWidth="1"/>
    <col min="536" max="536" width="25.85546875" style="1330" bestFit="1" customWidth="1"/>
    <col min="537" max="537" width="15.85546875" style="1330" bestFit="1" customWidth="1"/>
    <col min="538" max="538" width="18.28515625" style="1330" bestFit="1" customWidth="1"/>
    <col min="539" max="539" width="65.5703125" style="1330" bestFit="1" customWidth="1"/>
    <col min="540" max="540" width="65.7109375" style="1330" bestFit="1" customWidth="1"/>
    <col min="541" max="541" width="4.7109375" style="1330" bestFit="1" customWidth="1"/>
    <col min="542" max="768" width="9.140625" style="1330"/>
    <col min="769" max="769" width="4.7109375" style="1330" bestFit="1" customWidth="1"/>
    <col min="770" max="770" width="16.85546875" style="1330" bestFit="1" customWidth="1"/>
    <col min="771" max="771" width="8.85546875" style="1330" bestFit="1" customWidth="1"/>
    <col min="772" max="772" width="1.140625" style="1330" bestFit="1" customWidth="1"/>
    <col min="773" max="773" width="25.140625" style="1330" bestFit="1" customWidth="1"/>
    <col min="774" max="774" width="10.85546875" style="1330" bestFit="1" customWidth="1"/>
    <col min="775" max="776" width="16.85546875" style="1330" bestFit="1" customWidth="1"/>
    <col min="777" max="777" width="8.85546875" style="1330" bestFit="1" customWidth="1"/>
    <col min="778" max="778" width="16" style="1330" bestFit="1" customWidth="1"/>
    <col min="779" max="779" width="0.28515625" style="1330" bestFit="1" customWidth="1"/>
    <col min="780" max="780" width="16" style="1330" bestFit="1" customWidth="1"/>
    <col min="781" max="781" width="0.7109375" style="1330" bestFit="1" customWidth="1"/>
    <col min="782" max="782" width="16.140625" style="1330" bestFit="1" customWidth="1"/>
    <col min="783" max="783" width="12.5703125" style="1330" bestFit="1" customWidth="1"/>
    <col min="784" max="784" width="4.42578125" style="1330" bestFit="1" customWidth="1"/>
    <col min="785" max="785" width="20.85546875" style="1330" bestFit="1" customWidth="1"/>
    <col min="786" max="786" width="16.85546875" style="1330" bestFit="1" customWidth="1"/>
    <col min="787" max="787" width="17" style="1330" bestFit="1" customWidth="1"/>
    <col min="788" max="788" width="20.85546875" style="1330" bestFit="1" customWidth="1"/>
    <col min="789" max="789" width="22.140625" style="1330" bestFit="1" customWidth="1"/>
    <col min="790" max="790" width="12.5703125" style="1330" bestFit="1" customWidth="1"/>
    <col min="791" max="791" width="55.28515625" style="1330" bestFit="1" customWidth="1"/>
    <col min="792" max="792" width="25.85546875" style="1330" bestFit="1" customWidth="1"/>
    <col min="793" max="793" width="15.85546875" style="1330" bestFit="1" customWidth="1"/>
    <col min="794" max="794" width="18.28515625" style="1330" bestFit="1" customWidth="1"/>
    <col min="795" max="795" width="65.5703125" style="1330" bestFit="1" customWidth="1"/>
    <col min="796" max="796" width="65.7109375" style="1330" bestFit="1" customWidth="1"/>
    <col min="797" max="797" width="4.7109375" style="1330" bestFit="1" customWidth="1"/>
    <col min="798" max="1024" width="9.140625" style="1330"/>
    <col min="1025" max="1025" width="4.7109375" style="1330" bestFit="1" customWidth="1"/>
    <col min="1026" max="1026" width="16.85546875" style="1330" bestFit="1" customWidth="1"/>
    <col min="1027" max="1027" width="8.85546875" style="1330" bestFit="1" customWidth="1"/>
    <col min="1028" max="1028" width="1.140625" style="1330" bestFit="1" customWidth="1"/>
    <col min="1029" max="1029" width="25.140625" style="1330" bestFit="1" customWidth="1"/>
    <col min="1030" max="1030" width="10.85546875" style="1330" bestFit="1" customWidth="1"/>
    <col min="1031" max="1032" width="16.85546875" style="1330" bestFit="1" customWidth="1"/>
    <col min="1033" max="1033" width="8.85546875" style="1330" bestFit="1" customWidth="1"/>
    <col min="1034" max="1034" width="16" style="1330" bestFit="1" customWidth="1"/>
    <col min="1035" max="1035" width="0.28515625" style="1330" bestFit="1" customWidth="1"/>
    <col min="1036" max="1036" width="16" style="1330" bestFit="1" customWidth="1"/>
    <col min="1037" max="1037" width="0.7109375" style="1330" bestFit="1" customWidth="1"/>
    <col min="1038" max="1038" width="16.140625" style="1330" bestFit="1" customWidth="1"/>
    <col min="1039" max="1039" width="12.5703125" style="1330" bestFit="1" customWidth="1"/>
    <col min="1040" max="1040" width="4.42578125" style="1330" bestFit="1" customWidth="1"/>
    <col min="1041" max="1041" width="20.85546875" style="1330" bestFit="1" customWidth="1"/>
    <col min="1042" max="1042" width="16.85546875" style="1330" bestFit="1" customWidth="1"/>
    <col min="1043" max="1043" width="17" style="1330" bestFit="1" customWidth="1"/>
    <col min="1044" max="1044" width="20.85546875" style="1330" bestFit="1" customWidth="1"/>
    <col min="1045" max="1045" width="22.140625" style="1330" bestFit="1" customWidth="1"/>
    <col min="1046" max="1046" width="12.5703125" style="1330" bestFit="1" customWidth="1"/>
    <col min="1047" max="1047" width="55.28515625" style="1330" bestFit="1" customWidth="1"/>
    <col min="1048" max="1048" width="25.85546875" style="1330" bestFit="1" customWidth="1"/>
    <col min="1049" max="1049" width="15.85546875" style="1330" bestFit="1" customWidth="1"/>
    <col min="1050" max="1050" width="18.28515625" style="1330" bestFit="1" customWidth="1"/>
    <col min="1051" max="1051" width="65.5703125" style="1330" bestFit="1" customWidth="1"/>
    <col min="1052" max="1052" width="65.7109375" style="1330" bestFit="1" customWidth="1"/>
    <col min="1053" max="1053" width="4.7109375" style="1330" bestFit="1" customWidth="1"/>
    <col min="1054" max="1280" width="9.140625" style="1330"/>
    <col min="1281" max="1281" width="4.7109375" style="1330" bestFit="1" customWidth="1"/>
    <col min="1282" max="1282" width="16.85546875" style="1330" bestFit="1" customWidth="1"/>
    <col min="1283" max="1283" width="8.85546875" style="1330" bestFit="1" customWidth="1"/>
    <col min="1284" max="1284" width="1.140625" style="1330" bestFit="1" customWidth="1"/>
    <col min="1285" max="1285" width="25.140625" style="1330" bestFit="1" customWidth="1"/>
    <col min="1286" max="1286" width="10.85546875" style="1330" bestFit="1" customWidth="1"/>
    <col min="1287" max="1288" width="16.85546875" style="1330" bestFit="1" customWidth="1"/>
    <col min="1289" max="1289" width="8.85546875" style="1330" bestFit="1" customWidth="1"/>
    <col min="1290" max="1290" width="16" style="1330" bestFit="1" customWidth="1"/>
    <col min="1291" max="1291" width="0.28515625" style="1330" bestFit="1" customWidth="1"/>
    <col min="1292" max="1292" width="16" style="1330" bestFit="1" customWidth="1"/>
    <col min="1293" max="1293" width="0.7109375" style="1330" bestFit="1" customWidth="1"/>
    <col min="1294" max="1294" width="16.140625" style="1330" bestFit="1" customWidth="1"/>
    <col min="1295" max="1295" width="12.5703125" style="1330" bestFit="1" customWidth="1"/>
    <col min="1296" max="1296" width="4.42578125" style="1330" bestFit="1" customWidth="1"/>
    <col min="1297" max="1297" width="20.85546875" style="1330" bestFit="1" customWidth="1"/>
    <col min="1298" max="1298" width="16.85546875" style="1330" bestFit="1" customWidth="1"/>
    <col min="1299" max="1299" width="17" style="1330" bestFit="1" customWidth="1"/>
    <col min="1300" max="1300" width="20.85546875" style="1330" bestFit="1" customWidth="1"/>
    <col min="1301" max="1301" width="22.140625" style="1330" bestFit="1" customWidth="1"/>
    <col min="1302" max="1302" width="12.5703125" style="1330" bestFit="1" customWidth="1"/>
    <col min="1303" max="1303" width="55.28515625" style="1330" bestFit="1" customWidth="1"/>
    <col min="1304" max="1304" width="25.85546875" style="1330" bestFit="1" customWidth="1"/>
    <col min="1305" max="1305" width="15.85546875" style="1330" bestFit="1" customWidth="1"/>
    <col min="1306" max="1306" width="18.28515625" style="1330" bestFit="1" customWidth="1"/>
    <col min="1307" max="1307" width="65.5703125" style="1330" bestFit="1" customWidth="1"/>
    <col min="1308" max="1308" width="65.7109375" style="1330" bestFit="1" customWidth="1"/>
    <col min="1309" max="1309" width="4.7109375" style="1330" bestFit="1" customWidth="1"/>
    <col min="1310" max="1536" width="9.140625" style="1330"/>
    <col min="1537" max="1537" width="4.7109375" style="1330" bestFit="1" customWidth="1"/>
    <col min="1538" max="1538" width="16.85546875" style="1330" bestFit="1" customWidth="1"/>
    <col min="1539" max="1539" width="8.85546875" style="1330" bestFit="1" customWidth="1"/>
    <col min="1540" max="1540" width="1.140625" style="1330" bestFit="1" customWidth="1"/>
    <col min="1541" max="1541" width="25.140625" style="1330" bestFit="1" customWidth="1"/>
    <col min="1542" max="1542" width="10.85546875" style="1330" bestFit="1" customWidth="1"/>
    <col min="1543" max="1544" width="16.85546875" style="1330" bestFit="1" customWidth="1"/>
    <col min="1545" max="1545" width="8.85546875" style="1330" bestFit="1" customWidth="1"/>
    <col min="1546" max="1546" width="16" style="1330" bestFit="1" customWidth="1"/>
    <col min="1547" max="1547" width="0.28515625" style="1330" bestFit="1" customWidth="1"/>
    <col min="1548" max="1548" width="16" style="1330" bestFit="1" customWidth="1"/>
    <col min="1549" max="1549" width="0.7109375" style="1330" bestFit="1" customWidth="1"/>
    <col min="1550" max="1550" width="16.140625" style="1330" bestFit="1" customWidth="1"/>
    <col min="1551" max="1551" width="12.5703125" style="1330" bestFit="1" customWidth="1"/>
    <col min="1552" max="1552" width="4.42578125" style="1330" bestFit="1" customWidth="1"/>
    <col min="1553" max="1553" width="20.85546875" style="1330" bestFit="1" customWidth="1"/>
    <col min="1554" max="1554" width="16.85546875" style="1330" bestFit="1" customWidth="1"/>
    <col min="1555" max="1555" width="17" style="1330" bestFit="1" customWidth="1"/>
    <col min="1556" max="1556" width="20.85546875" style="1330" bestFit="1" customWidth="1"/>
    <col min="1557" max="1557" width="22.140625" style="1330" bestFit="1" customWidth="1"/>
    <col min="1558" max="1558" width="12.5703125" style="1330" bestFit="1" customWidth="1"/>
    <col min="1559" max="1559" width="55.28515625" style="1330" bestFit="1" customWidth="1"/>
    <col min="1560" max="1560" width="25.85546875" style="1330" bestFit="1" customWidth="1"/>
    <col min="1561" max="1561" width="15.85546875" style="1330" bestFit="1" customWidth="1"/>
    <col min="1562" max="1562" width="18.28515625" style="1330" bestFit="1" customWidth="1"/>
    <col min="1563" max="1563" width="65.5703125" style="1330" bestFit="1" customWidth="1"/>
    <col min="1564" max="1564" width="65.7109375" style="1330" bestFit="1" customWidth="1"/>
    <col min="1565" max="1565" width="4.7109375" style="1330" bestFit="1" customWidth="1"/>
    <col min="1566" max="1792" width="9.140625" style="1330"/>
    <col min="1793" max="1793" width="4.7109375" style="1330" bestFit="1" customWidth="1"/>
    <col min="1794" max="1794" width="16.85546875" style="1330" bestFit="1" customWidth="1"/>
    <col min="1795" max="1795" width="8.85546875" style="1330" bestFit="1" customWidth="1"/>
    <col min="1796" max="1796" width="1.140625" style="1330" bestFit="1" customWidth="1"/>
    <col min="1797" max="1797" width="25.140625" style="1330" bestFit="1" customWidth="1"/>
    <col min="1798" max="1798" width="10.85546875" style="1330" bestFit="1" customWidth="1"/>
    <col min="1799" max="1800" width="16.85546875" style="1330" bestFit="1" customWidth="1"/>
    <col min="1801" max="1801" width="8.85546875" style="1330" bestFit="1" customWidth="1"/>
    <col min="1802" max="1802" width="16" style="1330" bestFit="1" customWidth="1"/>
    <col min="1803" max="1803" width="0.28515625" style="1330" bestFit="1" customWidth="1"/>
    <col min="1804" max="1804" width="16" style="1330" bestFit="1" customWidth="1"/>
    <col min="1805" max="1805" width="0.7109375" style="1330" bestFit="1" customWidth="1"/>
    <col min="1806" max="1806" width="16.140625" style="1330" bestFit="1" customWidth="1"/>
    <col min="1807" max="1807" width="12.5703125" style="1330" bestFit="1" customWidth="1"/>
    <col min="1808" max="1808" width="4.42578125" style="1330" bestFit="1" customWidth="1"/>
    <col min="1809" max="1809" width="20.85546875" style="1330" bestFit="1" customWidth="1"/>
    <col min="1810" max="1810" width="16.85546875" style="1330" bestFit="1" customWidth="1"/>
    <col min="1811" max="1811" width="17" style="1330" bestFit="1" customWidth="1"/>
    <col min="1812" max="1812" width="20.85546875" style="1330" bestFit="1" customWidth="1"/>
    <col min="1813" max="1813" width="22.140625" style="1330" bestFit="1" customWidth="1"/>
    <col min="1814" max="1814" width="12.5703125" style="1330" bestFit="1" customWidth="1"/>
    <col min="1815" max="1815" width="55.28515625" style="1330" bestFit="1" customWidth="1"/>
    <col min="1816" max="1816" width="25.85546875" style="1330" bestFit="1" customWidth="1"/>
    <col min="1817" max="1817" width="15.85546875" style="1330" bestFit="1" customWidth="1"/>
    <col min="1818" max="1818" width="18.28515625" style="1330" bestFit="1" customWidth="1"/>
    <col min="1819" max="1819" width="65.5703125" style="1330" bestFit="1" customWidth="1"/>
    <col min="1820" max="1820" width="65.7109375" style="1330" bestFit="1" customWidth="1"/>
    <col min="1821" max="1821" width="4.7109375" style="1330" bestFit="1" customWidth="1"/>
    <col min="1822" max="2048" width="9.140625" style="1330"/>
    <col min="2049" max="2049" width="4.7109375" style="1330" bestFit="1" customWidth="1"/>
    <col min="2050" max="2050" width="16.85546875" style="1330" bestFit="1" customWidth="1"/>
    <col min="2051" max="2051" width="8.85546875" style="1330" bestFit="1" customWidth="1"/>
    <col min="2052" max="2052" width="1.140625" style="1330" bestFit="1" customWidth="1"/>
    <col min="2053" max="2053" width="25.140625" style="1330" bestFit="1" customWidth="1"/>
    <col min="2054" max="2054" width="10.85546875" style="1330" bestFit="1" customWidth="1"/>
    <col min="2055" max="2056" width="16.85546875" style="1330" bestFit="1" customWidth="1"/>
    <col min="2057" max="2057" width="8.85546875" style="1330" bestFit="1" customWidth="1"/>
    <col min="2058" max="2058" width="16" style="1330" bestFit="1" customWidth="1"/>
    <col min="2059" max="2059" width="0.28515625" style="1330" bestFit="1" customWidth="1"/>
    <col min="2060" max="2060" width="16" style="1330" bestFit="1" customWidth="1"/>
    <col min="2061" max="2061" width="0.7109375" style="1330" bestFit="1" customWidth="1"/>
    <col min="2062" max="2062" width="16.140625" style="1330" bestFit="1" customWidth="1"/>
    <col min="2063" max="2063" width="12.5703125" style="1330" bestFit="1" customWidth="1"/>
    <col min="2064" max="2064" width="4.42578125" style="1330" bestFit="1" customWidth="1"/>
    <col min="2065" max="2065" width="20.85546875" style="1330" bestFit="1" customWidth="1"/>
    <col min="2066" max="2066" width="16.85546875" style="1330" bestFit="1" customWidth="1"/>
    <col min="2067" max="2067" width="17" style="1330" bestFit="1" customWidth="1"/>
    <col min="2068" max="2068" width="20.85546875" style="1330" bestFit="1" customWidth="1"/>
    <col min="2069" max="2069" width="22.140625" style="1330" bestFit="1" customWidth="1"/>
    <col min="2070" max="2070" width="12.5703125" style="1330" bestFit="1" customWidth="1"/>
    <col min="2071" max="2071" width="55.28515625" style="1330" bestFit="1" customWidth="1"/>
    <col min="2072" max="2072" width="25.85546875" style="1330" bestFit="1" customWidth="1"/>
    <col min="2073" max="2073" width="15.85546875" style="1330" bestFit="1" customWidth="1"/>
    <col min="2074" max="2074" width="18.28515625" style="1330" bestFit="1" customWidth="1"/>
    <col min="2075" max="2075" width="65.5703125" style="1330" bestFit="1" customWidth="1"/>
    <col min="2076" max="2076" width="65.7109375" style="1330" bestFit="1" customWidth="1"/>
    <col min="2077" max="2077" width="4.7109375" style="1330" bestFit="1" customWidth="1"/>
    <col min="2078" max="2304" width="9.140625" style="1330"/>
    <col min="2305" max="2305" width="4.7109375" style="1330" bestFit="1" customWidth="1"/>
    <col min="2306" max="2306" width="16.85546875" style="1330" bestFit="1" customWidth="1"/>
    <col min="2307" max="2307" width="8.85546875" style="1330" bestFit="1" customWidth="1"/>
    <col min="2308" max="2308" width="1.140625" style="1330" bestFit="1" customWidth="1"/>
    <col min="2309" max="2309" width="25.140625" style="1330" bestFit="1" customWidth="1"/>
    <col min="2310" max="2310" width="10.85546875" style="1330" bestFit="1" customWidth="1"/>
    <col min="2311" max="2312" width="16.85546875" style="1330" bestFit="1" customWidth="1"/>
    <col min="2313" max="2313" width="8.85546875" style="1330" bestFit="1" customWidth="1"/>
    <col min="2314" max="2314" width="16" style="1330" bestFit="1" customWidth="1"/>
    <col min="2315" max="2315" width="0.28515625" style="1330" bestFit="1" customWidth="1"/>
    <col min="2316" max="2316" width="16" style="1330" bestFit="1" customWidth="1"/>
    <col min="2317" max="2317" width="0.7109375" style="1330" bestFit="1" customWidth="1"/>
    <col min="2318" max="2318" width="16.140625" style="1330" bestFit="1" customWidth="1"/>
    <col min="2319" max="2319" width="12.5703125" style="1330" bestFit="1" customWidth="1"/>
    <col min="2320" max="2320" width="4.42578125" style="1330" bestFit="1" customWidth="1"/>
    <col min="2321" max="2321" width="20.85546875" style="1330" bestFit="1" customWidth="1"/>
    <col min="2322" max="2322" width="16.85546875" style="1330" bestFit="1" customWidth="1"/>
    <col min="2323" max="2323" width="17" style="1330" bestFit="1" customWidth="1"/>
    <col min="2324" max="2324" width="20.85546875" style="1330" bestFit="1" customWidth="1"/>
    <col min="2325" max="2325" width="22.140625" style="1330" bestFit="1" customWidth="1"/>
    <col min="2326" max="2326" width="12.5703125" style="1330" bestFit="1" customWidth="1"/>
    <col min="2327" max="2327" width="55.28515625" style="1330" bestFit="1" customWidth="1"/>
    <col min="2328" max="2328" width="25.85546875" style="1330" bestFit="1" customWidth="1"/>
    <col min="2329" max="2329" width="15.85546875" style="1330" bestFit="1" customWidth="1"/>
    <col min="2330" max="2330" width="18.28515625" style="1330" bestFit="1" customWidth="1"/>
    <col min="2331" max="2331" width="65.5703125" style="1330" bestFit="1" customWidth="1"/>
    <col min="2332" max="2332" width="65.7109375" style="1330" bestFit="1" customWidth="1"/>
    <col min="2333" max="2333" width="4.7109375" style="1330" bestFit="1" customWidth="1"/>
    <col min="2334" max="2560" width="9.140625" style="1330"/>
    <col min="2561" max="2561" width="4.7109375" style="1330" bestFit="1" customWidth="1"/>
    <col min="2562" max="2562" width="16.85546875" style="1330" bestFit="1" customWidth="1"/>
    <col min="2563" max="2563" width="8.85546875" style="1330" bestFit="1" customWidth="1"/>
    <col min="2564" max="2564" width="1.140625" style="1330" bestFit="1" customWidth="1"/>
    <col min="2565" max="2565" width="25.140625" style="1330" bestFit="1" customWidth="1"/>
    <col min="2566" max="2566" width="10.85546875" style="1330" bestFit="1" customWidth="1"/>
    <col min="2567" max="2568" width="16.85546875" style="1330" bestFit="1" customWidth="1"/>
    <col min="2569" max="2569" width="8.85546875" style="1330" bestFit="1" customWidth="1"/>
    <col min="2570" max="2570" width="16" style="1330" bestFit="1" customWidth="1"/>
    <col min="2571" max="2571" width="0.28515625" style="1330" bestFit="1" customWidth="1"/>
    <col min="2572" max="2572" width="16" style="1330" bestFit="1" customWidth="1"/>
    <col min="2573" max="2573" width="0.7109375" style="1330" bestFit="1" customWidth="1"/>
    <col min="2574" max="2574" width="16.140625" style="1330" bestFit="1" customWidth="1"/>
    <col min="2575" max="2575" width="12.5703125" style="1330" bestFit="1" customWidth="1"/>
    <col min="2576" max="2576" width="4.42578125" style="1330" bestFit="1" customWidth="1"/>
    <col min="2577" max="2577" width="20.85546875" style="1330" bestFit="1" customWidth="1"/>
    <col min="2578" max="2578" width="16.85546875" style="1330" bestFit="1" customWidth="1"/>
    <col min="2579" max="2579" width="17" style="1330" bestFit="1" customWidth="1"/>
    <col min="2580" max="2580" width="20.85546875" style="1330" bestFit="1" customWidth="1"/>
    <col min="2581" max="2581" width="22.140625" style="1330" bestFit="1" customWidth="1"/>
    <col min="2582" max="2582" width="12.5703125" style="1330" bestFit="1" customWidth="1"/>
    <col min="2583" max="2583" width="55.28515625" style="1330" bestFit="1" customWidth="1"/>
    <col min="2584" max="2584" width="25.85546875" style="1330" bestFit="1" customWidth="1"/>
    <col min="2585" max="2585" width="15.85546875" style="1330" bestFit="1" customWidth="1"/>
    <col min="2586" max="2586" width="18.28515625" style="1330" bestFit="1" customWidth="1"/>
    <col min="2587" max="2587" width="65.5703125" style="1330" bestFit="1" customWidth="1"/>
    <col min="2588" max="2588" width="65.7109375" style="1330" bestFit="1" customWidth="1"/>
    <col min="2589" max="2589" width="4.7109375" style="1330" bestFit="1" customWidth="1"/>
    <col min="2590" max="2816" width="9.140625" style="1330"/>
    <col min="2817" max="2817" width="4.7109375" style="1330" bestFit="1" customWidth="1"/>
    <col min="2818" max="2818" width="16.85546875" style="1330" bestFit="1" customWidth="1"/>
    <col min="2819" max="2819" width="8.85546875" style="1330" bestFit="1" customWidth="1"/>
    <col min="2820" max="2820" width="1.140625" style="1330" bestFit="1" customWidth="1"/>
    <col min="2821" max="2821" width="25.140625" style="1330" bestFit="1" customWidth="1"/>
    <col min="2822" max="2822" width="10.85546875" style="1330" bestFit="1" customWidth="1"/>
    <col min="2823" max="2824" width="16.85546875" style="1330" bestFit="1" customWidth="1"/>
    <col min="2825" max="2825" width="8.85546875" style="1330" bestFit="1" customWidth="1"/>
    <col min="2826" max="2826" width="16" style="1330" bestFit="1" customWidth="1"/>
    <col min="2827" max="2827" width="0.28515625" style="1330" bestFit="1" customWidth="1"/>
    <col min="2828" max="2828" width="16" style="1330" bestFit="1" customWidth="1"/>
    <col min="2829" max="2829" width="0.7109375" style="1330" bestFit="1" customWidth="1"/>
    <col min="2830" max="2830" width="16.140625" style="1330" bestFit="1" customWidth="1"/>
    <col min="2831" max="2831" width="12.5703125" style="1330" bestFit="1" customWidth="1"/>
    <col min="2832" max="2832" width="4.42578125" style="1330" bestFit="1" customWidth="1"/>
    <col min="2833" max="2833" width="20.85546875" style="1330" bestFit="1" customWidth="1"/>
    <col min="2834" max="2834" width="16.85546875" style="1330" bestFit="1" customWidth="1"/>
    <col min="2835" max="2835" width="17" style="1330" bestFit="1" customWidth="1"/>
    <col min="2836" max="2836" width="20.85546875" style="1330" bestFit="1" customWidth="1"/>
    <col min="2837" max="2837" width="22.140625" style="1330" bestFit="1" customWidth="1"/>
    <col min="2838" max="2838" width="12.5703125" style="1330" bestFit="1" customWidth="1"/>
    <col min="2839" max="2839" width="55.28515625" style="1330" bestFit="1" customWidth="1"/>
    <col min="2840" max="2840" width="25.85546875" style="1330" bestFit="1" customWidth="1"/>
    <col min="2841" max="2841" width="15.85546875" style="1330" bestFit="1" customWidth="1"/>
    <col min="2842" max="2842" width="18.28515625" style="1330" bestFit="1" customWidth="1"/>
    <col min="2843" max="2843" width="65.5703125" style="1330" bestFit="1" customWidth="1"/>
    <col min="2844" max="2844" width="65.7109375" style="1330" bestFit="1" customWidth="1"/>
    <col min="2845" max="2845" width="4.7109375" style="1330" bestFit="1" customWidth="1"/>
    <col min="2846" max="3072" width="9.140625" style="1330"/>
    <col min="3073" max="3073" width="4.7109375" style="1330" bestFit="1" customWidth="1"/>
    <col min="3074" max="3074" width="16.85546875" style="1330" bestFit="1" customWidth="1"/>
    <col min="3075" max="3075" width="8.85546875" style="1330" bestFit="1" customWidth="1"/>
    <col min="3076" max="3076" width="1.140625" style="1330" bestFit="1" customWidth="1"/>
    <col min="3077" max="3077" width="25.140625" style="1330" bestFit="1" customWidth="1"/>
    <col min="3078" max="3078" width="10.85546875" style="1330" bestFit="1" customWidth="1"/>
    <col min="3079" max="3080" width="16.85546875" style="1330" bestFit="1" customWidth="1"/>
    <col min="3081" max="3081" width="8.85546875" style="1330" bestFit="1" customWidth="1"/>
    <col min="3082" max="3082" width="16" style="1330" bestFit="1" customWidth="1"/>
    <col min="3083" max="3083" width="0.28515625" style="1330" bestFit="1" customWidth="1"/>
    <col min="3084" max="3084" width="16" style="1330" bestFit="1" customWidth="1"/>
    <col min="3085" max="3085" width="0.7109375" style="1330" bestFit="1" customWidth="1"/>
    <col min="3086" max="3086" width="16.140625" style="1330" bestFit="1" customWidth="1"/>
    <col min="3087" max="3087" width="12.5703125" style="1330" bestFit="1" customWidth="1"/>
    <col min="3088" max="3088" width="4.42578125" style="1330" bestFit="1" customWidth="1"/>
    <col min="3089" max="3089" width="20.85546875" style="1330" bestFit="1" customWidth="1"/>
    <col min="3090" max="3090" width="16.85546875" style="1330" bestFit="1" customWidth="1"/>
    <col min="3091" max="3091" width="17" style="1330" bestFit="1" customWidth="1"/>
    <col min="3092" max="3092" width="20.85546875" style="1330" bestFit="1" customWidth="1"/>
    <col min="3093" max="3093" width="22.140625" style="1330" bestFit="1" customWidth="1"/>
    <col min="3094" max="3094" width="12.5703125" style="1330" bestFit="1" customWidth="1"/>
    <col min="3095" max="3095" width="55.28515625" style="1330" bestFit="1" customWidth="1"/>
    <col min="3096" max="3096" width="25.85546875" style="1330" bestFit="1" customWidth="1"/>
    <col min="3097" max="3097" width="15.85546875" style="1330" bestFit="1" customWidth="1"/>
    <col min="3098" max="3098" width="18.28515625" style="1330" bestFit="1" customWidth="1"/>
    <col min="3099" max="3099" width="65.5703125" style="1330" bestFit="1" customWidth="1"/>
    <col min="3100" max="3100" width="65.7109375" style="1330" bestFit="1" customWidth="1"/>
    <col min="3101" max="3101" width="4.7109375" style="1330" bestFit="1" customWidth="1"/>
    <col min="3102" max="3328" width="9.140625" style="1330"/>
    <col min="3329" max="3329" width="4.7109375" style="1330" bestFit="1" customWidth="1"/>
    <col min="3330" max="3330" width="16.85546875" style="1330" bestFit="1" customWidth="1"/>
    <col min="3331" max="3331" width="8.85546875" style="1330" bestFit="1" customWidth="1"/>
    <col min="3332" max="3332" width="1.140625" style="1330" bestFit="1" customWidth="1"/>
    <col min="3333" max="3333" width="25.140625" style="1330" bestFit="1" customWidth="1"/>
    <col min="3334" max="3334" width="10.85546875" style="1330" bestFit="1" customWidth="1"/>
    <col min="3335" max="3336" width="16.85546875" style="1330" bestFit="1" customWidth="1"/>
    <col min="3337" max="3337" width="8.85546875" style="1330" bestFit="1" customWidth="1"/>
    <col min="3338" max="3338" width="16" style="1330" bestFit="1" customWidth="1"/>
    <col min="3339" max="3339" width="0.28515625" style="1330" bestFit="1" customWidth="1"/>
    <col min="3340" max="3340" width="16" style="1330" bestFit="1" customWidth="1"/>
    <col min="3341" max="3341" width="0.7109375" style="1330" bestFit="1" customWidth="1"/>
    <col min="3342" max="3342" width="16.140625" style="1330" bestFit="1" customWidth="1"/>
    <col min="3343" max="3343" width="12.5703125" style="1330" bestFit="1" customWidth="1"/>
    <col min="3344" max="3344" width="4.42578125" style="1330" bestFit="1" customWidth="1"/>
    <col min="3345" max="3345" width="20.85546875" style="1330" bestFit="1" customWidth="1"/>
    <col min="3346" max="3346" width="16.85546875" style="1330" bestFit="1" customWidth="1"/>
    <col min="3347" max="3347" width="17" style="1330" bestFit="1" customWidth="1"/>
    <col min="3348" max="3348" width="20.85546875" style="1330" bestFit="1" customWidth="1"/>
    <col min="3349" max="3349" width="22.140625" style="1330" bestFit="1" customWidth="1"/>
    <col min="3350" max="3350" width="12.5703125" style="1330" bestFit="1" customWidth="1"/>
    <col min="3351" max="3351" width="55.28515625" style="1330" bestFit="1" customWidth="1"/>
    <col min="3352" max="3352" width="25.85546875" style="1330" bestFit="1" customWidth="1"/>
    <col min="3353" max="3353" width="15.85546875" style="1330" bestFit="1" customWidth="1"/>
    <col min="3354" max="3354" width="18.28515625" style="1330" bestFit="1" customWidth="1"/>
    <col min="3355" max="3355" width="65.5703125" style="1330" bestFit="1" customWidth="1"/>
    <col min="3356" max="3356" width="65.7109375" style="1330" bestFit="1" customWidth="1"/>
    <col min="3357" max="3357" width="4.7109375" style="1330" bestFit="1" customWidth="1"/>
    <col min="3358" max="3584" width="9.140625" style="1330"/>
    <col min="3585" max="3585" width="4.7109375" style="1330" bestFit="1" customWidth="1"/>
    <col min="3586" max="3586" width="16.85546875" style="1330" bestFit="1" customWidth="1"/>
    <col min="3587" max="3587" width="8.85546875" style="1330" bestFit="1" customWidth="1"/>
    <col min="3588" max="3588" width="1.140625" style="1330" bestFit="1" customWidth="1"/>
    <col min="3589" max="3589" width="25.140625" style="1330" bestFit="1" customWidth="1"/>
    <col min="3590" max="3590" width="10.85546875" style="1330" bestFit="1" customWidth="1"/>
    <col min="3591" max="3592" width="16.85546875" style="1330" bestFit="1" customWidth="1"/>
    <col min="3593" max="3593" width="8.85546875" style="1330" bestFit="1" customWidth="1"/>
    <col min="3594" max="3594" width="16" style="1330" bestFit="1" customWidth="1"/>
    <col min="3595" max="3595" width="0.28515625" style="1330" bestFit="1" customWidth="1"/>
    <col min="3596" max="3596" width="16" style="1330" bestFit="1" customWidth="1"/>
    <col min="3597" max="3597" width="0.7109375" style="1330" bestFit="1" customWidth="1"/>
    <col min="3598" max="3598" width="16.140625" style="1330" bestFit="1" customWidth="1"/>
    <col min="3599" max="3599" width="12.5703125" style="1330" bestFit="1" customWidth="1"/>
    <col min="3600" max="3600" width="4.42578125" style="1330" bestFit="1" customWidth="1"/>
    <col min="3601" max="3601" width="20.85546875" style="1330" bestFit="1" customWidth="1"/>
    <col min="3602" max="3602" width="16.85546875" style="1330" bestFit="1" customWidth="1"/>
    <col min="3603" max="3603" width="17" style="1330" bestFit="1" customWidth="1"/>
    <col min="3604" max="3604" width="20.85546875" style="1330" bestFit="1" customWidth="1"/>
    <col min="3605" max="3605" width="22.140625" style="1330" bestFit="1" customWidth="1"/>
    <col min="3606" max="3606" width="12.5703125" style="1330" bestFit="1" customWidth="1"/>
    <col min="3607" max="3607" width="55.28515625" style="1330" bestFit="1" customWidth="1"/>
    <col min="3608" max="3608" width="25.85546875" style="1330" bestFit="1" customWidth="1"/>
    <col min="3609" max="3609" width="15.85546875" style="1330" bestFit="1" customWidth="1"/>
    <col min="3610" max="3610" width="18.28515625" style="1330" bestFit="1" customWidth="1"/>
    <col min="3611" max="3611" width="65.5703125" style="1330" bestFit="1" customWidth="1"/>
    <col min="3612" max="3612" width="65.7109375" style="1330" bestFit="1" customWidth="1"/>
    <col min="3613" max="3613" width="4.7109375" style="1330" bestFit="1" customWidth="1"/>
    <col min="3614" max="3840" width="9.140625" style="1330"/>
    <col min="3841" max="3841" width="4.7109375" style="1330" bestFit="1" customWidth="1"/>
    <col min="3842" max="3842" width="16.85546875" style="1330" bestFit="1" customWidth="1"/>
    <col min="3843" max="3843" width="8.85546875" style="1330" bestFit="1" customWidth="1"/>
    <col min="3844" max="3844" width="1.140625" style="1330" bestFit="1" customWidth="1"/>
    <col min="3845" max="3845" width="25.140625" style="1330" bestFit="1" customWidth="1"/>
    <col min="3846" max="3846" width="10.85546875" style="1330" bestFit="1" customWidth="1"/>
    <col min="3847" max="3848" width="16.85546875" style="1330" bestFit="1" customWidth="1"/>
    <col min="3849" max="3849" width="8.85546875" style="1330" bestFit="1" customWidth="1"/>
    <col min="3850" max="3850" width="16" style="1330" bestFit="1" customWidth="1"/>
    <col min="3851" max="3851" width="0.28515625" style="1330" bestFit="1" customWidth="1"/>
    <col min="3852" max="3852" width="16" style="1330" bestFit="1" customWidth="1"/>
    <col min="3853" max="3853" width="0.7109375" style="1330" bestFit="1" customWidth="1"/>
    <col min="3854" max="3854" width="16.140625" style="1330" bestFit="1" customWidth="1"/>
    <col min="3855" max="3855" width="12.5703125" style="1330" bestFit="1" customWidth="1"/>
    <col min="3856" max="3856" width="4.42578125" style="1330" bestFit="1" customWidth="1"/>
    <col min="3857" max="3857" width="20.85546875" style="1330" bestFit="1" customWidth="1"/>
    <col min="3858" max="3858" width="16.85546875" style="1330" bestFit="1" customWidth="1"/>
    <col min="3859" max="3859" width="17" style="1330" bestFit="1" customWidth="1"/>
    <col min="3860" max="3860" width="20.85546875" style="1330" bestFit="1" customWidth="1"/>
    <col min="3861" max="3861" width="22.140625" style="1330" bestFit="1" customWidth="1"/>
    <col min="3862" max="3862" width="12.5703125" style="1330" bestFit="1" customWidth="1"/>
    <col min="3863" max="3863" width="55.28515625" style="1330" bestFit="1" customWidth="1"/>
    <col min="3864" max="3864" width="25.85546875" style="1330" bestFit="1" customWidth="1"/>
    <col min="3865" max="3865" width="15.85546875" style="1330" bestFit="1" customWidth="1"/>
    <col min="3866" max="3866" width="18.28515625" style="1330" bestFit="1" customWidth="1"/>
    <col min="3867" max="3867" width="65.5703125" style="1330" bestFit="1" customWidth="1"/>
    <col min="3868" max="3868" width="65.7109375" style="1330" bestFit="1" customWidth="1"/>
    <col min="3869" max="3869" width="4.7109375" style="1330" bestFit="1" customWidth="1"/>
    <col min="3870" max="4096" width="9.140625" style="1330"/>
    <col min="4097" max="4097" width="4.7109375" style="1330" bestFit="1" customWidth="1"/>
    <col min="4098" max="4098" width="16.85546875" style="1330" bestFit="1" customWidth="1"/>
    <col min="4099" max="4099" width="8.85546875" style="1330" bestFit="1" customWidth="1"/>
    <col min="4100" max="4100" width="1.140625" style="1330" bestFit="1" customWidth="1"/>
    <col min="4101" max="4101" width="25.140625" style="1330" bestFit="1" customWidth="1"/>
    <col min="4102" max="4102" width="10.85546875" style="1330" bestFit="1" customWidth="1"/>
    <col min="4103" max="4104" width="16.85546875" style="1330" bestFit="1" customWidth="1"/>
    <col min="4105" max="4105" width="8.85546875" style="1330" bestFit="1" customWidth="1"/>
    <col min="4106" max="4106" width="16" style="1330" bestFit="1" customWidth="1"/>
    <col min="4107" max="4107" width="0.28515625" style="1330" bestFit="1" customWidth="1"/>
    <col min="4108" max="4108" width="16" style="1330" bestFit="1" customWidth="1"/>
    <col min="4109" max="4109" width="0.7109375" style="1330" bestFit="1" customWidth="1"/>
    <col min="4110" max="4110" width="16.140625" style="1330" bestFit="1" customWidth="1"/>
    <col min="4111" max="4111" width="12.5703125" style="1330" bestFit="1" customWidth="1"/>
    <col min="4112" max="4112" width="4.42578125" style="1330" bestFit="1" customWidth="1"/>
    <col min="4113" max="4113" width="20.85546875" style="1330" bestFit="1" customWidth="1"/>
    <col min="4114" max="4114" width="16.85546875" style="1330" bestFit="1" customWidth="1"/>
    <col min="4115" max="4115" width="17" style="1330" bestFit="1" customWidth="1"/>
    <col min="4116" max="4116" width="20.85546875" style="1330" bestFit="1" customWidth="1"/>
    <col min="4117" max="4117" width="22.140625" style="1330" bestFit="1" customWidth="1"/>
    <col min="4118" max="4118" width="12.5703125" style="1330" bestFit="1" customWidth="1"/>
    <col min="4119" max="4119" width="55.28515625" style="1330" bestFit="1" customWidth="1"/>
    <col min="4120" max="4120" width="25.85546875" style="1330" bestFit="1" customWidth="1"/>
    <col min="4121" max="4121" width="15.85546875" style="1330" bestFit="1" customWidth="1"/>
    <col min="4122" max="4122" width="18.28515625" style="1330" bestFit="1" customWidth="1"/>
    <col min="4123" max="4123" width="65.5703125" style="1330" bestFit="1" customWidth="1"/>
    <col min="4124" max="4124" width="65.7109375" style="1330" bestFit="1" customWidth="1"/>
    <col min="4125" max="4125" width="4.7109375" style="1330" bestFit="1" customWidth="1"/>
    <col min="4126" max="4352" width="9.140625" style="1330"/>
    <col min="4353" max="4353" width="4.7109375" style="1330" bestFit="1" customWidth="1"/>
    <col min="4354" max="4354" width="16.85546875" style="1330" bestFit="1" customWidth="1"/>
    <col min="4355" max="4355" width="8.85546875" style="1330" bestFit="1" customWidth="1"/>
    <col min="4356" max="4356" width="1.140625" style="1330" bestFit="1" customWidth="1"/>
    <col min="4357" max="4357" width="25.140625" style="1330" bestFit="1" customWidth="1"/>
    <col min="4358" max="4358" width="10.85546875" style="1330" bestFit="1" customWidth="1"/>
    <col min="4359" max="4360" width="16.85546875" style="1330" bestFit="1" customWidth="1"/>
    <col min="4361" max="4361" width="8.85546875" style="1330" bestFit="1" customWidth="1"/>
    <col min="4362" max="4362" width="16" style="1330" bestFit="1" customWidth="1"/>
    <col min="4363" max="4363" width="0.28515625" style="1330" bestFit="1" customWidth="1"/>
    <col min="4364" max="4364" width="16" style="1330" bestFit="1" customWidth="1"/>
    <col min="4365" max="4365" width="0.7109375" style="1330" bestFit="1" customWidth="1"/>
    <col min="4366" max="4366" width="16.140625" style="1330" bestFit="1" customWidth="1"/>
    <col min="4367" max="4367" width="12.5703125" style="1330" bestFit="1" customWidth="1"/>
    <col min="4368" max="4368" width="4.42578125" style="1330" bestFit="1" customWidth="1"/>
    <col min="4369" max="4369" width="20.85546875" style="1330" bestFit="1" customWidth="1"/>
    <col min="4370" max="4370" width="16.85546875" style="1330" bestFit="1" customWidth="1"/>
    <col min="4371" max="4371" width="17" style="1330" bestFit="1" customWidth="1"/>
    <col min="4372" max="4372" width="20.85546875" style="1330" bestFit="1" customWidth="1"/>
    <col min="4373" max="4373" width="22.140625" style="1330" bestFit="1" customWidth="1"/>
    <col min="4374" max="4374" width="12.5703125" style="1330" bestFit="1" customWidth="1"/>
    <col min="4375" max="4375" width="55.28515625" style="1330" bestFit="1" customWidth="1"/>
    <col min="4376" max="4376" width="25.85546875" style="1330" bestFit="1" customWidth="1"/>
    <col min="4377" max="4377" width="15.85546875" style="1330" bestFit="1" customWidth="1"/>
    <col min="4378" max="4378" width="18.28515625" style="1330" bestFit="1" customWidth="1"/>
    <col min="4379" max="4379" width="65.5703125" style="1330" bestFit="1" customWidth="1"/>
    <col min="4380" max="4380" width="65.7109375" style="1330" bestFit="1" customWidth="1"/>
    <col min="4381" max="4381" width="4.7109375" style="1330" bestFit="1" customWidth="1"/>
    <col min="4382" max="4608" width="9.140625" style="1330"/>
    <col min="4609" max="4609" width="4.7109375" style="1330" bestFit="1" customWidth="1"/>
    <col min="4610" max="4610" width="16.85546875" style="1330" bestFit="1" customWidth="1"/>
    <col min="4611" max="4611" width="8.85546875" style="1330" bestFit="1" customWidth="1"/>
    <col min="4612" max="4612" width="1.140625" style="1330" bestFit="1" customWidth="1"/>
    <col min="4613" max="4613" width="25.140625" style="1330" bestFit="1" customWidth="1"/>
    <col min="4614" max="4614" width="10.85546875" style="1330" bestFit="1" customWidth="1"/>
    <col min="4615" max="4616" width="16.85546875" style="1330" bestFit="1" customWidth="1"/>
    <col min="4617" max="4617" width="8.85546875" style="1330" bestFit="1" customWidth="1"/>
    <col min="4618" max="4618" width="16" style="1330" bestFit="1" customWidth="1"/>
    <col min="4619" max="4619" width="0.28515625" style="1330" bestFit="1" customWidth="1"/>
    <col min="4620" max="4620" width="16" style="1330" bestFit="1" customWidth="1"/>
    <col min="4621" max="4621" width="0.7109375" style="1330" bestFit="1" customWidth="1"/>
    <col min="4622" max="4622" width="16.140625" style="1330" bestFit="1" customWidth="1"/>
    <col min="4623" max="4623" width="12.5703125" style="1330" bestFit="1" customWidth="1"/>
    <col min="4624" max="4624" width="4.42578125" style="1330" bestFit="1" customWidth="1"/>
    <col min="4625" max="4625" width="20.85546875" style="1330" bestFit="1" customWidth="1"/>
    <col min="4626" max="4626" width="16.85546875" style="1330" bestFit="1" customWidth="1"/>
    <col min="4627" max="4627" width="17" style="1330" bestFit="1" customWidth="1"/>
    <col min="4628" max="4628" width="20.85546875" style="1330" bestFit="1" customWidth="1"/>
    <col min="4629" max="4629" width="22.140625" style="1330" bestFit="1" customWidth="1"/>
    <col min="4630" max="4630" width="12.5703125" style="1330" bestFit="1" customWidth="1"/>
    <col min="4631" max="4631" width="55.28515625" style="1330" bestFit="1" customWidth="1"/>
    <col min="4632" max="4632" width="25.85546875" style="1330" bestFit="1" customWidth="1"/>
    <col min="4633" max="4633" width="15.85546875" style="1330" bestFit="1" customWidth="1"/>
    <col min="4634" max="4634" width="18.28515625" style="1330" bestFit="1" customWidth="1"/>
    <col min="4635" max="4635" width="65.5703125" style="1330" bestFit="1" customWidth="1"/>
    <col min="4636" max="4636" width="65.7109375" style="1330" bestFit="1" customWidth="1"/>
    <col min="4637" max="4637" width="4.7109375" style="1330" bestFit="1" customWidth="1"/>
    <col min="4638" max="4864" width="9.140625" style="1330"/>
    <col min="4865" max="4865" width="4.7109375" style="1330" bestFit="1" customWidth="1"/>
    <col min="4866" max="4866" width="16.85546875" style="1330" bestFit="1" customWidth="1"/>
    <col min="4867" max="4867" width="8.85546875" style="1330" bestFit="1" customWidth="1"/>
    <col min="4868" max="4868" width="1.140625" style="1330" bestFit="1" customWidth="1"/>
    <col min="4869" max="4869" width="25.140625" style="1330" bestFit="1" customWidth="1"/>
    <col min="4870" max="4870" width="10.85546875" style="1330" bestFit="1" customWidth="1"/>
    <col min="4871" max="4872" width="16.85546875" style="1330" bestFit="1" customWidth="1"/>
    <col min="4873" max="4873" width="8.85546875" style="1330" bestFit="1" customWidth="1"/>
    <col min="4874" max="4874" width="16" style="1330" bestFit="1" customWidth="1"/>
    <col min="4875" max="4875" width="0.28515625" style="1330" bestFit="1" customWidth="1"/>
    <col min="4876" max="4876" width="16" style="1330" bestFit="1" customWidth="1"/>
    <col min="4877" max="4877" width="0.7109375" style="1330" bestFit="1" customWidth="1"/>
    <col min="4878" max="4878" width="16.140625" style="1330" bestFit="1" customWidth="1"/>
    <col min="4879" max="4879" width="12.5703125" style="1330" bestFit="1" customWidth="1"/>
    <col min="4880" max="4880" width="4.42578125" style="1330" bestFit="1" customWidth="1"/>
    <col min="4881" max="4881" width="20.85546875" style="1330" bestFit="1" customWidth="1"/>
    <col min="4882" max="4882" width="16.85546875" style="1330" bestFit="1" customWidth="1"/>
    <col min="4883" max="4883" width="17" style="1330" bestFit="1" customWidth="1"/>
    <col min="4884" max="4884" width="20.85546875" style="1330" bestFit="1" customWidth="1"/>
    <col min="4885" max="4885" width="22.140625" style="1330" bestFit="1" customWidth="1"/>
    <col min="4886" max="4886" width="12.5703125" style="1330" bestFit="1" customWidth="1"/>
    <col min="4887" max="4887" width="55.28515625" style="1330" bestFit="1" customWidth="1"/>
    <col min="4888" max="4888" width="25.85546875" style="1330" bestFit="1" customWidth="1"/>
    <col min="4889" max="4889" width="15.85546875" style="1330" bestFit="1" customWidth="1"/>
    <col min="4890" max="4890" width="18.28515625" style="1330" bestFit="1" customWidth="1"/>
    <col min="4891" max="4891" width="65.5703125" style="1330" bestFit="1" customWidth="1"/>
    <col min="4892" max="4892" width="65.7109375" style="1330" bestFit="1" customWidth="1"/>
    <col min="4893" max="4893" width="4.7109375" style="1330" bestFit="1" customWidth="1"/>
    <col min="4894" max="5120" width="9.140625" style="1330"/>
    <col min="5121" max="5121" width="4.7109375" style="1330" bestFit="1" customWidth="1"/>
    <col min="5122" max="5122" width="16.85546875" style="1330" bestFit="1" customWidth="1"/>
    <col min="5123" max="5123" width="8.85546875" style="1330" bestFit="1" customWidth="1"/>
    <col min="5124" max="5124" width="1.140625" style="1330" bestFit="1" customWidth="1"/>
    <col min="5125" max="5125" width="25.140625" style="1330" bestFit="1" customWidth="1"/>
    <col min="5126" max="5126" width="10.85546875" style="1330" bestFit="1" customWidth="1"/>
    <col min="5127" max="5128" width="16.85546875" style="1330" bestFit="1" customWidth="1"/>
    <col min="5129" max="5129" width="8.85546875" style="1330" bestFit="1" customWidth="1"/>
    <col min="5130" max="5130" width="16" style="1330" bestFit="1" customWidth="1"/>
    <col min="5131" max="5131" width="0.28515625" style="1330" bestFit="1" customWidth="1"/>
    <col min="5132" max="5132" width="16" style="1330" bestFit="1" customWidth="1"/>
    <col min="5133" max="5133" width="0.7109375" style="1330" bestFit="1" customWidth="1"/>
    <col min="5134" max="5134" width="16.140625" style="1330" bestFit="1" customWidth="1"/>
    <col min="5135" max="5135" width="12.5703125" style="1330" bestFit="1" customWidth="1"/>
    <col min="5136" max="5136" width="4.42578125" style="1330" bestFit="1" customWidth="1"/>
    <col min="5137" max="5137" width="20.85546875" style="1330" bestFit="1" customWidth="1"/>
    <col min="5138" max="5138" width="16.85546875" style="1330" bestFit="1" customWidth="1"/>
    <col min="5139" max="5139" width="17" style="1330" bestFit="1" customWidth="1"/>
    <col min="5140" max="5140" width="20.85546875" style="1330" bestFit="1" customWidth="1"/>
    <col min="5141" max="5141" width="22.140625" style="1330" bestFit="1" customWidth="1"/>
    <col min="5142" max="5142" width="12.5703125" style="1330" bestFit="1" customWidth="1"/>
    <col min="5143" max="5143" width="55.28515625" style="1330" bestFit="1" customWidth="1"/>
    <col min="5144" max="5144" width="25.85546875" style="1330" bestFit="1" customWidth="1"/>
    <col min="5145" max="5145" width="15.85546875" style="1330" bestFit="1" customWidth="1"/>
    <col min="5146" max="5146" width="18.28515625" style="1330" bestFit="1" customWidth="1"/>
    <col min="5147" max="5147" width="65.5703125" style="1330" bestFit="1" customWidth="1"/>
    <col min="5148" max="5148" width="65.7109375" style="1330" bestFit="1" customWidth="1"/>
    <col min="5149" max="5149" width="4.7109375" style="1330" bestFit="1" customWidth="1"/>
    <col min="5150" max="5376" width="9.140625" style="1330"/>
    <col min="5377" max="5377" width="4.7109375" style="1330" bestFit="1" customWidth="1"/>
    <col min="5378" max="5378" width="16.85546875" style="1330" bestFit="1" customWidth="1"/>
    <col min="5379" max="5379" width="8.85546875" style="1330" bestFit="1" customWidth="1"/>
    <col min="5380" max="5380" width="1.140625" style="1330" bestFit="1" customWidth="1"/>
    <col min="5381" max="5381" width="25.140625" style="1330" bestFit="1" customWidth="1"/>
    <col min="5382" max="5382" width="10.85546875" style="1330" bestFit="1" customWidth="1"/>
    <col min="5383" max="5384" width="16.85546875" style="1330" bestFit="1" customWidth="1"/>
    <col min="5385" max="5385" width="8.85546875" style="1330" bestFit="1" customWidth="1"/>
    <col min="5386" max="5386" width="16" style="1330" bestFit="1" customWidth="1"/>
    <col min="5387" max="5387" width="0.28515625" style="1330" bestFit="1" customWidth="1"/>
    <col min="5388" max="5388" width="16" style="1330" bestFit="1" customWidth="1"/>
    <col min="5389" max="5389" width="0.7109375" style="1330" bestFit="1" customWidth="1"/>
    <col min="5390" max="5390" width="16.140625" style="1330" bestFit="1" customWidth="1"/>
    <col min="5391" max="5391" width="12.5703125" style="1330" bestFit="1" customWidth="1"/>
    <col min="5392" max="5392" width="4.42578125" style="1330" bestFit="1" customWidth="1"/>
    <col min="5393" max="5393" width="20.85546875" style="1330" bestFit="1" customWidth="1"/>
    <col min="5394" max="5394" width="16.85546875" style="1330" bestFit="1" customWidth="1"/>
    <col min="5395" max="5395" width="17" style="1330" bestFit="1" customWidth="1"/>
    <col min="5396" max="5396" width="20.85546875" style="1330" bestFit="1" customWidth="1"/>
    <col min="5397" max="5397" width="22.140625" style="1330" bestFit="1" customWidth="1"/>
    <col min="5398" max="5398" width="12.5703125" style="1330" bestFit="1" customWidth="1"/>
    <col min="5399" max="5399" width="55.28515625" style="1330" bestFit="1" customWidth="1"/>
    <col min="5400" max="5400" width="25.85546875" style="1330" bestFit="1" customWidth="1"/>
    <col min="5401" max="5401" width="15.85546875" style="1330" bestFit="1" customWidth="1"/>
    <col min="5402" max="5402" width="18.28515625" style="1330" bestFit="1" customWidth="1"/>
    <col min="5403" max="5403" width="65.5703125" style="1330" bestFit="1" customWidth="1"/>
    <col min="5404" max="5404" width="65.7109375" style="1330" bestFit="1" customWidth="1"/>
    <col min="5405" max="5405" width="4.7109375" style="1330" bestFit="1" customWidth="1"/>
    <col min="5406" max="5632" width="9.140625" style="1330"/>
    <col min="5633" max="5633" width="4.7109375" style="1330" bestFit="1" customWidth="1"/>
    <col min="5634" max="5634" width="16.85546875" style="1330" bestFit="1" customWidth="1"/>
    <col min="5635" max="5635" width="8.85546875" style="1330" bestFit="1" customWidth="1"/>
    <col min="5636" max="5636" width="1.140625" style="1330" bestFit="1" customWidth="1"/>
    <col min="5637" max="5637" width="25.140625" style="1330" bestFit="1" customWidth="1"/>
    <col min="5638" max="5638" width="10.85546875" style="1330" bestFit="1" customWidth="1"/>
    <col min="5639" max="5640" width="16.85546875" style="1330" bestFit="1" customWidth="1"/>
    <col min="5641" max="5641" width="8.85546875" style="1330" bestFit="1" customWidth="1"/>
    <col min="5642" max="5642" width="16" style="1330" bestFit="1" customWidth="1"/>
    <col min="5643" max="5643" width="0.28515625" style="1330" bestFit="1" customWidth="1"/>
    <col min="5644" max="5644" width="16" style="1330" bestFit="1" customWidth="1"/>
    <col min="5645" max="5645" width="0.7109375" style="1330" bestFit="1" customWidth="1"/>
    <col min="5646" max="5646" width="16.140625" style="1330" bestFit="1" customWidth="1"/>
    <col min="5647" max="5647" width="12.5703125" style="1330" bestFit="1" customWidth="1"/>
    <col min="5648" max="5648" width="4.42578125" style="1330" bestFit="1" customWidth="1"/>
    <col min="5649" max="5649" width="20.85546875" style="1330" bestFit="1" customWidth="1"/>
    <col min="5650" max="5650" width="16.85546875" style="1330" bestFit="1" customWidth="1"/>
    <col min="5651" max="5651" width="17" style="1330" bestFit="1" customWidth="1"/>
    <col min="5652" max="5652" width="20.85546875" style="1330" bestFit="1" customWidth="1"/>
    <col min="5653" max="5653" width="22.140625" style="1330" bestFit="1" customWidth="1"/>
    <col min="5654" max="5654" width="12.5703125" style="1330" bestFit="1" customWidth="1"/>
    <col min="5655" max="5655" width="55.28515625" style="1330" bestFit="1" customWidth="1"/>
    <col min="5656" max="5656" width="25.85546875" style="1330" bestFit="1" customWidth="1"/>
    <col min="5657" max="5657" width="15.85546875" style="1330" bestFit="1" customWidth="1"/>
    <col min="5658" max="5658" width="18.28515625" style="1330" bestFit="1" customWidth="1"/>
    <col min="5659" max="5659" width="65.5703125" style="1330" bestFit="1" customWidth="1"/>
    <col min="5660" max="5660" width="65.7109375" style="1330" bestFit="1" customWidth="1"/>
    <col min="5661" max="5661" width="4.7109375" style="1330" bestFit="1" customWidth="1"/>
    <col min="5662" max="5888" width="9.140625" style="1330"/>
    <col min="5889" max="5889" width="4.7109375" style="1330" bestFit="1" customWidth="1"/>
    <col min="5890" max="5890" width="16.85546875" style="1330" bestFit="1" customWidth="1"/>
    <col min="5891" max="5891" width="8.85546875" style="1330" bestFit="1" customWidth="1"/>
    <col min="5892" max="5892" width="1.140625" style="1330" bestFit="1" customWidth="1"/>
    <col min="5893" max="5893" width="25.140625" style="1330" bestFit="1" customWidth="1"/>
    <col min="5894" max="5894" width="10.85546875" style="1330" bestFit="1" customWidth="1"/>
    <col min="5895" max="5896" width="16.85546875" style="1330" bestFit="1" customWidth="1"/>
    <col min="5897" max="5897" width="8.85546875" style="1330" bestFit="1" customWidth="1"/>
    <col min="5898" max="5898" width="16" style="1330" bestFit="1" customWidth="1"/>
    <col min="5899" max="5899" width="0.28515625" style="1330" bestFit="1" customWidth="1"/>
    <col min="5900" max="5900" width="16" style="1330" bestFit="1" customWidth="1"/>
    <col min="5901" max="5901" width="0.7109375" style="1330" bestFit="1" customWidth="1"/>
    <col min="5902" max="5902" width="16.140625" style="1330" bestFit="1" customWidth="1"/>
    <col min="5903" max="5903" width="12.5703125" style="1330" bestFit="1" customWidth="1"/>
    <col min="5904" max="5904" width="4.42578125" style="1330" bestFit="1" customWidth="1"/>
    <col min="5905" max="5905" width="20.85546875" style="1330" bestFit="1" customWidth="1"/>
    <col min="5906" max="5906" width="16.85546875" style="1330" bestFit="1" customWidth="1"/>
    <col min="5907" max="5907" width="17" style="1330" bestFit="1" customWidth="1"/>
    <col min="5908" max="5908" width="20.85546875" style="1330" bestFit="1" customWidth="1"/>
    <col min="5909" max="5909" width="22.140625" style="1330" bestFit="1" customWidth="1"/>
    <col min="5910" max="5910" width="12.5703125" style="1330" bestFit="1" customWidth="1"/>
    <col min="5911" max="5911" width="55.28515625" style="1330" bestFit="1" customWidth="1"/>
    <col min="5912" max="5912" width="25.85546875" style="1330" bestFit="1" customWidth="1"/>
    <col min="5913" max="5913" width="15.85546875" style="1330" bestFit="1" customWidth="1"/>
    <col min="5914" max="5914" width="18.28515625" style="1330" bestFit="1" customWidth="1"/>
    <col min="5915" max="5915" width="65.5703125" style="1330" bestFit="1" customWidth="1"/>
    <col min="5916" max="5916" width="65.7109375" style="1330" bestFit="1" customWidth="1"/>
    <col min="5917" max="5917" width="4.7109375" style="1330" bestFit="1" customWidth="1"/>
    <col min="5918" max="6144" width="9.140625" style="1330"/>
    <col min="6145" max="6145" width="4.7109375" style="1330" bestFit="1" customWidth="1"/>
    <col min="6146" max="6146" width="16.85546875" style="1330" bestFit="1" customWidth="1"/>
    <col min="6147" max="6147" width="8.85546875" style="1330" bestFit="1" customWidth="1"/>
    <col min="6148" max="6148" width="1.140625" style="1330" bestFit="1" customWidth="1"/>
    <col min="6149" max="6149" width="25.140625" style="1330" bestFit="1" customWidth="1"/>
    <col min="6150" max="6150" width="10.85546875" style="1330" bestFit="1" customWidth="1"/>
    <col min="6151" max="6152" width="16.85546875" style="1330" bestFit="1" customWidth="1"/>
    <col min="6153" max="6153" width="8.85546875" style="1330" bestFit="1" customWidth="1"/>
    <col min="6154" max="6154" width="16" style="1330" bestFit="1" customWidth="1"/>
    <col min="6155" max="6155" width="0.28515625" style="1330" bestFit="1" customWidth="1"/>
    <col min="6156" max="6156" width="16" style="1330" bestFit="1" customWidth="1"/>
    <col min="6157" max="6157" width="0.7109375" style="1330" bestFit="1" customWidth="1"/>
    <col min="6158" max="6158" width="16.140625" style="1330" bestFit="1" customWidth="1"/>
    <col min="6159" max="6159" width="12.5703125" style="1330" bestFit="1" customWidth="1"/>
    <col min="6160" max="6160" width="4.42578125" style="1330" bestFit="1" customWidth="1"/>
    <col min="6161" max="6161" width="20.85546875" style="1330" bestFit="1" customWidth="1"/>
    <col min="6162" max="6162" width="16.85546875" style="1330" bestFit="1" customWidth="1"/>
    <col min="6163" max="6163" width="17" style="1330" bestFit="1" customWidth="1"/>
    <col min="6164" max="6164" width="20.85546875" style="1330" bestFit="1" customWidth="1"/>
    <col min="6165" max="6165" width="22.140625" style="1330" bestFit="1" customWidth="1"/>
    <col min="6166" max="6166" width="12.5703125" style="1330" bestFit="1" customWidth="1"/>
    <col min="6167" max="6167" width="55.28515625" style="1330" bestFit="1" customWidth="1"/>
    <col min="6168" max="6168" width="25.85546875" style="1330" bestFit="1" customWidth="1"/>
    <col min="6169" max="6169" width="15.85546875" style="1330" bestFit="1" customWidth="1"/>
    <col min="6170" max="6170" width="18.28515625" style="1330" bestFit="1" customWidth="1"/>
    <col min="6171" max="6171" width="65.5703125" style="1330" bestFit="1" customWidth="1"/>
    <col min="6172" max="6172" width="65.7109375" style="1330" bestFit="1" customWidth="1"/>
    <col min="6173" max="6173" width="4.7109375" style="1330" bestFit="1" customWidth="1"/>
    <col min="6174" max="6400" width="9.140625" style="1330"/>
    <col min="6401" max="6401" width="4.7109375" style="1330" bestFit="1" customWidth="1"/>
    <col min="6402" max="6402" width="16.85546875" style="1330" bestFit="1" customWidth="1"/>
    <col min="6403" max="6403" width="8.85546875" style="1330" bestFit="1" customWidth="1"/>
    <col min="6404" max="6404" width="1.140625" style="1330" bestFit="1" customWidth="1"/>
    <col min="6405" max="6405" width="25.140625" style="1330" bestFit="1" customWidth="1"/>
    <col min="6406" max="6406" width="10.85546875" style="1330" bestFit="1" customWidth="1"/>
    <col min="6407" max="6408" width="16.85546875" style="1330" bestFit="1" customWidth="1"/>
    <col min="6409" max="6409" width="8.85546875" style="1330" bestFit="1" customWidth="1"/>
    <col min="6410" max="6410" width="16" style="1330" bestFit="1" customWidth="1"/>
    <col min="6411" max="6411" width="0.28515625" style="1330" bestFit="1" customWidth="1"/>
    <col min="6412" max="6412" width="16" style="1330" bestFit="1" customWidth="1"/>
    <col min="6413" max="6413" width="0.7109375" style="1330" bestFit="1" customWidth="1"/>
    <col min="6414" max="6414" width="16.140625" style="1330" bestFit="1" customWidth="1"/>
    <col min="6415" max="6415" width="12.5703125" style="1330" bestFit="1" customWidth="1"/>
    <col min="6416" max="6416" width="4.42578125" style="1330" bestFit="1" customWidth="1"/>
    <col min="6417" max="6417" width="20.85546875" style="1330" bestFit="1" customWidth="1"/>
    <col min="6418" max="6418" width="16.85546875" style="1330" bestFit="1" customWidth="1"/>
    <col min="6419" max="6419" width="17" style="1330" bestFit="1" customWidth="1"/>
    <col min="6420" max="6420" width="20.85546875" style="1330" bestFit="1" customWidth="1"/>
    <col min="6421" max="6421" width="22.140625" style="1330" bestFit="1" customWidth="1"/>
    <col min="6422" max="6422" width="12.5703125" style="1330" bestFit="1" customWidth="1"/>
    <col min="6423" max="6423" width="55.28515625" style="1330" bestFit="1" customWidth="1"/>
    <col min="6424" max="6424" width="25.85546875" style="1330" bestFit="1" customWidth="1"/>
    <col min="6425" max="6425" width="15.85546875" style="1330" bestFit="1" customWidth="1"/>
    <col min="6426" max="6426" width="18.28515625" style="1330" bestFit="1" customWidth="1"/>
    <col min="6427" max="6427" width="65.5703125" style="1330" bestFit="1" customWidth="1"/>
    <col min="6428" max="6428" width="65.7109375" style="1330" bestFit="1" customWidth="1"/>
    <col min="6429" max="6429" width="4.7109375" style="1330" bestFit="1" customWidth="1"/>
    <col min="6430" max="6656" width="9.140625" style="1330"/>
    <col min="6657" max="6657" width="4.7109375" style="1330" bestFit="1" customWidth="1"/>
    <col min="6658" max="6658" width="16.85546875" style="1330" bestFit="1" customWidth="1"/>
    <col min="6659" max="6659" width="8.85546875" style="1330" bestFit="1" customWidth="1"/>
    <col min="6660" max="6660" width="1.140625" style="1330" bestFit="1" customWidth="1"/>
    <col min="6661" max="6661" width="25.140625" style="1330" bestFit="1" customWidth="1"/>
    <col min="6662" max="6662" width="10.85546875" style="1330" bestFit="1" customWidth="1"/>
    <col min="6663" max="6664" width="16.85546875" style="1330" bestFit="1" customWidth="1"/>
    <col min="6665" max="6665" width="8.85546875" style="1330" bestFit="1" customWidth="1"/>
    <col min="6666" max="6666" width="16" style="1330" bestFit="1" customWidth="1"/>
    <col min="6667" max="6667" width="0.28515625" style="1330" bestFit="1" customWidth="1"/>
    <col min="6668" max="6668" width="16" style="1330" bestFit="1" customWidth="1"/>
    <col min="6669" max="6669" width="0.7109375" style="1330" bestFit="1" customWidth="1"/>
    <col min="6670" max="6670" width="16.140625" style="1330" bestFit="1" customWidth="1"/>
    <col min="6671" max="6671" width="12.5703125" style="1330" bestFit="1" customWidth="1"/>
    <col min="6672" max="6672" width="4.42578125" style="1330" bestFit="1" customWidth="1"/>
    <col min="6673" max="6673" width="20.85546875" style="1330" bestFit="1" customWidth="1"/>
    <col min="6674" max="6674" width="16.85546875" style="1330" bestFit="1" customWidth="1"/>
    <col min="6675" max="6675" width="17" style="1330" bestFit="1" customWidth="1"/>
    <col min="6676" max="6676" width="20.85546875" style="1330" bestFit="1" customWidth="1"/>
    <col min="6677" max="6677" width="22.140625" style="1330" bestFit="1" customWidth="1"/>
    <col min="6678" max="6678" width="12.5703125" style="1330" bestFit="1" customWidth="1"/>
    <col min="6679" max="6679" width="55.28515625" style="1330" bestFit="1" customWidth="1"/>
    <col min="6680" max="6680" width="25.85546875" style="1330" bestFit="1" customWidth="1"/>
    <col min="6681" max="6681" width="15.85546875" style="1330" bestFit="1" customWidth="1"/>
    <col min="6682" max="6682" width="18.28515625" style="1330" bestFit="1" customWidth="1"/>
    <col min="6683" max="6683" width="65.5703125" style="1330" bestFit="1" customWidth="1"/>
    <col min="6684" max="6684" width="65.7109375" style="1330" bestFit="1" customWidth="1"/>
    <col min="6685" max="6685" width="4.7109375" style="1330" bestFit="1" customWidth="1"/>
    <col min="6686" max="6912" width="9.140625" style="1330"/>
    <col min="6913" max="6913" width="4.7109375" style="1330" bestFit="1" customWidth="1"/>
    <col min="6914" max="6914" width="16.85546875" style="1330" bestFit="1" customWidth="1"/>
    <col min="6915" max="6915" width="8.85546875" style="1330" bestFit="1" customWidth="1"/>
    <col min="6916" max="6916" width="1.140625" style="1330" bestFit="1" customWidth="1"/>
    <col min="6917" max="6917" width="25.140625" style="1330" bestFit="1" customWidth="1"/>
    <col min="6918" max="6918" width="10.85546875" style="1330" bestFit="1" customWidth="1"/>
    <col min="6919" max="6920" width="16.85546875" style="1330" bestFit="1" customWidth="1"/>
    <col min="6921" max="6921" width="8.85546875" style="1330" bestFit="1" customWidth="1"/>
    <col min="6922" max="6922" width="16" style="1330" bestFit="1" customWidth="1"/>
    <col min="6923" max="6923" width="0.28515625" style="1330" bestFit="1" customWidth="1"/>
    <col min="6924" max="6924" width="16" style="1330" bestFit="1" customWidth="1"/>
    <col min="6925" max="6925" width="0.7109375" style="1330" bestFit="1" customWidth="1"/>
    <col min="6926" max="6926" width="16.140625" style="1330" bestFit="1" customWidth="1"/>
    <col min="6927" max="6927" width="12.5703125" style="1330" bestFit="1" customWidth="1"/>
    <col min="6928" max="6928" width="4.42578125" style="1330" bestFit="1" customWidth="1"/>
    <col min="6929" max="6929" width="20.85546875" style="1330" bestFit="1" customWidth="1"/>
    <col min="6930" max="6930" width="16.85546875" style="1330" bestFit="1" customWidth="1"/>
    <col min="6931" max="6931" width="17" style="1330" bestFit="1" customWidth="1"/>
    <col min="6932" max="6932" width="20.85546875" style="1330" bestFit="1" customWidth="1"/>
    <col min="6933" max="6933" width="22.140625" style="1330" bestFit="1" customWidth="1"/>
    <col min="6934" max="6934" width="12.5703125" style="1330" bestFit="1" customWidth="1"/>
    <col min="6935" max="6935" width="55.28515625" style="1330" bestFit="1" customWidth="1"/>
    <col min="6936" max="6936" width="25.85546875" style="1330" bestFit="1" customWidth="1"/>
    <col min="6937" max="6937" width="15.85546875" style="1330" bestFit="1" customWidth="1"/>
    <col min="6938" max="6938" width="18.28515625" style="1330" bestFit="1" customWidth="1"/>
    <col min="6939" max="6939" width="65.5703125" style="1330" bestFit="1" customWidth="1"/>
    <col min="6940" max="6940" width="65.7109375" style="1330" bestFit="1" customWidth="1"/>
    <col min="6941" max="6941" width="4.7109375" style="1330" bestFit="1" customWidth="1"/>
    <col min="6942" max="7168" width="9.140625" style="1330"/>
    <col min="7169" max="7169" width="4.7109375" style="1330" bestFit="1" customWidth="1"/>
    <col min="7170" max="7170" width="16.85546875" style="1330" bestFit="1" customWidth="1"/>
    <col min="7171" max="7171" width="8.85546875" style="1330" bestFit="1" customWidth="1"/>
    <col min="7172" max="7172" width="1.140625" style="1330" bestFit="1" customWidth="1"/>
    <col min="7173" max="7173" width="25.140625" style="1330" bestFit="1" customWidth="1"/>
    <col min="7174" max="7174" width="10.85546875" style="1330" bestFit="1" customWidth="1"/>
    <col min="7175" max="7176" width="16.85546875" style="1330" bestFit="1" customWidth="1"/>
    <col min="7177" max="7177" width="8.85546875" style="1330" bestFit="1" customWidth="1"/>
    <col min="7178" max="7178" width="16" style="1330" bestFit="1" customWidth="1"/>
    <col min="7179" max="7179" width="0.28515625" style="1330" bestFit="1" customWidth="1"/>
    <col min="7180" max="7180" width="16" style="1330" bestFit="1" customWidth="1"/>
    <col min="7181" max="7181" width="0.7109375" style="1330" bestFit="1" customWidth="1"/>
    <col min="7182" max="7182" width="16.140625" style="1330" bestFit="1" customWidth="1"/>
    <col min="7183" max="7183" width="12.5703125" style="1330" bestFit="1" customWidth="1"/>
    <col min="7184" max="7184" width="4.42578125" style="1330" bestFit="1" customWidth="1"/>
    <col min="7185" max="7185" width="20.85546875" style="1330" bestFit="1" customWidth="1"/>
    <col min="7186" max="7186" width="16.85546875" style="1330" bestFit="1" customWidth="1"/>
    <col min="7187" max="7187" width="17" style="1330" bestFit="1" customWidth="1"/>
    <col min="7188" max="7188" width="20.85546875" style="1330" bestFit="1" customWidth="1"/>
    <col min="7189" max="7189" width="22.140625" style="1330" bestFit="1" customWidth="1"/>
    <col min="7190" max="7190" width="12.5703125" style="1330" bestFit="1" customWidth="1"/>
    <col min="7191" max="7191" width="55.28515625" style="1330" bestFit="1" customWidth="1"/>
    <col min="7192" max="7192" width="25.85546875" style="1330" bestFit="1" customWidth="1"/>
    <col min="7193" max="7193" width="15.85546875" style="1330" bestFit="1" customWidth="1"/>
    <col min="7194" max="7194" width="18.28515625" style="1330" bestFit="1" customWidth="1"/>
    <col min="7195" max="7195" width="65.5703125" style="1330" bestFit="1" customWidth="1"/>
    <col min="7196" max="7196" width="65.7109375" style="1330" bestFit="1" customWidth="1"/>
    <col min="7197" max="7197" width="4.7109375" style="1330" bestFit="1" customWidth="1"/>
    <col min="7198" max="7424" width="9.140625" style="1330"/>
    <col min="7425" max="7425" width="4.7109375" style="1330" bestFit="1" customWidth="1"/>
    <col min="7426" max="7426" width="16.85546875" style="1330" bestFit="1" customWidth="1"/>
    <col min="7427" max="7427" width="8.85546875" style="1330" bestFit="1" customWidth="1"/>
    <col min="7428" max="7428" width="1.140625" style="1330" bestFit="1" customWidth="1"/>
    <col min="7429" max="7429" width="25.140625" style="1330" bestFit="1" customWidth="1"/>
    <col min="7430" max="7430" width="10.85546875" style="1330" bestFit="1" customWidth="1"/>
    <col min="7431" max="7432" width="16.85546875" style="1330" bestFit="1" customWidth="1"/>
    <col min="7433" max="7433" width="8.85546875" style="1330" bestFit="1" customWidth="1"/>
    <col min="7434" max="7434" width="16" style="1330" bestFit="1" customWidth="1"/>
    <col min="7435" max="7435" width="0.28515625" style="1330" bestFit="1" customWidth="1"/>
    <col min="7436" max="7436" width="16" style="1330" bestFit="1" customWidth="1"/>
    <col min="7437" max="7437" width="0.7109375" style="1330" bestFit="1" customWidth="1"/>
    <col min="7438" max="7438" width="16.140625" style="1330" bestFit="1" customWidth="1"/>
    <col min="7439" max="7439" width="12.5703125" style="1330" bestFit="1" customWidth="1"/>
    <col min="7440" max="7440" width="4.42578125" style="1330" bestFit="1" customWidth="1"/>
    <col min="7441" max="7441" width="20.85546875" style="1330" bestFit="1" customWidth="1"/>
    <col min="7442" max="7442" width="16.85546875" style="1330" bestFit="1" customWidth="1"/>
    <col min="7443" max="7443" width="17" style="1330" bestFit="1" customWidth="1"/>
    <col min="7444" max="7444" width="20.85546875" style="1330" bestFit="1" customWidth="1"/>
    <col min="7445" max="7445" width="22.140625" style="1330" bestFit="1" customWidth="1"/>
    <col min="7446" max="7446" width="12.5703125" style="1330" bestFit="1" customWidth="1"/>
    <col min="7447" max="7447" width="55.28515625" style="1330" bestFit="1" customWidth="1"/>
    <col min="7448" max="7448" width="25.85546875" style="1330" bestFit="1" customWidth="1"/>
    <col min="7449" max="7449" width="15.85546875" style="1330" bestFit="1" customWidth="1"/>
    <col min="7450" max="7450" width="18.28515625" style="1330" bestFit="1" customWidth="1"/>
    <col min="7451" max="7451" width="65.5703125" style="1330" bestFit="1" customWidth="1"/>
    <col min="7452" max="7452" width="65.7109375" style="1330" bestFit="1" customWidth="1"/>
    <col min="7453" max="7453" width="4.7109375" style="1330" bestFit="1" customWidth="1"/>
    <col min="7454" max="7680" width="9.140625" style="1330"/>
    <col min="7681" max="7681" width="4.7109375" style="1330" bestFit="1" customWidth="1"/>
    <col min="7682" max="7682" width="16.85546875" style="1330" bestFit="1" customWidth="1"/>
    <col min="7683" max="7683" width="8.85546875" style="1330" bestFit="1" customWidth="1"/>
    <col min="7684" max="7684" width="1.140625" style="1330" bestFit="1" customWidth="1"/>
    <col min="7685" max="7685" width="25.140625" style="1330" bestFit="1" customWidth="1"/>
    <col min="7686" max="7686" width="10.85546875" style="1330" bestFit="1" customWidth="1"/>
    <col min="7687" max="7688" width="16.85546875" style="1330" bestFit="1" customWidth="1"/>
    <col min="7689" max="7689" width="8.85546875" style="1330" bestFit="1" customWidth="1"/>
    <col min="7690" max="7690" width="16" style="1330" bestFit="1" customWidth="1"/>
    <col min="7691" max="7691" width="0.28515625" style="1330" bestFit="1" customWidth="1"/>
    <col min="7692" max="7692" width="16" style="1330" bestFit="1" customWidth="1"/>
    <col min="7693" max="7693" width="0.7109375" style="1330" bestFit="1" customWidth="1"/>
    <col min="7694" max="7694" width="16.140625" style="1330" bestFit="1" customWidth="1"/>
    <col min="7695" max="7695" width="12.5703125" style="1330" bestFit="1" customWidth="1"/>
    <col min="7696" max="7696" width="4.42578125" style="1330" bestFit="1" customWidth="1"/>
    <col min="7697" max="7697" width="20.85546875" style="1330" bestFit="1" customWidth="1"/>
    <col min="7698" max="7698" width="16.85546875" style="1330" bestFit="1" customWidth="1"/>
    <col min="7699" max="7699" width="17" style="1330" bestFit="1" customWidth="1"/>
    <col min="7700" max="7700" width="20.85546875" style="1330" bestFit="1" customWidth="1"/>
    <col min="7701" max="7701" width="22.140625" style="1330" bestFit="1" customWidth="1"/>
    <col min="7702" max="7702" width="12.5703125" style="1330" bestFit="1" customWidth="1"/>
    <col min="7703" max="7703" width="55.28515625" style="1330" bestFit="1" customWidth="1"/>
    <col min="7704" max="7704" width="25.85546875" style="1330" bestFit="1" customWidth="1"/>
    <col min="7705" max="7705" width="15.85546875" style="1330" bestFit="1" customWidth="1"/>
    <col min="7706" max="7706" width="18.28515625" style="1330" bestFit="1" customWidth="1"/>
    <col min="7707" max="7707" width="65.5703125" style="1330" bestFit="1" customWidth="1"/>
    <col min="7708" max="7708" width="65.7109375" style="1330" bestFit="1" customWidth="1"/>
    <col min="7709" max="7709" width="4.7109375" style="1330" bestFit="1" customWidth="1"/>
    <col min="7710" max="7936" width="9.140625" style="1330"/>
    <col min="7937" max="7937" width="4.7109375" style="1330" bestFit="1" customWidth="1"/>
    <col min="7938" max="7938" width="16.85546875" style="1330" bestFit="1" customWidth="1"/>
    <col min="7939" max="7939" width="8.85546875" style="1330" bestFit="1" customWidth="1"/>
    <col min="7940" max="7940" width="1.140625" style="1330" bestFit="1" customWidth="1"/>
    <col min="7941" max="7941" width="25.140625" style="1330" bestFit="1" customWidth="1"/>
    <col min="7942" max="7942" width="10.85546875" style="1330" bestFit="1" customWidth="1"/>
    <col min="7943" max="7944" width="16.85546875" style="1330" bestFit="1" customWidth="1"/>
    <col min="7945" max="7945" width="8.85546875" style="1330" bestFit="1" customWidth="1"/>
    <col min="7946" max="7946" width="16" style="1330" bestFit="1" customWidth="1"/>
    <col min="7947" max="7947" width="0.28515625" style="1330" bestFit="1" customWidth="1"/>
    <col min="7948" max="7948" width="16" style="1330" bestFit="1" customWidth="1"/>
    <col min="7949" max="7949" width="0.7109375" style="1330" bestFit="1" customWidth="1"/>
    <col min="7950" max="7950" width="16.140625" style="1330" bestFit="1" customWidth="1"/>
    <col min="7951" max="7951" width="12.5703125" style="1330" bestFit="1" customWidth="1"/>
    <col min="7952" max="7952" width="4.42578125" style="1330" bestFit="1" customWidth="1"/>
    <col min="7953" max="7953" width="20.85546875" style="1330" bestFit="1" customWidth="1"/>
    <col min="7954" max="7954" width="16.85546875" style="1330" bestFit="1" customWidth="1"/>
    <col min="7955" max="7955" width="17" style="1330" bestFit="1" customWidth="1"/>
    <col min="7956" max="7956" width="20.85546875" style="1330" bestFit="1" customWidth="1"/>
    <col min="7957" max="7957" width="22.140625" style="1330" bestFit="1" customWidth="1"/>
    <col min="7958" max="7958" width="12.5703125" style="1330" bestFit="1" customWidth="1"/>
    <col min="7959" max="7959" width="55.28515625" style="1330" bestFit="1" customWidth="1"/>
    <col min="7960" max="7960" width="25.85546875" style="1330" bestFit="1" customWidth="1"/>
    <col min="7961" max="7961" width="15.85546875" style="1330" bestFit="1" customWidth="1"/>
    <col min="7962" max="7962" width="18.28515625" style="1330" bestFit="1" customWidth="1"/>
    <col min="7963" max="7963" width="65.5703125" style="1330" bestFit="1" customWidth="1"/>
    <col min="7964" max="7964" width="65.7109375" style="1330" bestFit="1" customWidth="1"/>
    <col min="7965" max="7965" width="4.7109375" style="1330" bestFit="1" customWidth="1"/>
    <col min="7966" max="8192" width="9.140625" style="1330"/>
    <col min="8193" max="8193" width="4.7109375" style="1330" bestFit="1" customWidth="1"/>
    <col min="8194" max="8194" width="16.85546875" style="1330" bestFit="1" customWidth="1"/>
    <col min="8195" max="8195" width="8.85546875" style="1330" bestFit="1" customWidth="1"/>
    <col min="8196" max="8196" width="1.140625" style="1330" bestFit="1" customWidth="1"/>
    <col min="8197" max="8197" width="25.140625" style="1330" bestFit="1" customWidth="1"/>
    <col min="8198" max="8198" width="10.85546875" style="1330" bestFit="1" customWidth="1"/>
    <col min="8199" max="8200" width="16.85546875" style="1330" bestFit="1" customWidth="1"/>
    <col min="8201" max="8201" width="8.85546875" style="1330" bestFit="1" customWidth="1"/>
    <col min="8202" max="8202" width="16" style="1330" bestFit="1" customWidth="1"/>
    <col min="8203" max="8203" width="0.28515625" style="1330" bestFit="1" customWidth="1"/>
    <col min="8204" max="8204" width="16" style="1330" bestFit="1" customWidth="1"/>
    <col min="8205" max="8205" width="0.7109375" style="1330" bestFit="1" customWidth="1"/>
    <col min="8206" max="8206" width="16.140625" style="1330" bestFit="1" customWidth="1"/>
    <col min="8207" max="8207" width="12.5703125" style="1330" bestFit="1" customWidth="1"/>
    <col min="8208" max="8208" width="4.42578125" style="1330" bestFit="1" customWidth="1"/>
    <col min="8209" max="8209" width="20.85546875" style="1330" bestFit="1" customWidth="1"/>
    <col min="8210" max="8210" width="16.85546875" style="1330" bestFit="1" customWidth="1"/>
    <col min="8211" max="8211" width="17" style="1330" bestFit="1" customWidth="1"/>
    <col min="8212" max="8212" width="20.85546875" style="1330" bestFit="1" customWidth="1"/>
    <col min="8213" max="8213" width="22.140625" style="1330" bestFit="1" customWidth="1"/>
    <col min="8214" max="8214" width="12.5703125" style="1330" bestFit="1" customWidth="1"/>
    <col min="8215" max="8215" width="55.28515625" style="1330" bestFit="1" customWidth="1"/>
    <col min="8216" max="8216" width="25.85546875" style="1330" bestFit="1" customWidth="1"/>
    <col min="8217" max="8217" width="15.85546875" style="1330" bestFit="1" customWidth="1"/>
    <col min="8218" max="8218" width="18.28515625" style="1330" bestFit="1" customWidth="1"/>
    <col min="8219" max="8219" width="65.5703125" style="1330" bestFit="1" customWidth="1"/>
    <col min="8220" max="8220" width="65.7109375" style="1330" bestFit="1" customWidth="1"/>
    <col min="8221" max="8221" width="4.7109375" style="1330" bestFit="1" customWidth="1"/>
    <col min="8222" max="8448" width="9.140625" style="1330"/>
    <col min="8449" max="8449" width="4.7109375" style="1330" bestFit="1" customWidth="1"/>
    <col min="8450" max="8450" width="16.85546875" style="1330" bestFit="1" customWidth="1"/>
    <col min="8451" max="8451" width="8.85546875" style="1330" bestFit="1" customWidth="1"/>
    <col min="8452" max="8452" width="1.140625" style="1330" bestFit="1" customWidth="1"/>
    <col min="8453" max="8453" width="25.140625" style="1330" bestFit="1" customWidth="1"/>
    <col min="8454" max="8454" width="10.85546875" style="1330" bestFit="1" customWidth="1"/>
    <col min="8455" max="8456" width="16.85546875" style="1330" bestFit="1" customWidth="1"/>
    <col min="8457" max="8457" width="8.85546875" style="1330" bestFit="1" customWidth="1"/>
    <col min="8458" max="8458" width="16" style="1330" bestFit="1" customWidth="1"/>
    <col min="8459" max="8459" width="0.28515625" style="1330" bestFit="1" customWidth="1"/>
    <col min="8460" max="8460" width="16" style="1330" bestFit="1" customWidth="1"/>
    <col min="8461" max="8461" width="0.7109375" style="1330" bestFit="1" customWidth="1"/>
    <col min="8462" max="8462" width="16.140625" style="1330" bestFit="1" customWidth="1"/>
    <col min="8463" max="8463" width="12.5703125" style="1330" bestFit="1" customWidth="1"/>
    <col min="8464" max="8464" width="4.42578125" style="1330" bestFit="1" customWidth="1"/>
    <col min="8465" max="8465" width="20.85546875" style="1330" bestFit="1" customWidth="1"/>
    <col min="8466" max="8466" width="16.85546875" style="1330" bestFit="1" customWidth="1"/>
    <col min="8467" max="8467" width="17" style="1330" bestFit="1" customWidth="1"/>
    <col min="8468" max="8468" width="20.85546875" style="1330" bestFit="1" customWidth="1"/>
    <col min="8469" max="8469" width="22.140625" style="1330" bestFit="1" customWidth="1"/>
    <col min="8470" max="8470" width="12.5703125" style="1330" bestFit="1" customWidth="1"/>
    <col min="8471" max="8471" width="55.28515625" style="1330" bestFit="1" customWidth="1"/>
    <col min="8472" max="8472" width="25.85546875" style="1330" bestFit="1" customWidth="1"/>
    <col min="8473" max="8473" width="15.85546875" style="1330" bestFit="1" customWidth="1"/>
    <col min="8474" max="8474" width="18.28515625" style="1330" bestFit="1" customWidth="1"/>
    <col min="8475" max="8475" width="65.5703125" style="1330" bestFit="1" customWidth="1"/>
    <col min="8476" max="8476" width="65.7109375" style="1330" bestFit="1" customWidth="1"/>
    <col min="8477" max="8477" width="4.7109375" style="1330" bestFit="1" customWidth="1"/>
    <col min="8478" max="8704" width="9.140625" style="1330"/>
    <col min="8705" max="8705" width="4.7109375" style="1330" bestFit="1" customWidth="1"/>
    <col min="8706" max="8706" width="16.85546875" style="1330" bestFit="1" customWidth="1"/>
    <col min="8707" max="8707" width="8.85546875" style="1330" bestFit="1" customWidth="1"/>
    <col min="8708" max="8708" width="1.140625" style="1330" bestFit="1" customWidth="1"/>
    <col min="8709" max="8709" width="25.140625" style="1330" bestFit="1" customWidth="1"/>
    <col min="8710" max="8710" width="10.85546875" style="1330" bestFit="1" customWidth="1"/>
    <col min="8711" max="8712" width="16.85546875" style="1330" bestFit="1" customWidth="1"/>
    <col min="8713" max="8713" width="8.85546875" style="1330" bestFit="1" customWidth="1"/>
    <col min="8714" max="8714" width="16" style="1330" bestFit="1" customWidth="1"/>
    <col min="8715" max="8715" width="0.28515625" style="1330" bestFit="1" customWidth="1"/>
    <col min="8716" max="8716" width="16" style="1330" bestFit="1" customWidth="1"/>
    <col min="8717" max="8717" width="0.7109375" style="1330" bestFit="1" customWidth="1"/>
    <col min="8718" max="8718" width="16.140625" style="1330" bestFit="1" customWidth="1"/>
    <col min="8719" max="8719" width="12.5703125" style="1330" bestFit="1" customWidth="1"/>
    <col min="8720" max="8720" width="4.42578125" style="1330" bestFit="1" customWidth="1"/>
    <col min="8721" max="8721" width="20.85546875" style="1330" bestFit="1" customWidth="1"/>
    <col min="8722" max="8722" width="16.85546875" style="1330" bestFit="1" customWidth="1"/>
    <col min="8723" max="8723" width="17" style="1330" bestFit="1" customWidth="1"/>
    <col min="8724" max="8724" width="20.85546875" style="1330" bestFit="1" customWidth="1"/>
    <col min="8725" max="8725" width="22.140625" style="1330" bestFit="1" customWidth="1"/>
    <col min="8726" max="8726" width="12.5703125" style="1330" bestFit="1" customWidth="1"/>
    <col min="8727" max="8727" width="55.28515625" style="1330" bestFit="1" customWidth="1"/>
    <col min="8728" max="8728" width="25.85546875" style="1330" bestFit="1" customWidth="1"/>
    <col min="8729" max="8729" width="15.85546875" style="1330" bestFit="1" customWidth="1"/>
    <col min="8730" max="8730" width="18.28515625" style="1330" bestFit="1" customWidth="1"/>
    <col min="8731" max="8731" width="65.5703125" style="1330" bestFit="1" customWidth="1"/>
    <col min="8732" max="8732" width="65.7109375" style="1330" bestFit="1" customWidth="1"/>
    <col min="8733" max="8733" width="4.7109375" style="1330" bestFit="1" customWidth="1"/>
    <col min="8734" max="8960" width="9.140625" style="1330"/>
    <col min="8961" max="8961" width="4.7109375" style="1330" bestFit="1" customWidth="1"/>
    <col min="8962" max="8962" width="16.85546875" style="1330" bestFit="1" customWidth="1"/>
    <col min="8963" max="8963" width="8.85546875" style="1330" bestFit="1" customWidth="1"/>
    <col min="8964" max="8964" width="1.140625" style="1330" bestFit="1" customWidth="1"/>
    <col min="8965" max="8965" width="25.140625" style="1330" bestFit="1" customWidth="1"/>
    <col min="8966" max="8966" width="10.85546875" style="1330" bestFit="1" customWidth="1"/>
    <col min="8967" max="8968" width="16.85546875" style="1330" bestFit="1" customWidth="1"/>
    <col min="8969" max="8969" width="8.85546875" style="1330" bestFit="1" customWidth="1"/>
    <col min="8970" max="8970" width="16" style="1330" bestFit="1" customWidth="1"/>
    <col min="8971" max="8971" width="0.28515625" style="1330" bestFit="1" customWidth="1"/>
    <col min="8972" max="8972" width="16" style="1330" bestFit="1" customWidth="1"/>
    <col min="8973" max="8973" width="0.7109375" style="1330" bestFit="1" customWidth="1"/>
    <col min="8974" max="8974" width="16.140625" style="1330" bestFit="1" customWidth="1"/>
    <col min="8975" max="8975" width="12.5703125" style="1330" bestFit="1" customWidth="1"/>
    <col min="8976" max="8976" width="4.42578125" style="1330" bestFit="1" customWidth="1"/>
    <col min="8977" max="8977" width="20.85546875" style="1330" bestFit="1" customWidth="1"/>
    <col min="8978" max="8978" width="16.85546875" style="1330" bestFit="1" customWidth="1"/>
    <col min="8979" max="8979" width="17" style="1330" bestFit="1" customWidth="1"/>
    <col min="8980" max="8980" width="20.85546875" style="1330" bestFit="1" customWidth="1"/>
    <col min="8981" max="8981" width="22.140625" style="1330" bestFit="1" customWidth="1"/>
    <col min="8982" max="8982" width="12.5703125" style="1330" bestFit="1" customWidth="1"/>
    <col min="8983" max="8983" width="55.28515625" style="1330" bestFit="1" customWidth="1"/>
    <col min="8984" max="8984" width="25.85546875" style="1330" bestFit="1" customWidth="1"/>
    <col min="8985" max="8985" width="15.85546875" style="1330" bestFit="1" customWidth="1"/>
    <col min="8986" max="8986" width="18.28515625" style="1330" bestFit="1" customWidth="1"/>
    <col min="8987" max="8987" width="65.5703125" style="1330" bestFit="1" customWidth="1"/>
    <col min="8988" max="8988" width="65.7109375" style="1330" bestFit="1" customWidth="1"/>
    <col min="8989" max="8989" width="4.7109375" style="1330" bestFit="1" customWidth="1"/>
    <col min="8990" max="9216" width="9.140625" style="1330"/>
    <col min="9217" max="9217" width="4.7109375" style="1330" bestFit="1" customWidth="1"/>
    <col min="9218" max="9218" width="16.85546875" style="1330" bestFit="1" customWidth="1"/>
    <col min="9219" max="9219" width="8.85546875" style="1330" bestFit="1" customWidth="1"/>
    <col min="9220" max="9220" width="1.140625" style="1330" bestFit="1" customWidth="1"/>
    <col min="9221" max="9221" width="25.140625" style="1330" bestFit="1" customWidth="1"/>
    <col min="9222" max="9222" width="10.85546875" style="1330" bestFit="1" customWidth="1"/>
    <col min="9223" max="9224" width="16.85546875" style="1330" bestFit="1" customWidth="1"/>
    <col min="9225" max="9225" width="8.85546875" style="1330" bestFit="1" customWidth="1"/>
    <col min="9226" max="9226" width="16" style="1330" bestFit="1" customWidth="1"/>
    <col min="9227" max="9227" width="0.28515625" style="1330" bestFit="1" customWidth="1"/>
    <col min="9228" max="9228" width="16" style="1330" bestFit="1" customWidth="1"/>
    <col min="9229" max="9229" width="0.7109375" style="1330" bestFit="1" customWidth="1"/>
    <col min="9230" max="9230" width="16.140625" style="1330" bestFit="1" customWidth="1"/>
    <col min="9231" max="9231" width="12.5703125" style="1330" bestFit="1" customWidth="1"/>
    <col min="9232" max="9232" width="4.42578125" style="1330" bestFit="1" customWidth="1"/>
    <col min="9233" max="9233" width="20.85546875" style="1330" bestFit="1" customWidth="1"/>
    <col min="9234" max="9234" width="16.85546875" style="1330" bestFit="1" customWidth="1"/>
    <col min="9235" max="9235" width="17" style="1330" bestFit="1" customWidth="1"/>
    <col min="9236" max="9236" width="20.85546875" style="1330" bestFit="1" customWidth="1"/>
    <col min="9237" max="9237" width="22.140625" style="1330" bestFit="1" customWidth="1"/>
    <col min="9238" max="9238" width="12.5703125" style="1330" bestFit="1" customWidth="1"/>
    <col min="9239" max="9239" width="55.28515625" style="1330" bestFit="1" customWidth="1"/>
    <col min="9240" max="9240" width="25.85546875" style="1330" bestFit="1" customWidth="1"/>
    <col min="9241" max="9241" width="15.85546875" style="1330" bestFit="1" customWidth="1"/>
    <col min="9242" max="9242" width="18.28515625" style="1330" bestFit="1" customWidth="1"/>
    <col min="9243" max="9243" width="65.5703125" style="1330" bestFit="1" customWidth="1"/>
    <col min="9244" max="9244" width="65.7109375" style="1330" bestFit="1" customWidth="1"/>
    <col min="9245" max="9245" width="4.7109375" style="1330" bestFit="1" customWidth="1"/>
    <col min="9246" max="9472" width="9.140625" style="1330"/>
    <col min="9473" max="9473" width="4.7109375" style="1330" bestFit="1" customWidth="1"/>
    <col min="9474" max="9474" width="16.85546875" style="1330" bestFit="1" customWidth="1"/>
    <col min="9475" max="9475" width="8.85546875" style="1330" bestFit="1" customWidth="1"/>
    <col min="9476" max="9476" width="1.140625" style="1330" bestFit="1" customWidth="1"/>
    <col min="9477" max="9477" width="25.140625" style="1330" bestFit="1" customWidth="1"/>
    <col min="9478" max="9478" width="10.85546875" style="1330" bestFit="1" customWidth="1"/>
    <col min="9479" max="9480" width="16.85546875" style="1330" bestFit="1" customWidth="1"/>
    <col min="9481" max="9481" width="8.85546875" style="1330" bestFit="1" customWidth="1"/>
    <col min="9482" max="9482" width="16" style="1330" bestFit="1" customWidth="1"/>
    <col min="9483" max="9483" width="0.28515625" style="1330" bestFit="1" customWidth="1"/>
    <col min="9484" max="9484" width="16" style="1330" bestFit="1" customWidth="1"/>
    <col min="9485" max="9485" width="0.7109375" style="1330" bestFit="1" customWidth="1"/>
    <col min="9486" max="9486" width="16.140625" style="1330" bestFit="1" customWidth="1"/>
    <col min="9487" max="9487" width="12.5703125" style="1330" bestFit="1" customWidth="1"/>
    <col min="9488" max="9488" width="4.42578125" style="1330" bestFit="1" customWidth="1"/>
    <col min="9489" max="9489" width="20.85546875" style="1330" bestFit="1" customWidth="1"/>
    <col min="9490" max="9490" width="16.85546875" style="1330" bestFit="1" customWidth="1"/>
    <col min="9491" max="9491" width="17" style="1330" bestFit="1" customWidth="1"/>
    <col min="9492" max="9492" width="20.85546875" style="1330" bestFit="1" customWidth="1"/>
    <col min="9493" max="9493" width="22.140625" style="1330" bestFit="1" customWidth="1"/>
    <col min="9494" max="9494" width="12.5703125" style="1330" bestFit="1" customWidth="1"/>
    <col min="9495" max="9495" width="55.28515625" style="1330" bestFit="1" customWidth="1"/>
    <col min="9496" max="9496" width="25.85546875" style="1330" bestFit="1" customWidth="1"/>
    <col min="9497" max="9497" width="15.85546875" style="1330" bestFit="1" customWidth="1"/>
    <col min="9498" max="9498" width="18.28515625" style="1330" bestFit="1" customWidth="1"/>
    <col min="9499" max="9499" width="65.5703125" style="1330" bestFit="1" customWidth="1"/>
    <col min="9500" max="9500" width="65.7109375" style="1330" bestFit="1" customWidth="1"/>
    <col min="9501" max="9501" width="4.7109375" style="1330" bestFit="1" customWidth="1"/>
    <col min="9502" max="9728" width="9.140625" style="1330"/>
    <col min="9729" max="9729" width="4.7109375" style="1330" bestFit="1" customWidth="1"/>
    <col min="9730" max="9730" width="16.85546875" style="1330" bestFit="1" customWidth="1"/>
    <col min="9731" max="9731" width="8.85546875" style="1330" bestFit="1" customWidth="1"/>
    <col min="9732" max="9732" width="1.140625" style="1330" bestFit="1" customWidth="1"/>
    <col min="9733" max="9733" width="25.140625" style="1330" bestFit="1" customWidth="1"/>
    <col min="9734" max="9734" width="10.85546875" style="1330" bestFit="1" customWidth="1"/>
    <col min="9735" max="9736" width="16.85546875" style="1330" bestFit="1" customWidth="1"/>
    <col min="9737" max="9737" width="8.85546875" style="1330" bestFit="1" customWidth="1"/>
    <col min="9738" max="9738" width="16" style="1330" bestFit="1" customWidth="1"/>
    <col min="9739" max="9739" width="0.28515625" style="1330" bestFit="1" customWidth="1"/>
    <col min="9740" max="9740" width="16" style="1330" bestFit="1" customWidth="1"/>
    <col min="9741" max="9741" width="0.7109375" style="1330" bestFit="1" customWidth="1"/>
    <col min="9742" max="9742" width="16.140625" style="1330" bestFit="1" customWidth="1"/>
    <col min="9743" max="9743" width="12.5703125" style="1330" bestFit="1" customWidth="1"/>
    <col min="9744" max="9744" width="4.42578125" style="1330" bestFit="1" customWidth="1"/>
    <col min="9745" max="9745" width="20.85546875" style="1330" bestFit="1" customWidth="1"/>
    <col min="9746" max="9746" width="16.85546875" style="1330" bestFit="1" customWidth="1"/>
    <col min="9747" max="9747" width="17" style="1330" bestFit="1" customWidth="1"/>
    <col min="9748" max="9748" width="20.85546875" style="1330" bestFit="1" customWidth="1"/>
    <col min="9749" max="9749" width="22.140625" style="1330" bestFit="1" customWidth="1"/>
    <col min="9750" max="9750" width="12.5703125" style="1330" bestFit="1" customWidth="1"/>
    <col min="9751" max="9751" width="55.28515625" style="1330" bestFit="1" customWidth="1"/>
    <col min="9752" max="9752" width="25.85546875" style="1330" bestFit="1" customWidth="1"/>
    <col min="9753" max="9753" width="15.85546875" style="1330" bestFit="1" customWidth="1"/>
    <col min="9754" max="9754" width="18.28515625" style="1330" bestFit="1" customWidth="1"/>
    <col min="9755" max="9755" width="65.5703125" style="1330" bestFit="1" customWidth="1"/>
    <col min="9756" max="9756" width="65.7109375" style="1330" bestFit="1" customWidth="1"/>
    <col min="9757" max="9757" width="4.7109375" style="1330" bestFit="1" customWidth="1"/>
    <col min="9758" max="9984" width="9.140625" style="1330"/>
    <col min="9985" max="9985" width="4.7109375" style="1330" bestFit="1" customWidth="1"/>
    <col min="9986" max="9986" width="16.85546875" style="1330" bestFit="1" customWidth="1"/>
    <col min="9987" max="9987" width="8.85546875" style="1330" bestFit="1" customWidth="1"/>
    <col min="9988" max="9988" width="1.140625" style="1330" bestFit="1" customWidth="1"/>
    <col min="9989" max="9989" width="25.140625" style="1330" bestFit="1" customWidth="1"/>
    <col min="9990" max="9990" width="10.85546875" style="1330" bestFit="1" customWidth="1"/>
    <col min="9991" max="9992" width="16.85546875" style="1330" bestFit="1" customWidth="1"/>
    <col min="9993" max="9993" width="8.85546875" style="1330" bestFit="1" customWidth="1"/>
    <col min="9994" max="9994" width="16" style="1330" bestFit="1" customWidth="1"/>
    <col min="9995" max="9995" width="0.28515625" style="1330" bestFit="1" customWidth="1"/>
    <col min="9996" max="9996" width="16" style="1330" bestFit="1" customWidth="1"/>
    <col min="9997" max="9997" width="0.7109375" style="1330" bestFit="1" customWidth="1"/>
    <col min="9998" max="9998" width="16.140625" style="1330" bestFit="1" customWidth="1"/>
    <col min="9999" max="9999" width="12.5703125" style="1330" bestFit="1" customWidth="1"/>
    <col min="10000" max="10000" width="4.42578125" style="1330" bestFit="1" customWidth="1"/>
    <col min="10001" max="10001" width="20.85546875" style="1330" bestFit="1" customWidth="1"/>
    <col min="10002" max="10002" width="16.85546875" style="1330" bestFit="1" customWidth="1"/>
    <col min="10003" max="10003" width="17" style="1330" bestFit="1" customWidth="1"/>
    <col min="10004" max="10004" width="20.85546875" style="1330" bestFit="1" customWidth="1"/>
    <col min="10005" max="10005" width="22.140625" style="1330" bestFit="1" customWidth="1"/>
    <col min="10006" max="10006" width="12.5703125" style="1330" bestFit="1" customWidth="1"/>
    <col min="10007" max="10007" width="55.28515625" style="1330" bestFit="1" customWidth="1"/>
    <col min="10008" max="10008" width="25.85546875" style="1330" bestFit="1" customWidth="1"/>
    <col min="10009" max="10009" width="15.85546875" style="1330" bestFit="1" customWidth="1"/>
    <col min="10010" max="10010" width="18.28515625" style="1330" bestFit="1" customWidth="1"/>
    <col min="10011" max="10011" width="65.5703125" style="1330" bestFit="1" customWidth="1"/>
    <col min="10012" max="10012" width="65.7109375" style="1330" bestFit="1" customWidth="1"/>
    <col min="10013" max="10013" width="4.7109375" style="1330" bestFit="1" customWidth="1"/>
    <col min="10014" max="10240" width="9.140625" style="1330"/>
    <col min="10241" max="10241" width="4.7109375" style="1330" bestFit="1" customWidth="1"/>
    <col min="10242" max="10242" width="16.85546875" style="1330" bestFit="1" customWidth="1"/>
    <col min="10243" max="10243" width="8.85546875" style="1330" bestFit="1" customWidth="1"/>
    <col min="10244" max="10244" width="1.140625" style="1330" bestFit="1" customWidth="1"/>
    <col min="10245" max="10245" width="25.140625" style="1330" bestFit="1" customWidth="1"/>
    <col min="10246" max="10246" width="10.85546875" style="1330" bestFit="1" customWidth="1"/>
    <col min="10247" max="10248" width="16.85546875" style="1330" bestFit="1" customWidth="1"/>
    <col min="10249" max="10249" width="8.85546875" style="1330" bestFit="1" customWidth="1"/>
    <col min="10250" max="10250" width="16" style="1330" bestFit="1" customWidth="1"/>
    <col min="10251" max="10251" width="0.28515625" style="1330" bestFit="1" customWidth="1"/>
    <col min="10252" max="10252" width="16" style="1330" bestFit="1" customWidth="1"/>
    <col min="10253" max="10253" width="0.7109375" style="1330" bestFit="1" customWidth="1"/>
    <col min="10254" max="10254" width="16.140625" style="1330" bestFit="1" customWidth="1"/>
    <col min="10255" max="10255" width="12.5703125" style="1330" bestFit="1" customWidth="1"/>
    <col min="10256" max="10256" width="4.42578125" style="1330" bestFit="1" customWidth="1"/>
    <col min="10257" max="10257" width="20.85546875" style="1330" bestFit="1" customWidth="1"/>
    <col min="10258" max="10258" width="16.85546875" style="1330" bestFit="1" customWidth="1"/>
    <col min="10259" max="10259" width="17" style="1330" bestFit="1" customWidth="1"/>
    <col min="10260" max="10260" width="20.85546875" style="1330" bestFit="1" customWidth="1"/>
    <col min="10261" max="10261" width="22.140625" style="1330" bestFit="1" customWidth="1"/>
    <col min="10262" max="10262" width="12.5703125" style="1330" bestFit="1" customWidth="1"/>
    <col min="10263" max="10263" width="55.28515625" style="1330" bestFit="1" customWidth="1"/>
    <col min="10264" max="10264" width="25.85546875" style="1330" bestFit="1" customWidth="1"/>
    <col min="10265" max="10265" width="15.85546875" style="1330" bestFit="1" customWidth="1"/>
    <col min="10266" max="10266" width="18.28515625" style="1330" bestFit="1" customWidth="1"/>
    <col min="10267" max="10267" width="65.5703125" style="1330" bestFit="1" customWidth="1"/>
    <col min="10268" max="10268" width="65.7109375" style="1330" bestFit="1" customWidth="1"/>
    <col min="10269" max="10269" width="4.7109375" style="1330" bestFit="1" customWidth="1"/>
    <col min="10270" max="10496" width="9.140625" style="1330"/>
    <col min="10497" max="10497" width="4.7109375" style="1330" bestFit="1" customWidth="1"/>
    <col min="10498" max="10498" width="16.85546875" style="1330" bestFit="1" customWidth="1"/>
    <col min="10499" max="10499" width="8.85546875" style="1330" bestFit="1" customWidth="1"/>
    <col min="10500" max="10500" width="1.140625" style="1330" bestFit="1" customWidth="1"/>
    <col min="10501" max="10501" width="25.140625" style="1330" bestFit="1" customWidth="1"/>
    <col min="10502" max="10502" width="10.85546875" style="1330" bestFit="1" customWidth="1"/>
    <col min="10503" max="10504" width="16.85546875" style="1330" bestFit="1" customWidth="1"/>
    <col min="10505" max="10505" width="8.85546875" style="1330" bestFit="1" customWidth="1"/>
    <col min="10506" max="10506" width="16" style="1330" bestFit="1" customWidth="1"/>
    <col min="10507" max="10507" width="0.28515625" style="1330" bestFit="1" customWidth="1"/>
    <col min="10508" max="10508" width="16" style="1330" bestFit="1" customWidth="1"/>
    <col min="10509" max="10509" width="0.7109375" style="1330" bestFit="1" customWidth="1"/>
    <col min="10510" max="10510" width="16.140625" style="1330" bestFit="1" customWidth="1"/>
    <col min="10511" max="10511" width="12.5703125" style="1330" bestFit="1" customWidth="1"/>
    <col min="10512" max="10512" width="4.42578125" style="1330" bestFit="1" customWidth="1"/>
    <col min="10513" max="10513" width="20.85546875" style="1330" bestFit="1" customWidth="1"/>
    <col min="10514" max="10514" width="16.85546875" style="1330" bestFit="1" customWidth="1"/>
    <col min="10515" max="10515" width="17" style="1330" bestFit="1" customWidth="1"/>
    <col min="10516" max="10516" width="20.85546875" style="1330" bestFit="1" customWidth="1"/>
    <col min="10517" max="10517" width="22.140625" style="1330" bestFit="1" customWidth="1"/>
    <col min="10518" max="10518" width="12.5703125" style="1330" bestFit="1" customWidth="1"/>
    <col min="10519" max="10519" width="55.28515625" style="1330" bestFit="1" customWidth="1"/>
    <col min="10520" max="10520" width="25.85546875" style="1330" bestFit="1" customWidth="1"/>
    <col min="10521" max="10521" width="15.85546875" style="1330" bestFit="1" customWidth="1"/>
    <col min="10522" max="10522" width="18.28515625" style="1330" bestFit="1" customWidth="1"/>
    <col min="10523" max="10523" width="65.5703125" style="1330" bestFit="1" customWidth="1"/>
    <col min="10524" max="10524" width="65.7109375" style="1330" bestFit="1" customWidth="1"/>
    <col min="10525" max="10525" width="4.7109375" style="1330" bestFit="1" customWidth="1"/>
    <col min="10526" max="10752" width="9.140625" style="1330"/>
    <col min="10753" max="10753" width="4.7109375" style="1330" bestFit="1" customWidth="1"/>
    <col min="10754" max="10754" width="16.85546875" style="1330" bestFit="1" customWidth="1"/>
    <col min="10755" max="10755" width="8.85546875" style="1330" bestFit="1" customWidth="1"/>
    <col min="10756" max="10756" width="1.140625" style="1330" bestFit="1" customWidth="1"/>
    <col min="10757" max="10757" width="25.140625" style="1330" bestFit="1" customWidth="1"/>
    <col min="10758" max="10758" width="10.85546875" style="1330" bestFit="1" customWidth="1"/>
    <col min="10759" max="10760" width="16.85546875" style="1330" bestFit="1" customWidth="1"/>
    <col min="10761" max="10761" width="8.85546875" style="1330" bestFit="1" customWidth="1"/>
    <col min="10762" max="10762" width="16" style="1330" bestFit="1" customWidth="1"/>
    <col min="10763" max="10763" width="0.28515625" style="1330" bestFit="1" customWidth="1"/>
    <col min="10764" max="10764" width="16" style="1330" bestFit="1" customWidth="1"/>
    <col min="10765" max="10765" width="0.7109375" style="1330" bestFit="1" customWidth="1"/>
    <col min="10766" max="10766" width="16.140625" style="1330" bestFit="1" customWidth="1"/>
    <col min="10767" max="10767" width="12.5703125" style="1330" bestFit="1" customWidth="1"/>
    <col min="10768" max="10768" width="4.42578125" style="1330" bestFit="1" customWidth="1"/>
    <col min="10769" max="10769" width="20.85546875" style="1330" bestFit="1" customWidth="1"/>
    <col min="10770" max="10770" width="16.85546875" style="1330" bestFit="1" customWidth="1"/>
    <col min="10771" max="10771" width="17" style="1330" bestFit="1" customWidth="1"/>
    <col min="10772" max="10772" width="20.85546875" style="1330" bestFit="1" customWidth="1"/>
    <col min="10773" max="10773" width="22.140625" style="1330" bestFit="1" customWidth="1"/>
    <col min="10774" max="10774" width="12.5703125" style="1330" bestFit="1" customWidth="1"/>
    <col min="10775" max="10775" width="55.28515625" style="1330" bestFit="1" customWidth="1"/>
    <col min="10776" max="10776" width="25.85546875" style="1330" bestFit="1" customWidth="1"/>
    <col min="10777" max="10777" width="15.85546875" style="1330" bestFit="1" customWidth="1"/>
    <col min="10778" max="10778" width="18.28515625" style="1330" bestFit="1" customWidth="1"/>
    <col min="10779" max="10779" width="65.5703125" style="1330" bestFit="1" customWidth="1"/>
    <col min="10780" max="10780" width="65.7109375" style="1330" bestFit="1" customWidth="1"/>
    <col min="10781" max="10781" width="4.7109375" style="1330" bestFit="1" customWidth="1"/>
    <col min="10782" max="11008" width="9.140625" style="1330"/>
    <col min="11009" max="11009" width="4.7109375" style="1330" bestFit="1" customWidth="1"/>
    <col min="11010" max="11010" width="16.85546875" style="1330" bestFit="1" customWidth="1"/>
    <col min="11011" max="11011" width="8.85546875" style="1330" bestFit="1" customWidth="1"/>
    <col min="11012" max="11012" width="1.140625" style="1330" bestFit="1" customWidth="1"/>
    <col min="11013" max="11013" width="25.140625" style="1330" bestFit="1" customWidth="1"/>
    <col min="11014" max="11014" width="10.85546875" style="1330" bestFit="1" customWidth="1"/>
    <col min="11015" max="11016" width="16.85546875" style="1330" bestFit="1" customWidth="1"/>
    <col min="11017" max="11017" width="8.85546875" style="1330" bestFit="1" customWidth="1"/>
    <col min="11018" max="11018" width="16" style="1330" bestFit="1" customWidth="1"/>
    <col min="11019" max="11019" width="0.28515625" style="1330" bestFit="1" customWidth="1"/>
    <col min="11020" max="11020" width="16" style="1330" bestFit="1" customWidth="1"/>
    <col min="11021" max="11021" width="0.7109375" style="1330" bestFit="1" customWidth="1"/>
    <col min="11022" max="11022" width="16.140625" style="1330" bestFit="1" customWidth="1"/>
    <col min="11023" max="11023" width="12.5703125" style="1330" bestFit="1" customWidth="1"/>
    <col min="11024" max="11024" width="4.42578125" style="1330" bestFit="1" customWidth="1"/>
    <col min="11025" max="11025" width="20.85546875" style="1330" bestFit="1" customWidth="1"/>
    <col min="11026" max="11026" width="16.85546875" style="1330" bestFit="1" customWidth="1"/>
    <col min="11027" max="11027" width="17" style="1330" bestFit="1" customWidth="1"/>
    <col min="11028" max="11028" width="20.85546875" style="1330" bestFit="1" customWidth="1"/>
    <col min="11029" max="11029" width="22.140625" style="1330" bestFit="1" customWidth="1"/>
    <col min="11030" max="11030" width="12.5703125" style="1330" bestFit="1" customWidth="1"/>
    <col min="11031" max="11031" width="55.28515625" style="1330" bestFit="1" customWidth="1"/>
    <col min="11032" max="11032" width="25.85546875" style="1330" bestFit="1" customWidth="1"/>
    <col min="11033" max="11033" width="15.85546875" style="1330" bestFit="1" customWidth="1"/>
    <col min="11034" max="11034" width="18.28515625" style="1330" bestFit="1" customWidth="1"/>
    <col min="11035" max="11035" width="65.5703125" style="1330" bestFit="1" customWidth="1"/>
    <col min="11036" max="11036" width="65.7109375" style="1330" bestFit="1" customWidth="1"/>
    <col min="11037" max="11037" width="4.7109375" style="1330" bestFit="1" customWidth="1"/>
    <col min="11038" max="11264" width="9.140625" style="1330"/>
    <col min="11265" max="11265" width="4.7109375" style="1330" bestFit="1" customWidth="1"/>
    <col min="11266" max="11266" width="16.85546875" style="1330" bestFit="1" customWidth="1"/>
    <col min="11267" max="11267" width="8.85546875" style="1330" bestFit="1" customWidth="1"/>
    <col min="11268" max="11268" width="1.140625" style="1330" bestFit="1" customWidth="1"/>
    <col min="11269" max="11269" width="25.140625" style="1330" bestFit="1" customWidth="1"/>
    <col min="11270" max="11270" width="10.85546875" style="1330" bestFit="1" customWidth="1"/>
    <col min="11271" max="11272" width="16.85546875" style="1330" bestFit="1" customWidth="1"/>
    <col min="11273" max="11273" width="8.85546875" style="1330" bestFit="1" customWidth="1"/>
    <col min="11274" max="11274" width="16" style="1330" bestFit="1" customWidth="1"/>
    <col min="11275" max="11275" width="0.28515625" style="1330" bestFit="1" customWidth="1"/>
    <col min="11276" max="11276" width="16" style="1330" bestFit="1" customWidth="1"/>
    <col min="11277" max="11277" width="0.7109375" style="1330" bestFit="1" customWidth="1"/>
    <col min="11278" max="11278" width="16.140625" style="1330" bestFit="1" customWidth="1"/>
    <col min="11279" max="11279" width="12.5703125" style="1330" bestFit="1" customWidth="1"/>
    <col min="11280" max="11280" width="4.42578125" style="1330" bestFit="1" customWidth="1"/>
    <col min="11281" max="11281" width="20.85546875" style="1330" bestFit="1" customWidth="1"/>
    <col min="11282" max="11282" width="16.85546875" style="1330" bestFit="1" customWidth="1"/>
    <col min="11283" max="11283" width="17" style="1330" bestFit="1" customWidth="1"/>
    <col min="11284" max="11284" width="20.85546875" style="1330" bestFit="1" customWidth="1"/>
    <col min="11285" max="11285" width="22.140625" style="1330" bestFit="1" customWidth="1"/>
    <col min="11286" max="11286" width="12.5703125" style="1330" bestFit="1" customWidth="1"/>
    <col min="11287" max="11287" width="55.28515625" style="1330" bestFit="1" customWidth="1"/>
    <col min="11288" max="11288" width="25.85546875" style="1330" bestFit="1" customWidth="1"/>
    <col min="11289" max="11289" width="15.85546875" style="1330" bestFit="1" customWidth="1"/>
    <col min="11290" max="11290" width="18.28515625" style="1330" bestFit="1" customWidth="1"/>
    <col min="11291" max="11291" width="65.5703125" style="1330" bestFit="1" customWidth="1"/>
    <col min="11292" max="11292" width="65.7109375" style="1330" bestFit="1" customWidth="1"/>
    <col min="11293" max="11293" width="4.7109375" style="1330" bestFit="1" customWidth="1"/>
    <col min="11294" max="11520" width="9.140625" style="1330"/>
    <col min="11521" max="11521" width="4.7109375" style="1330" bestFit="1" customWidth="1"/>
    <col min="11522" max="11522" width="16.85546875" style="1330" bestFit="1" customWidth="1"/>
    <col min="11523" max="11523" width="8.85546875" style="1330" bestFit="1" customWidth="1"/>
    <col min="11524" max="11524" width="1.140625" style="1330" bestFit="1" customWidth="1"/>
    <col min="11525" max="11525" width="25.140625" style="1330" bestFit="1" customWidth="1"/>
    <col min="11526" max="11526" width="10.85546875" style="1330" bestFit="1" customWidth="1"/>
    <col min="11527" max="11528" width="16.85546875" style="1330" bestFit="1" customWidth="1"/>
    <col min="11529" max="11529" width="8.85546875" style="1330" bestFit="1" customWidth="1"/>
    <col min="11530" max="11530" width="16" style="1330" bestFit="1" customWidth="1"/>
    <col min="11531" max="11531" width="0.28515625" style="1330" bestFit="1" customWidth="1"/>
    <col min="11532" max="11532" width="16" style="1330" bestFit="1" customWidth="1"/>
    <col min="11533" max="11533" width="0.7109375" style="1330" bestFit="1" customWidth="1"/>
    <col min="11534" max="11534" width="16.140625" style="1330" bestFit="1" customWidth="1"/>
    <col min="11535" max="11535" width="12.5703125" style="1330" bestFit="1" customWidth="1"/>
    <col min="11536" max="11536" width="4.42578125" style="1330" bestFit="1" customWidth="1"/>
    <col min="11537" max="11537" width="20.85546875" style="1330" bestFit="1" customWidth="1"/>
    <col min="11538" max="11538" width="16.85546875" style="1330" bestFit="1" customWidth="1"/>
    <col min="11539" max="11539" width="17" style="1330" bestFit="1" customWidth="1"/>
    <col min="11540" max="11540" width="20.85546875" style="1330" bestFit="1" customWidth="1"/>
    <col min="11541" max="11541" width="22.140625" style="1330" bestFit="1" customWidth="1"/>
    <col min="11542" max="11542" width="12.5703125" style="1330" bestFit="1" customWidth="1"/>
    <col min="11543" max="11543" width="55.28515625" style="1330" bestFit="1" customWidth="1"/>
    <col min="11544" max="11544" width="25.85546875" style="1330" bestFit="1" customWidth="1"/>
    <col min="11545" max="11545" width="15.85546875" style="1330" bestFit="1" customWidth="1"/>
    <col min="11546" max="11546" width="18.28515625" style="1330" bestFit="1" customWidth="1"/>
    <col min="11547" max="11547" width="65.5703125" style="1330" bestFit="1" customWidth="1"/>
    <col min="11548" max="11548" width="65.7109375" style="1330" bestFit="1" customWidth="1"/>
    <col min="11549" max="11549" width="4.7109375" style="1330" bestFit="1" customWidth="1"/>
    <col min="11550" max="11776" width="9.140625" style="1330"/>
    <col min="11777" max="11777" width="4.7109375" style="1330" bestFit="1" customWidth="1"/>
    <col min="11778" max="11778" width="16.85546875" style="1330" bestFit="1" customWidth="1"/>
    <col min="11779" max="11779" width="8.85546875" style="1330" bestFit="1" customWidth="1"/>
    <col min="11780" max="11780" width="1.140625" style="1330" bestFit="1" customWidth="1"/>
    <col min="11781" max="11781" width="25.140625" style="1330" bestFit="1" customWidth="1"/>
    <col min="11782" max="11782" width="10.85546875" style="1330" bestFit="1" customWidth="1"/>
    <col min="11783" max="11784" width="16.85546875" style="1330" bestFit="1" customWidth="1"/>
    <col min="11785" max="11785" width="8.85546875" style="1330" bestFit="1" customWidth="1"/>
    <col min="11786" max="11786" width="16" style="1330" bestFit="1" customWidth="1"/>
    <col min="11787" max="11787" width="0.28515625" style="1330" bestFit="1" customWidth="1"/>
    <col min="11788" max="11788" width="16" style="1330" bestFit="1" customWidth="1"/>
    <col min="11789" max="11789" width="0.7109375" style="1330" bestFit="1" customWidth="1"/>
    <col min="11790" max="11790" width="16.140625" style="1330" bestFit="1" customWidth="1"/>
    <col min="11791" max="11791" width="12.5703125" style="1330" bestFit="1" customWidth="1"/>
    <col min="11792" max="11792" width="4.42578125" style="1330" bestFit="1" customWidth="1"/>
    <col min="11793" max="11793" width="20.85546875" style="1330" bestFit="1" customWidth="1"/>
    <col min="11794" max="11794" width="16.85546875" style="1330" bestFit="1" customWidth="1"/>
    <col min="11795" max="11795" width="17" style="1330" bestFit="1" customWidth="1"/>
    <col min="11796" max="11796" width="20.85546875" style="1330" bestFit="1" customWidth="1"/>
    <col min="11797" max="11797" width="22.140625" style="1330" bestFit="1" customWidth="1"/>
    <col min="11798" max="11798" width="12.5703125" style="1330" bestFit="1" customWidth="1"/>
    <col min="11799" max="11799" width="55.28515625" style="1330" bestFit="1" customWidth="1"/>
    <col min="11800" max="11800" width="25.85546875" style="1330" bestFit="1" customWidth="1"/>
    <col min="11801" max="11801" width="15.85546875" style="1330" bestFit="1" customWidth="1"/>
    <col min="11802" max="11802" width="18.28515625" style="1330" bestFit="1" customWidth="1"/>
    <col min="11803" max="11803" width="65.5703125" style="1330" bestFit="1" customWidth="1"/>
    <col min="11804" max="11804" width="65.7109375" style="1330" bestFit="1" customWidth="1"/>
    <col min="11805" max="11805" width="4.7109375" style="1330" bestFit="1" customWidth="1"/>
    <col min="11806" max="12032" width="9.140625" style="1330"/>
    <col min="12033" max="12033" width="4.7109375" style="1330" bestFit="1" customWidth="1"/>
    <col min="12034" max="12034" width="16.85546875" style="1330" bestFit="1" customWidth="1"/>
    <col min="12035" max="12035" width="8.85546875" style="1330" bestFit="1" customWidth="1"/>
    <col min="12036" max="12036" width="1.140625" style="1330" bestFit="1" customWidth="1"/>
    <col min="12037" max="12037" width="25.140625" style="1330" bestFit="1" customWidth="1"/>
    <col min="12038" max="12038" width="10.85546875" style="1330" bestFit="1" customWidth="1"/>
    <col min="12039" max="12040" width="16.85546875" style="1330" bestFit="1" customWidth="1"/>
    <col min="12041" max="12041" width="8.85546875" style="1330" bestFit="1" customWidth="1"/>
    <col min="12042" max="12042" width="16" style="1330" bestFit="1" customWidth="1"/>
    <col min="12043" max="12043" width="0.28515625" style="1330" bestFit="1" customWidth="1"/>
    <col min="12044" max="12044" width="16" style="1330" bestFit="1" customWidth="1"/>
    <col min="12045" max="12045" width="0.7109375" style="1330" bestFit="1" customWidth="1"/>
    <col min="12046" max="12046" width="16.140625" style="1330" bestFit="1" customWidth="1"/>
    <col min="12047" max="12047" width="12.5703125" style="1330" bestFit="1" customWidth="1"/>
    <col min="12048" max="12048" width="4.42578125" style="1330" bestFit="1" customWidth="1"/>
    <col min="12049" max="12049" width="20.85546875" style="1330" bestFit="1" customWidth="1"/>
    <col min="12050" max="12050" width="16.85546875" style="1330" bestFit="1" customWidth="1"/>
    <col min="12051" max="12051" width="17" style="1330" bestFit="1" customWidth="1"/>
    <col min="12052" max="12052" width="20.85546875" style="1330" bestFit="1" customWidth="1"/>
    <col min="12053" max="12053" width="22.140625" style="1330" bestFit="1" customWidth="1"/>
    <col min="12054" max="12054" width="12.5703125" style="1330" bestFit="1" customWidth="1"/>
    <col min="12055" max="12055" width="55.28515625" style="1330" bestFit="1" customWidth="1"/>
    <col min="12056" max="12056" width="25.85546875" style="1330" bestFit="1" customWidth="1"/>
    <col min="12057" max="12057" width="15.85546875" style="1330" bestFit="1" customWidth="1"/>
    <col min="12058" max="12058" width="18.28515625" style="1330" bestFit="1" customWidth="1"/>
    <col min="12059" max="12059" width="65.5703125" style="1330" bestFit="1" customWidth="1"/>
    <col min="12060" max="12060" width="65.7109375" style="1330" bestFit="1" customWidth="1"/>
    <col min="12061" max="12061" width="4.7109375" style="1330" bestFit="1" customWidth="1"/>
    <col min="12062" max="12288" width="9.140625" style="1330"/>
    <col min="12289" max="12289" width="4.7109375" style="1330" bestFit="1" customWidth="1"/>
    <col min="12290" max="12290" width="16.85546875" style="1330" bestFit="1" customWidth="1"/>
    <col min="12291" max="12291" width="8.85546875" style="1330" bestFit="1" customWidth="1"/>
    <col min="12292" max="12292" width="1.140625" style="1330" bestFit="1" customWidth="1"/>
    <col min="12293" max="12293" width="25.140625" style="1330" bestFit="1" customWidth="1"/>
    <col min="12294" max="12294" width="10.85546875" style="1330" bestFit="1" customWidth="1"/>
    <col min="12295" max="12296" width="16.85546875" style="1330" bestFit="1" customWidth="1"/>
    <col min="12297" max="12297" width="8.85546875" style="1330" bestFit="1" customWidth="1"/>
    <col min="12298" max="12298" width="16" style="1330" bestFit="1" customWidth="1"/>
    <col min="12299" max="12299" width="0.28515625" style="1330" bestFit="1" customWidth="1"/>
    <col min="12300" max="12300" width="16" style="1330" bestFit="1" customWidth="1"/>
    <col min="12301" max="12301" width="0.7109375" style="1330" bestFit="1" customWidth="1"/>
    <col min="12302" max="12302" width="16.140625" style="1330" bestFit="1" customWidth="1"/>
    <col min="12303" max="12303" width="12.5703125" style="1330" bestFit="1" customWidth="1"/>
    <col min="12304" max="12304" width="4.42578125" style="1330" bestFit="1" customWidth="1"/>
    <col min="12305" max="12305" width="20.85546875" style="1330" bestFit="1" customWidth="1"/>
    <col min="12306" max="12306" width="16.85546875" style="1330" bestFit="1" customWidth="1"/>
    <col min="12307" max="12307" width="17" style="1330" bestFit="1" customWidth="1"/>
    <col min="12308" max="12308" width="20.85546875" style="1330" bestFit="1" customWidth="1"/>
    <col min="12309" max="12309" width="22.140625" style="1330" bestFit="1" customWidth="1"/>
    <col min="12310" max="12310" width="12.5703125" style="1330" bestFit="1" customWidth="1"/>
    <col min="12311" max="12311" width="55.28515625" style="1330" bestFit="1" customWidth="1"/>
    <col min="12312" max="12312" width="25.85546875" style="1330" bestFit="1" customWidth="1"/>
    <col min="12313" max="12313" width="15.85546875" style="1330" bestFit="1" customWidth="1"/>
    <col min="12314" max="12314" width="18.28515625" style="1330" bestFit="1" customWidth="1"/>
    <col min="12315" max="12315" width="65.5703125" style="1330" bestFit="1" customWidth="1"/>
    <col min="12316" max="12316" width="65.7109375" style="1330" bestFit="1" customWidth="1"/>
    <col min="12317" max="12317" width="4.7109375" style="1330" bestFit="1" customWidth="1"/>
    <col min="12318" max="12544" width="9.140625" style="1330"/>
    <col min="12545" max="12545" width="4.7109375" style="1330" bestFit="1" customWidth="1"/>
    <col min="12546" max="12546" width="16.85546875" style="1330" bestFit="1" customWidth="1"/>
    <col min="12547" max="12547" width="8.85546875" style="1330" bestFit="1" customWidth="1"/>
    <col min="12548" max="12548" width="1.140625" style="1330" bestFit="1" customWidth="1"/>
    <col min="12549" max="12549" width="25.140625" style="1330" bestFit="1" customWidth="1"/>
    <col min="12550" max="12550" width="10.85546875" style="1330" bestFit="1" customWidth="1"/>
    <col min="12551" max="12552" width="16.85546875" style="1330" bestFit="1" customWidth="1"/>
    <col min="12553" max="12553" width="8.85546875" style="1330" bestFit="1" customWidth="1"/>
    <col min="12554" max="12554" width="16" style="1330" bestFit="1" customWidth="1"/>
    <col min="12555" max="12555" width="0.28515625" style="1330" bestFit="1" customWidth="1"/>
    <col min="12556" max="12556" width="16" style="1330" bestFit="1" customWidth="1"/>
    <col min="12557" max="12557" width="0.7109375" style="1330" bestFit="1" customWidth="1"/>
    <col min="12558" max="12558" width="16.140625" style="1330" bestFit="1" customWidth="1"/>
    <col min="12559" max="12559" width="12.5703125" style="1330" bestFit="1" customWidth="1"/>
    <col min="12560" max="12560" width="4.42578125" style="1330" bestFit="1" customWidth="1"/>
    <col min="12561" max="12561" width="20.85546875" style="1330" bestFit="1" customWidth="1"/>
    <col min="12562" max="12562" width="16.85546875" style="1330" bestFit="1" customWidth="1"/>
    <col min="12563" max="12563" width="17" style="1330" bestFit="1" customWidth="1"/>
    <col min="12564" max="12564" width="20.85546875" style="1330" bestFit="1" customWidth="1"/>
    <col min="12565" max="12565" width="22.140625" style="1330" bestFit="1" customWidth="1"/>
    <col min="12566" max="12566" width="12.5703125" style="1330" bestFit="1" customWidth="1"/>
    <col min="12567" max="12567" width="55.28515625" style="1330" bestFit="1" customWidth="1"/>
    <col min="12568" max="12568" width="25.85546875" style="1330" bestFit="1" customWidth="1"/>
    <col min="12569" max="12569" width="15.85546875" style="1330" bestFit="1" customWidth="1"/>
    <col min="12570" max="12570" width="18.28515625" style="1330" bestFit="1" customWidth="1"/>
    <col min="12571" max="12571" width="65.5703125" style="1330" bestFit="1" customWidth="1"/>
    <col min="12572" max="12572" width="65.7109375" style="1330" bestFit="1" customWidth="1"/>
    <col min="12573" max="12573" width="4.7109375" style="1330" bestFit="1" customWidth="1"/>
    <col min="12574" max="12800" width="9.140625" style="1330"/>
    <col min="12801" max="12801" width="4.7109375" style="1330" bestFit="1" customWidth="1"/>
    <col min="12802" max="12802" width="16.85546875" style="1330" bestFit="1" customWidth="1"/>
    <col min="12803" max="12803" width="8.85546875" style="1330" bestFit="1" customWidth="1"/>
    <col min="12804" max="12804" width="1.140625" style="1330" bestFit="1" customWidth="1"/>
    <col min="12805" max="12805" width="25.140625" style="1330" bestFit="1" customWidth="1"/>
    <col min="12806" max="12806" width="10.85546875" style="1330" bestFit="1" customWidth="1"/>
    <col min="12807" max="12808" width="16.85546875" style="1330" bestFit="1" customWidth="1"/>
    <col min="12809" max="12809" width="8.85546875" style="1330" bestFit="1" customWidth="1"/>
    <col min="12810" max="12810" width="16" style="1330" bestFit="1" customWidth="1"/>
    <col min="12811" max="12811" width="0.28515625" style="1330" bestFit="1" customWidth="1"/>
    <col min="12812" max="12812" width="16" style="1330" bestFit="1" customWidth="1"/>
    <col min="12813" max="12813" width="0.7109375" style="1330" bestFit="1" customWidth="1"/>
    <col min="12814" max="12814" width="16.140625" style="1330" bestFit="1" customWidth="1"/>
    <col min="12815" max="12815" width="12.5703125" style="1330" bestFit="1" customWidth="1"/>
    <col min="12816" max="12816" width="4.42578125" style="1330" bestFit="1" customWidth="1"/>
    <col min="12817" max="12817" width="20.85546875" style="1330" bestFit="1" customWidth="1"/>
    <col min="12818" max="12818" width="16.85546875" style="1330" bestFit="1" customWidth="1"/>
    <col min="12819" max="12819" width="17" style="1330" bestFit="1" customWidth="1"/>
    <col min="12820" max="12820" width="20.85546875" style="1330" bestFit="1" customWidth="1"/>
    <col min="12821" max="12821" width="22.140625" style="1330" bestFit="1" customWidth="1"/>
    <col min="12822" max="12822" width="12.5703125" style="1330" bestFit="1" customWidth="1"/>
    <col min="12823" max="12823" width="55.28515625" style="1330" bestFit="1" customWidth="1"/>
    <col min="12824" max="12824" width="25.85546875" style="1330" bestFit="1" customWidth="1"/>
    <col min="12825" max="12825" width="15.85546875" style="1330" bestFit="1" customWidth="1"/>
    <col min="12826" max="12826" width="18.28515625" style="1330" bestFit="1" customWidth="1"/>
    <col min="12827" max="12827" width="65.5703125" style="1330" bestFit="1" customWidth="1"/>
    <col min="12828" max="12828" width="65.7109375" style="1330" bestFit="1" customWidth="1"/>
    <col min="12829" max="12829" width="4.7109375" style="1330" bestFit="1" customWidth="1"/>
    <col min="12830" max="13056" width="9.140625" style="1330"/>
    <col min="13057" max="13057" width="4.7109375" style="1330" bestFit="1" customWidth="1"/>
    <col min="13058" max="13058" width="16.85546875" style="1330" bestFit="1" customWidth="1"/>
    <col min="13059" max="13059" width="8.85546875" style="1330" bestFit="1" customWidth="1"/>
    <col min="13060" max="13060" width="1.140625" style="1330" bestFit="1" customWidth="1"/>
    <col min="13061" max="13061" width="25.140625" style="1330" bestFit="1" customWidth="1"/>
    <col min="13062" max="13062" width="10.85546875" style="1330" bestFit="1" customWidth="1"/>
    <col min="13063" max="13064" width="16.85546875" style="1330" bestFit="1" customWidth="1"/>
    <col min="13065" max="13065" width="8.85546875" style="1330" bestFit="1" customWidth="1"/>
    <col min="13066" max="13066" width="16" style="1330" bestFit="1" customWidth="1"/>
    <col min="13067" max="13067" width="0.28515625" style="1330" bestFit="1" customWidth="1"/>
    <col min="13068" max="13068" width="16" style="1330" bestFit="1" customWidth="1"/>
    <col min="13069" max="13069" width="0.7109375" style="1330" bestFit="1" customWidth="1"/>
    <col min="13070" max="13070" width="16.140625" style="1330" bestFit="1" customWidth="1"/>
    <col min="13071" max="13071" width="12.5703125" style="1330" bestFit="1" customWidth="1"/>
    <col min="13072" max="13072" width="4.42578125" style="1330" bestFit="1" customWidth="1"/>
    <col min="13073" max="13073" width="20.85546875" style="1330" bestFit="1" customWidth="1"/>
    <col min="13074" max="13074" width="16.85546875" style="1330" bestFit="1" customWidth="1"/>
    <col min="13075" max="13075" width="17" style="1330" bestFit="1" customWidth="1"/>
    <col min="13076" max="13076" width="20.85546875" style="1330" bestFit="1" customWidth="1"/>
    <col min="13077" max="13077" width="22.140625" style="1330" bestFit="1" customWidth="1"/>
    <col min="13078" max="13078" width="12.5703125" style="1330" bestFit="1" customWidth="1"/>
    <col min="13079" max="13079" width="55.28515625" style="1330" bestFit="1" customWidth="1"/>
    <col min="13080" max="13080" width="25.85546875" style="1330" bestFit="1" customWidth="1"/>
    <col min="13081" max="13081" width="15.85546875" style="1330" bestFit="1" customWidth="1"/>
    <col min="13082" max="13082" width="18.28515625" style="1330" bestFit="1" customWidth="1"/>
    <col min="13083" max="13083" width="65.5703125" style="1330" bestFit="1" customWidth="1"/>
    <col min="13084" max="13084" width="65.7109375" style="1330" bestFit="1" customWidth="1"/>
    <col min="13085" max="13085" width="4.7109375" style="1330" bestFit="1" customWidth="1"/>
    <col min="13086" max="13312" width="9.140625" style="1330"/>
    <col min="13313" max="13313" width="4.7109375" style="1330" bestFit="1" customWidth="1"/>
    <col min="13314" max="13314" width="16.85546875" style="1330" bestFit="1" customWidth="1"/>
    <col min="13315" max="13315" width="8.85546875" style="1330" bestFit="1" customWidth="1"/>
    <col min="13316" max="13316" width="1.140625" style="1330" bestFit="1" customWidth="1"/>
    <col min="13317" max="13317" width="25.140625" style="1330" bestFit="1" customWidth="1"/>
    <col min="13318" max="13318" width="10.85546875" style="1330" bestFit="1" customWidth="1"/>
    <col min="13319" max="13320" width="16.85546875" style="1330" bestFit="1" customWidth="1"/>
    <col min="13321" max="13321" width="8.85546875" style="1330" bestFit="1" customWidth="1"/>
    <col min="13322" max="13322" width="16" style="1330" bestFit="1" customWidth="1"/>
    <col min="13323" max="13323" width="0.28515625" style="1330" bestFit="1" customWidth="1"/>
    <col min="13324" max="13324" width="16" style="1330" bestFit="1" customWidth="1"/>
    <col min="13325" max="13325" width="0.7109375" style="1330" bestFit="1" customWidth="1"/>
    <col min="13326" max="13326" width="16.140625" style="1330" bestFit="1" customWidth="1"/>
    <col min="13327" max="13327" width="12.5703125" style="1330" bestFit="1" customWidth="1"/>
    <col min="13328" max="13328" width="4.42578125" style="1330" bestFit="1" customWidth="1"/>
    <col min="13329" max="13329" width="20.85546875" style="1330" bestFit="1" customWidth="1"/>
    <col min="13330" max="13330" width="16.85546875" style="1330" bestFit="1" customWidth="1"/>
    <col min="13331" max="13331" width="17" style="1330" bestFit="1" customWidth="1"/>
    <col min="13332" max="13332" width="20.85546875" style="1330" bestFit="1" customWidth="1"/>
    <col min="13333" max="13333" width="22.140625" style="1330" bestFit="1" customWidth="1"/>
    <col min="13334" max="13334" width="12.5703125" style="1330" bestFit="1" customWidth="1"/>
    <col min="13335" max="13335" width="55.28515625" style="1330" bestFit="1" customWidth="1"/>
    <col min="13336" max="13336" width="25.85546875" style="1330" bestFit="1" customWidth="1"/>
    <col min="13337" max="13337" width="15.85546875" style="1330" bestFit="1" customWidth="1"/>
    <col min="13338" max="13338" width="18.28515625" style="1330" bestFit="1" customWidth="1"/>
    <col min="13339" max="13339" width="65.5703125" style="1330" bestFit="1" customWidth="1"/>
    <col min="13340" max="13340" width="65.7109375" style="1330" bestFit="1" customWidth="1"/>
    <col min="13341" max="13341" width="4.7109375" style="1330" bestFit="1" customWidth="1"/>
    <col min="13342" max="13568" width="9.140625" style="1330"/>
    <col min="13569" max="13569" width="4.7109375" style="1330" bestFit="1" customWidth="1"/>
    <col min="13570" max="13570" width="16.85546875" style="1330" bestFit="1" customWidth="1"/>
    <col min="13571" max="13571" width="8.85546875" style="1330" bestFit="1" customWidth="1"/>
    <col min="13572" max="13572" width="1.140625" style="1330" bestFit="1" customWidth="1"/>
    <col min="13573" max="13573" width="25.140625" style="1330" bestFit="1" customWidth="1"/>
    <col min="13574" max="13574" width="10.85546875" style="1330" bestFit="1" customWidth="1"/>
    <col min="13575" max="13576" width="16.85546875" style="1330" bestFit="1" customWidth="1"/>
    <col min="13577" max="13577" width="8.85546875" style="1330" bestFit="1" customWidth="1"/>
    <col min="13578" max="13578" width="16" style="1330" bestFit="1" customWidth="1"/>
    <col min="13579" max="13579" width="0.28515625" style="1330" bestFit="1" customWidth="1"/>
    <col min="13580" max="13580" width="16" style="1330" bestFit="1" customWidth="1"/>
    <col min="13581" max="13581" width="0.7109375" style="1330" bestFit="1" customWidth="1"/>
    <col min="13582" max="13582" width="16.140625" style="1330" bestFit="1" customWidth="1"/>
    <col min="13583" max="13583" width="12.5703125" style="1330" bestFit="1" customWidth="1"/>
    <col min="13584" max="13584" width="4.42578125" style="1330" bestFit="1" customWidth="1"/>
    <col min="13585" max="13585" width="20.85546875" style="1330" bestFit="1" customWidth="1"/>
    <col min="13586" max="13586" width="16.85546875" style="1330" bestFit="1" customWidth="1"/>
    <col min="13587" max="13587" width="17" style="1330" bestFit="1" customWidth="1"/>
    <col min="13588" max="13588" width="20.85546875" style="1330" bestFit="1" customWidth="1"/>
    <col min="13589" max="13589" width="22.140625" style="1330" bestFit="1" customWidth="1"/>
    <col min="13590" max="13590" width="12.5703125" style="1330" bestFit="1" customWidth="1"/>
    <col min="13591" max="13591" width="55.28515625" style="1330" bestFit="1" customWidth="1"/>
    <col min="13592" max="13592" width="25.85546875" style="1330" bestFit="1" customWidth="1"/>
    <col min="13593" max="13593" width="15.85546875" style="1330" bestFit="1" customWidth="1"/>
    <col min="13594" max="13594" width="18.28515625" style="1330" bestFit="1" customWidth="1"/>
    <col min="13595" max="13595" width="65.5703125" style="1330" bestFit="1" customWidth="1"/>
    <col min="13596" max="13596" width="65.7109375" style="1330" bestFit="1" customWidth="1"/>
    <col min="13597" max="13597" width="4.7109375" style="1330" bestFit="1" customWidth="1"/>
    <col min="13598" max="13824" width="9.140625" style="1330"/>
    <col min="13825" max="13825" width="4.7109375" style="1330" bestFit="1" customWidth="1"/>
    <col min="13826" max="13826" width="16.85546875" style="1330" bestFit="1" customWidth="1"/>
    <col min="13827" max="13827" width="8.85546875" style="1330" bestFit="1" customWidth="1"/>
    <col min="13828" max="13828" width="1.140625" style="1330" bestFit="1" customWidth="1"/>
    <col min="13829" max="13829" width="25.140625" style="1330" bestFit="1" customWidth="1"/>
    <col min="13830" max="13830" width="10.85546875" style="1330" bestFit="1" customWidth="1"/>
    <col min="13831" max="13832" width="16.85546875" style="1330" bestFit="1" customWidth="1"/>
    <col min="13833" max="13833" width="8.85546875" style="1330" bestFit="1" customWidth="1"/>
    <col min="13834" max="13834" width="16" style="1330" bestFit="1" customWidth="1"/>
    <col min="13835" max="13835" width="0.28515625" style="1330" bestFit="1" customWidth="1"/>
    <col min="13836" max="13836" width="16" style="1330" bestFit="1" customWidth="1"/>
    <col min="13837" max="13837" width="0.7109375" style="1330" bestFit="1" customWidth="1"/>
    <col min="13838" max="13838" width="16.140625" style="1330" bestFit="1" customWidth="1"/>
    <col min="13839" max="13839" width="12.5703125" style="1330" bestFit="1" customWidth="1"/>
    <col min="13840" max="13840" width="4.42578125" style="1330" bestFit="1" customWidth="1"/>
    <col min="13841" max="13841" width="20.85546875" style="1330" bestFit="1" customWidth="1"/>
    <col min="13842" max="13842" width="16.85546875" style="1330" bestFit="1" customWidth="1"/>
    <col min="13843" max="13843" width="17" style="1330" bestFit="1" customWidth="1"/>
    <col min="13844" max="13844" width="20.85546875" style="1330" bestFit="1" customWidth="1"/>
    <col min="13845" max="13845" width="22.140625" style="1330" bestFit="1" customWidth="1"/>
    <col min="13846" max="13846" width="12.5703125" style="1330" bestFit="1" customWidth="1"/>
    <col min="13847" max="13847" width="55.28515625" style="1330" bestFit="1" customWidth="1"/>
    <col min="13848" max="13848" width="25.85546875" style="1330" bestFit="1" customWidth="1"/>
    <col min="13849" max="13849" width="15.85546875" style="1330" bestFit="1" customWidth="1"/>
    <col min="13850" max="13850" width="18.28515625" style="1330" bestFit="1" customWidth="1"/>
    <col min="13851" max="13851" width="65.5703125" style="1330" bestFit="1" customWidth="1"/>
    <col min="13852" max="13852" width="65.7109375" style="1330" bestFit="1" customWidth="1"/>
    <col min="13853" max="13853" width="4.7109375" style="1330" bestFit="1" customWidth="1"/>
    <col min="13854" max="14080" width="9.140625" style="1330"/>
    <col min="14081" max="14081" width="4.7109375" style="1330" bestFit="1" customWidth="1"/>
    <col min="14082" max="14082" width="16.85546875" style="1330" bestFit="1" customWidth="1"/>
    <col min="14083" max="14083" width="8.85546875" style="1330" bestFit="1" customWidth="1"/>
    <col min="14084" max="14084" width="1.140625" style="1330" bestFit="1" customWidth="1"/>
    <col min="14085" max="14085" width="25.140625" style="1330" bestFit="1" customWidth="1"/>
    <col min="14086" max="14086" width="10.85546875" style="1330" bestFit="1" customWidth="1"/>
    <col min="14087" max="14088" width="16.85546875" style="1330" bestFit="1" customWidth="1"/>
    <col min="14089" max="14089" width="8.85546875" style="1330" bestFit="1" customWidth="1"/>
    <col min="14090" max="14090" width="16" style="1330" bestFit="1" customWidth="1"/>
    <col min="14091" max="14091" width="0.28515625" style="1330" bestFit="1" customWidth="1"/>
    <col min="14092" max="14092" width="16" style="1330" bestFit="1" customWidth="1"/>
    <col min="14093" max="14093" width="0.7109375" style="1330" bestFit="1" customWidth="1"/>
    <col min="14094" max="14094" width="16.140625" style="1330" bestFit="1" customWidth="1"/>
    <col min="14095" max="14095" width="12.5703125" style="1330" bestFit="1" customWidth="1"/>
    <col min="14096" max="14096" width="4.42578125" style="1330" bestFit="1" customWidth="1"/>
    <col min="14097" max="14097" width="20.85546875" style="1330" bestFit="1" customWidth="1"/>
    <col min="14098" max="14098" width="16.85546875" style="1330" bestFit="1" customWidth="1"/>
    <col min="14099" max="14099" width="17" style="1330" bestFit="1" customWidth="1"/>
    <col min="14100" max="14100" width="20.85546875" style="1330" bestFit="1" customWidth="1"/>
    <col min="14101" max="14101" width="22.140625" style="1330" bestFit="1" customWidth="1"/>
    <col min="14102" max="14102" width="12.5703125" style="1330" bestFit="1" customWidth="1"/>
    <col min="14103" max="14103" width="55.28515625" style="1330" bestFit="1" customWidth="1"/>
    <col min="14104" max="14104" width="25.85546875" style="1330" bestFit="1" customWidth="1"/>
    <col min="14105" max="14105" width="15.85546875" style="1330" bestFit="1" customWidth="1"/>
    <col min="14106" max="14106" width="18.28515625" style="1330" bestFit="1" customWidth="1"/>
    <col min="14107" max="14107" width="65.5703125" style="1330" bestFit="1" customWidth="1"/>
    <col min="14108" max="14108" width="65.7109375" style="1330" bestFit="1" customWidth="1"/>
    <col min="14109" max="14109" width="4.7109375" style="1330" bestFit="1" customWidth="1"/>
    <col min="14110" max="14336" width="9.140625" style="1330"/>
    <col min="14337" max="14337" width="4.7109375" style="1330" bestFit="1" customWidth="1"/>
    <col min="14338" max="14338" width="16.85546875" style="1330" bestFit="1" customWidth="1"/>
    <col min="14339" max="14339" width="8.85546875" style="1330" bestFit="1" customWidth="1"/>
    <col min="14340" max="14340" width="1.140625" style="1330" bestFit="1" customWidth="1"/>
    <col min="14341" max="14341" width="25.140625" style="1330" bestFit="1" customWidth="1"/>
    <col min="14342" max="14342" width="10.85546875" style="1330" bestFit="1" customWidth="1"/>
    <col min="14343" max="14344" width="16.85546875" style="1330" bestFit="1" customWidth="1"/>
    <col min="14345" max="14345" width="8.85546875" style="1330" bestFit="1" customWidth="1"/>
    <col min="14346" max="14346" width="16" style="1330" bestFit="1" customWidth="1"/>
    <col min="14347" max="14347" width="0.28515625" style="1330" bestFit="1" customWidth="1"/>
    <col min="14348" max="14348" width="16" style="1330" bestFit="1" customWidth="1"/>
    <col min="14349" max="14349" width="0.7109375" style="1330" bestFit="1" customWidth="1"/>
    <col min="14350" max="14350" width="16.140625" style="1330" bestFit="1" customWidth="1"/>
    <col min="14351" max="14351" width="12.5703125" style="1330" bestFit="1" customWidth="1"/>
    <col min="14352" max="14352" width="4.42578125" style="1330" bestFit="1" customWidth="1"/>
    <col min="14353" max="14353" width="20.85546875" style="1330" bestFit="1" customWidth="1"/>
    <col min="14354" max="14354" width="16.85546875" style="1330" bestFit="1" customWidth="1"/>
    <col min="14355" max="14355" width="17" style="1330" bestFit="1" customWidth="1"/>
    <col min="14356" max="14356" width="20.85546875" style="1330" bestFit="1" customWidth="1"/>
    <col min="14357" max="14357" width="22.140625" style="1330" bestFit="1" customWidth="1"/>
    <col min="14358" max="14358" width="12.5703125" style="1330" bestFit="1" customWidth="1"/>
    <col min="14359" max="14359" width="55.28515625" style="1330" bestFit="1" customWidth="1"/>
    <col min="14360" max="14360" width="25.85546875" style="1330" bestFit="1" customWidth="1"/>
    <col min="14361" max="14361" width="15.85546875" style="1330" bestFit="1" customWidth="1"/>
    <col min="14362" max="14362" width="18.28515625" style="1330" bestFit="1" customWidth="1"/>
    <col min="14363" max="14363" width="65.5703125" style="1330" bestFit="1" customWidth="1"/>
    <col min="14364" max="14364" width="65.7109375" style="1330" bestFit="1" customWidth="1"/>
    <col min="14365" max="14365" width="4.7109375" style="1330" bestFit="1" customWidth="1"/>
    <col min="14366" max="14592" width="9.140625" style="1330"/>
    <col min="14593" max="14593" width="4.7109375" style="1330" bestFit="1" customWidth="1"/>
    <col min="14594" max="14594" width="16.85546875" style="1330" bestFit="1" customWidth="1"/>
    <col min="14595" max="14595" width="8.85546875" style="1330" bestFit="1" customWidth="1"/>
    <col min="14596" max="14596" width="1.140625" style="1330" bestFit="1" customWidth="1"/>
    <col min="14597" max="14597" width="25.140625" style="1330" bestFit="1" customWidth="1"/>
    <col min="14598" max="14598" width="10.85546875" style="1330" bestFit="1" customWidth="1"/>
    <col min="14599" max="14600" width="16.85546875" style="1330" bestFit="1" customWidth="1"/>
    <col min="14601" max="14601" width="8.85546875" style="1330" bestFit="1" customWidth="1"/>
    <col min="14602" max="14602" width="16" style="1330" bestFit="1" customWidth="1"/>
    <col min="14603" max="14603" width="0.28515625" style="1330" bestFit="1" customWidth="1"/>
    <col min="14604" max="14604" width="16" style="1330" bestFit="1" customWidth="1"/>
    <col min="14605" max="14605" width="0.7109375" style="1330" bestFit="1" customWidth="1"/>
    <col min="14606" max="14606" width="16.140625" style="1330" bestFit="1" customWidth="1"/>
    <col min="14607" max="14607" width="12.5703125" style="1330" bestFit="1" customWidth="1"/>
    <col min="14608" max="14608" width="4.42578125" style="1330" bestFit="1" customWidth="1"/>
    <col min="14609" max="14609" width="20.85546875" style="1330" bestFit="1" customWidth="1"/>
    <col min="14610" max="14610" width="16.85546875" style="1330" bestFit="1" customWidth="1"/>
    <col min="14611" max="14611" width="17" style="1330" bestFit="1" customWidth="1"/>
    <col min="14612" max="14612" width="20.85546875" style="1330" bestFit="1" customWidth="1"/>
    <col min="14613" max="14613" width="22.140625" style="1330" bestFit="1" customWidth="1"/>
    <col min="14614" max="14614" width="12.5703125" style="1330" bestFit="1" customWidth="1"/>
    <col min="14615" max="14615" width="55.28515625" style="1330" bestFit="1" customWidth="1"/>
    <col min="14616" max="14616" width="25.85546875" style="1330" bestFit="1" customWidth="1"/>
    <col min="14617" max="14617" width="15.85546875" style="1330" bestFit="1" customWidth="1"/>
    <col min="14618" max="14618" width="18.28515625" style="1330" bestFit="1" customWidth="1"/>
    <col min="14619" max="14619" width="65.5703125" style="1330" bestFit="1" customWidth="1"/>
    <col min="14620" max="14620" width="65.7109375" style="1330" bestFit="1" customWidth="1"/>
    <col min="14621" max="14621" width="4.7109375" style="1330" bestFit="1" customWidth="1"/>
    <col min="14622" max="14848" width="9.140625" style="1330"/>
    <col min="14849" max="14849" width="4.7109375" style="1330" bestFit="1" customWidth="1"/>
    <col min="14850" max="14850" width="16.85546875" style="1330" bestFit="1" customWidth="1"/>
    <col min="14851" max="14851" width="8.85546875" style="1330" bestFit="1" customWidth="1"/>
    <col min="14852" max="14852" width="1.140625" style="1330" bestFit="1" customWidth="1"/>
    <col min="14853" max="14853" width="25.140625" style="1330" bestFit="1" customWidth="1"/>
    <col min="14854" max="14854" width="10.85546875" style="1330" bestFit="1" customWidth="1"/>
    <col min="14855" max="14856" width="16.85546875" style="1330" bestFit="1" customWidth="1"/>
    <col min="14857" max="14857" width="8.85546875" style="1330" bestFit="1" customWidth="1"/>
    <col min="14858" max="14858" width="16" style="1330" bestFit="1" customWidth="1"/>
    <col min="14859" max="14859" width="0.28515625" style="1330" bestFit="1" customWidth="1"/>
    <col min="14860" max="14860" width="16" style="1330" bestFit="1" customWidth="1"/>
    <col min="14861" max="14861" width="0.7109375" style="1330" bestFit="1" customWidth="1"/>
    <col min="14862" max="14862" width="16.140625" style="1330" bestFit="1" customWidth="1"/>
    <col min="14863" max="14863" width="12.5703125" style="1330" bestFit="1" customWidth="1"/>
    <col min="14864" max="14864" width="4.42578125" style="1330" bestFit="1" customWidth="1"/>
    <col min="14865" max="14865" width="20.85546875" style="1330" bestFit="1" customWidth="1"/>
    <col min="14866" max="14866" width="16.85546875" style="1330" bestFit="1" customWidth="1"/>
    <col min="14867" max="14867" width="17" style="1330" bestFit="1" customWidth="1"/>
    <col min="14868" max="14868" width="20.85546875" style="1330" bestFit="1" customWidth="1"/>
    <col min="14869" max="14869" width="22.140625" style="1330" bestFit="1" customWidth="1"/>
    <col min="14870" max="14870" width="12.5703125" style="1330" bestFit="1" customWidth="1"/>
    <col min="14871" max="14871" width="55.28515625" style="1330" bestFit="1" customWidth="1"/>
    <col min="14872" max="14872" width="25.85546875" style="1330" bestFit="1" customWidth="1"/>
    <col min="14873" max="14873" width="15.85546875" style="1330" bestFit="1" customWidth="1"/>
    <col min="14874" max="14874" width="18.28515625" style="1330" bestFit="1" customWidth="1"/>
    <col min="14875" max="14875" width="65.5703125" style="1330" bestFit="1" customWidth="1"/>
    <col min="14876" max="14876" width="65.7109375" style="1330" bestFit="1" customWidth="1"/>
    <col min="14877" max="14877" width="4.7109375" style="1330" bestFit="1" customWidth="1"/>
    <col min="14878" max="15104" width="9.140625" style="1330"/>
    <col min="15105" max="15105" width="4.7109375" style="1330" bestFit="1" customWidth="1"/>
    <col min="15106" max="15106" width="16.85546875" style="1330" bestFit="1" customWidth="1"/>
    <col min="15107" max="15107" width="8.85546875" style="1330" bestFit="1" customWidth="1"/>
    <col min="15108" max="15108" width="1.140625" style="1330" bestFit="1" customWidth="1"/>
    <col min="15109" max="15109" width="25.140625" style="1330" bestFit="1" customWidth="1"/>
    <col min="15110" max="15110" width="10.85546875" style="1330" bestFit="1" customWidth="1"/>
    <col min="15111" max="15112" width="16.85546875" style="1330" bestFit="1" customWidth="1"/>
    <col min="15113" max="15113" width="8.85546875" style="1330" bestFit="1" customWidth="1"/>
    <col min="15114" max="15114" width="16" style="1330" bestFit="1" customWidth="1"/>
    <col min="15115" max="15115" width="0.28515625" style="1330" bestFit="1" customWidth="1"/>
    <col min="15116" max="15116" width="16" style="1330" bestFit="1" customWidth="1"/>
    <col min="15117" max="15117" width="0.7109375" style="1330" bestFit="1" customWidth="1"/>
    <col min="15118" max="15118" width="16.140625" style="1330" bestFit="1" customWidth="1"/>
    <col min="15119" max="15119" width="12.5703125" style="1330" bestFit="1" customWidth="1"/>
    <col min="15120" max="15120" width="4.42578125" style="1330" bestFit="1" customWidth="1"/>
    <col min="15121" max="15121" width="20.85546875" style="1330" bestFit="1" customWidth="1"/>
    <col min="15122" max="15122" width="16.85546875" style="1330" bestFit="1" customWidth="1"/>
    <col min="15123" max="15123" width="17" style="1330" bestFit="1" customWidth="1"/>
    <col min="15124" max="15124" width="20.85546875" style="1330" bestFit="1" customWidth="1"/>
    <col min="15125" max="15125" width="22.140625" style="1330" bestFit="1" customWidth="1"/>
    <col min="15126" max="15126" width="12.5703125" style="1330" bestFit="1" customWidth="1"/>
    <col min="15127" max="15127" width="55.28515625" style="1330" bestFit="1" customWidth="1"/>
    <col min="15128" max="15128" width="25.85546875" style="1330" bestFit="1" customWidth="1"/>
    <col min="15129" max="15129" width="15.85546875" style="1330" bestFit="1" customWidth="1"/>
    <col min="15130" max="15130" width="18.28515625" style="1330" bestFit="1" customWidth="1"/>
    <col min="15131" max="15131" width="65.5703125" style="1330" bestFit="1" customWidth="1"/>
    <col min="15132" max="15132" width="65.7109375" style="1330" bestFit="1" customWidth="1"/>
    <col min="15133" max="15133" width="4.7109375" style="1330" bestFit="1" customWidth="1"/>
    <col min="15134" max="15360" width="9.140625" style="1330"/>
    <col min="15361" max="15361" width="4.7109375" style="1330" bestFit="1" customWidth="1"/>
    <col min="15362" max="15362" width="16.85546875" style="1330" bestFit="1" customWidth="1"/>
    <col min="15363" max="15363" width="8.85546875" style="1330" bestFit="1" customWidth="1"/>
    <col min="15364" max="15364" width="1.140625" style="1330" bestFit="1" customWidth="1"/>
    <col min="15365" max="15365" width="25.140625" style="1330" bestFit="1" customWidth="1"/>
    <col min="15366" max="15366" width="10.85546875" style="1330" bestFit="1" customWidth="1"/>
    <col min="15367" max="15368" width="16.85546875" style="1330" bestFit="1" customWidth="1"/>
    <col min="15369" max="15369" width="8.85546875" style="1330" bestFit="1" customWidth="1"/>
    <col min="15370" max="15370" width="16" style="1330" bestFit="1" customWidth="1"/>
    <col min="15371" max="15371" width="0.28515625" style="1330" bestFit="1" customWidth="1"/>
    <col min="15372" max="15372" width="16" style="1330" bestFit="1" customWidth="1"/>
    <col min="15373" max="15373" width="0.7109375" style="1330" bestFit="1" customWidth="1"/>
    <col min="15374" max="15374" width="16.140625" style="1330" bestFit="1" customWidth="1"/>
    <col min="15375" max="15375" width="12.5703125" style="1330" bestFit="1" customWidth="1"/>
    <col min="15376" max="15376" width="4.42578125" style="1330" bestFit="1" customWidth="1"/>
    <col min="15377" max="15377" width="20.85546875" style="1330" bestFit="1" customWidth="1"/>
    <col min="15378" max="15378" width="16.85546875" style="1330" bestFit="1" customWidth="1"/>
    <col min="15379" max="15379" width="17" style="1330" bestFit="1" customWidth="1"/>
    <col min="15380" max="15380" width="20.85546875" style="1330" bestFit="1" customWidth="1"/>
    <col min="15381" max="15381" width="22.140625" style="1330" bestFit="1" customWidth="1"/>
    <col min="15382" max="15382" width="12.5703125" style="1330" bestFit="1" customWidth="1"/>
    <col min="15383" max="15383" width="55.28515625" style="1330" bestFit="1" customWidth="1"/>
    <col min="15384" max="15384" width="25.85546875" style="1330" bestFit="1" customWidth="1"/>
    <col min="15385" max="15385" width="15.85546875" style="1330" bestFit="1" customWidth="1"/>
    <col min="15386" max="15386" width="18.28515625" style="1330" bestFit="1" customWidth="1"/>
    <col min="15387" max="15387" width="65.5703125" style="1330" bestFit="1" customWidth="1"/>
    <col min="15388" max="15388" width="65.7109375" style="1330" bestFit="1" customWidth="1"/>
    <col min="15389" max="15389" width="4.7109375" style="1330" bestFit="1" customWidth="1"/>
    <col min="15390" max="15616" width="9.140625" style="1330"/>
    <col min="15617" max="15617" width="4.7109375" style="1330" bestFit="1" customWidth="1"/>
    <col min="15618" max="15618" width="16.85546875" style="1330" bestFit="1" customWidth="1"/>
    <col min="15619" max="15619" width="8.85546875" style="1330" bestFit="1" customWidth="1"/>
    <col min="15620" max="15620" width="1.140625" style="1330" bestFit="1" customWidth="1"/>
    <col min="15621" max="15621" width="25.140625" style="1330" bestFit="1" customWidth="1"/>
    <col min="15622" max="15622" width="10.85546875" style="1330" bestFit="1" customWidth="1"/>
    <col min="15623" max="15624" width="16.85546875" style="1330" bestFit="1" customWidth="1"/>
    <col min="15625" max="15625" width="8.85546875" style="1330" bestFit="1" customWidth="1"/>
    <col min="15626" max="15626" width="16" style="1330" bestFit="1" customWidth="1"/>
    <col min="15627" max="15627" width="0.28515625" style="1330" bestFit="1" customWidth="1"/>
    <col min="15628" max="15628" width="16" style="1330" bestFit="1" customWidth="1"/>
    <col min="15629" max="15629" width="0.7109375" style="1330" bestFit="1" customWidth="1"/>
    <col min="15630" max="15630" width="16.140625" style="1330" bestFit="1" customWidth="1"/>
    <col min="15631" max="15631" width="12.5703125" style="1330" bestFit="1" customWidth="1"/>
    <col min="15632" max="15632" width="4.42578125" style="1330" bestFit="1" customWidth="1"/>
    <col min="15633" max="15633" width="20.85546875" style="1330" bestFit="1" customWidth="1"/>
    <col min="15634" max="15634" width="16.85546875" style="1330" bestFit="1" customWidth="1"/>
    <col min="15635" max="15635" width="17" style="1330" bestFit="1" customWidth="1"/>
    <col min="15636" max="15636" width="20.85546875" style="1330" bestFit="1" customWidth="1"/>
    <col min="15637" max="15637" width="22.140625" style="1330" bestFit="1" customWidth="1"/>
    <col min="15638" max="15638" width="12.5703125" style="1330" bestFit="1" customWidth="1"/>
    <col min="15639" max="15639" width="55.28515625" style="1330" bestFit="1" customWidth="1"/>
    <col min="15640" max="15640" width="25.85546875" style="1330" bestFit="1" customWidth="1"/>
    <col min="15641" max="15641" width="15.85546875" style="1330" bestFit="1" customWidth="1"/>
    <col min="15642" max="15642" width="18.28515625" style="1330" bestFit="1" customWidth="1"/>
    <col min="15643" max="15643" width="65.5703125" style="1330" bestFit="1" customWidth="1"/>
    <col min="15644" max="15644" width="65.7109375" style="1330" bestFit="1" customWidth="1"/>
    <col min="15645" max="15645" width="4.7109375" style="1330" bestFit="1" customWidth="1"/>
    <col min="15646" max="15872" width="9.140625" style="1330"/>
    <col min="15873" max="15873" width="4.7109375" style="1330" bestFit="1" customWidth="1"/>
    <col min="15874" max="15874" width="16.85546875" style="1330" bestFit="1" customWidth="1"/>
    <col min="15875" max="15875" width="8.85546875" style="1330" bestFit="1" customWidth="1"/>
    <col min="15876" max="15876" width="1.140625" style="1330" bestFit="1" customWidth="1"/>
    <col min="15877" max="15877" width="25.140625" style="1330" bestFit="1" customWidth="1"/>
    <col min="15878" max="15878" width="10.85546875" style="1330" bestFit="1" customWidth="1"/>
    <col min="15879" max="15880" width="16.85546875" style="1330" bestFit="1" customWidth="1"/>
    <col min="15881" max="15881" width="8.85546875" style="1330" bestFit="1" customWidth="1"/>
    <col min="15882" max="15882" width="16" style="1330" bestFit="1" customWidth="1"/>
    <col min="15883" max="15883" width="0.28515625" style="1330" bestFit="1" customWidth="1"/>
    <col min="15884" max="15884" width="16" style="1330" bestFit="1" customWidth="1"/>
    <col min="15885" max="15885" width="0.7109375" style="1330" bestFit="1" customWidth="1"/>
    <col min="15886" max="15886" width="16.140625" style="1330" bestFit="1" customWidth="1"/>
    <col min="15887" max="15887" width="12.5703125" style="1330" bestFit="1" customWidth="1"/>
    <col min="15888" max="15888" width="4.42578125" style="1330" bestFit="1" customWidth="1"/>
    <col min="15889" max="15889" width="20.85546875" style="1330" bestFit="1" customWidth="1"/>
    <col min="15890" max="15890" width="16.85546875" style="1330" bestFit="1" customWidth="1"/>
    <col min="15891" max="15891" width="17" style="1330" bestFit="1" customWidth="1"/>
    <col min="15892" max="15892" width="20.85546875" style="1330" bestFit="1" customWidth="1"/>
    <col min="15893" max="15893" width="22.140625" style="1330" bestFit="1" customWidth="1"/>
    <col min="15894" max="15894" width="12.5703125" style="1330" bestFit="1" customWidth="1"/>
    <col min="15895" max="15895" width="55.28515625" style="1330" bestFit="1" customWidth="1"/>
    <col min="15896" max="15896" width="25.85546875" style="1330" bestFit="1" customWidth="1"/>
    <col min="15897" max="15897" width="15.85546875" style="1330" bestFit="1" customWidth="1"/>
    <col min="15898" max="15898" width="18.28515625" style="1330" bestFit="1" customWidth="1"/>
    <col min="15899" max="15899" width="65.5703125" style="1330" bestFit="1" customWidth="1"/>
    <col min="15900" max="15900" width="65.7109375" style="1330" bestFit="1" customWidth="1"/>
    <col min="15901" max="15901" width="4.7109375" style="1330" bestFit="1" customWidth="1"/>
    <col min="15902" max="16128" width="9.140625" style="1330"/>
    <col min="16129" max="16129" width="4.7109375" style="1330" bestFit="1" customWidth="1"/>
    <col min="16130" max="16130" width="16.85546875" style="1330" bestFit="1" customWidth="1"/>
    <col min="16131" max="16131" width="8.85546875" style="1330" bestFit="1" customWidth="1"/>
    <col min="16132" max="16132" width="1.140625" style="1330" bestFit="1" customWidth="1"/>
    <col min="16133" max="16133" width="25.140625" style="1330" bestFit="1" customWidth="1"/>
    <col min="16134" max="16134" width="10.85546875" style="1330" bestFit="1" customWidth="1"/>
    <col min="16135" max="16136" width="16.85546875" style="1330" bestFit="1" customWidth="1"/>
    <col min="16137" max="16137" width="8.85546875" style="1330" bestFit="1" customWidth="1"/>
    <col min="16138" max="16138" width="16" style="1330" bestFit="1" customWidth="1"/>
    <col min="16139" max="16139" width="0.28515625" style="1330" bestFit="1" customWidth="1"/>
    <col min="16140" max="16140" width="16" style="1330" bestFit="1" customWidth="1"/>
    <col min="16141" max="16141" width="0.7109375" style="1330" bestFit="1" customWidth="1"/>
    <col min="16142" max="16142" width="16.140625" style="1330" bestFit="1" customWidth="1"/>
    <col min="16143" max="16143" width="12.5703125" style="1330" bestFit="1" customWidth="1"/>
    <col min="16144" max="16144" width="4.42578125" style="1330" bestFit="1" customWidth="1"/>
    <col min="16145" max="16145" width="20.85546875" style="1330" bestFit="1" customWidth="1"/>
    <col min="16146" max="16146" width="16.85546875" style="1330" bestFit="1" customWidth="1"/>
    <col min="16147" max="16147" width="17" style="1330" bestFit="1" customWidth="1"/>
    <col min="16148" max="16148" width="20.85546875" style="1330" bestFit="1" customWidth="1"/>
    <col min="16149" max="16149" width="22.140625" style="1330" bestFit="1" customWidth="1"/>
    <col min="16150" max="16150" width="12.5703125" style="1330" bestFit="1" customWidth="1"/>
    <col min="16151" max="16151" width="55.28515625" style="1330" bestFit="1" customWidth="1"/>
    <col min="16152" max="16152" width="25.85546875" style="1330" bestFit="1" customWidth="1"/>
    <col min="16153" max="16153" width="15.85546875" style="1330" bestFit="1" customWidth="1"/>
    <col min="16154" max="16154" width="18.28515625" style="1330" bestFit="1" customWidth="1"/>
    <col min="16155" max="16155" width="65.5703125" style="1330" bestFit="1" customWidth="1"/>
    <col min="16156" max="16156" width="65.7109375" style="1330" bestFit="1" customWidth="1"/>
    <col min="16157" max="16157" width="4.7109375" style="1330" bestFit="1" customWidth="1"/>
    <col min="16158" max="16384" width="9.140625" style="1330"/>
  </cols>
  <sheetData>
    <row r="1" spans="1:29" ht="15.75" thickBot="1">
      <c r="A1" s="1327"/>
      <c r="B1" s="1328" t="s">
        <v>325</v>
      </c>
      <c r="C1" s="1329"/>
      <c r="D1" s="1329"/>
      <c r="E1" s="1329"/>
      <c r="F1" s="1329"/>
      <c r="G1" s="1329"/>
      <c r="H1" s="1329"/>
      <c r="I1" s="1329"/>
      <c r="J1" s="1329"/>
      <c r="K1" s="1329"/>
      <c r="L1" s="1329"/>
      <c r="M1" s="1329"/>
      <c r="N1" s="1329"/>
      <c r="O1" s="1329"/>
      <c r="P1" s="1329"/>
      <c r="Q1" s="1327"/>
      <c r="R1" s="1327"/>
      <c r="S1" s="1327"/>
      <c r="T1" s="1327"/>
      <c r="U1" s="1327"/>
      <c r="V1" s="1327"/>
      <c r="W1" s="1327"/>
      <c r="X1" s="1327"/>
      <c r="Y1" s="1327"/>
      <c r="Z1" s="1327"/>
      <c r="AA1" s="1327"/>
      <c r="AB1" s="1327"/>
      <c r="AC1" s="1327"/>
    </row>
    <row r="2" spans="1:29" ht="15.75" thickBot="1">
      <c r="A2" s="1327"/>
      <c r="B2" s="1331" t="s">
        <v>337</v>
      </c>
      <c r="C2" s="1329"/>
      <c r="D2" s="1374" t="s">
        <v>336</v>
      </c>
      <c r="E2" s="1375"/>
      <c r="F2" s="1375"/>
      <c r="G2" s="1375"/>
      <c r="H2" s="1375"/>
      <c r="I2" s="1376"/>
      <c r="J2" s="1327"/>
      <c r="K2" s="1327"/>
      <c r="L2" s="1327"/>
      <c r="M2" s="1327"/>
      <c r="N2" s="1327"/>
      <c r="O2" s="1327"/>
      <c r="P2" s="1327"/>
      <c r="Q2" s="1327"/>
      <c r="R2" s="1327"/>
      <c r="S2" s="1327"/>
      <c r="T2" s="1327"/>
      <c r="U2" s="1327"/>
      <c r="V2" s="1327"/>
      <c r="W2" s="1327"/>
      <c r="X2" s="1327"/>
      <c r="Y2" s="1327"/>
      <c r="Z2" s="1327"/>
      <c r="AA2" s="1327"/>
      <c r="AB2" s="1327"/>
      <c r="AC2" s="1327"/>
    </row>
    <row r="3" spans="1:29" ht="15.75" thickBot="1">
      <c r="A3" s="1327"/>
      <c r="B3" s="1327"/>
      <c r="C3" s="1327"/>
      <c r="D3" s="1327"/>
      <c r="E3" s="1327"/>
      <c r="F3" s="1327"/>
      <c r="G3" s="1327"/>
      <c r="H3" s="1327"/>
      <c r="I3" s="1327"/>
      <c r="J3" s="1327"/>
      <c r="K3" s="1331" t="s">
        <v>335</v>
      </c>
      <c r="L3" s="1329"/>
      <c r="M3" s="1329"/>
      <c r="N3" s="1332" t="s">
        <v>334</v>
      </c>
      <c r="O3" s="1333"/>
      <c r="P3" s="1334"/>
      <c r="Q3" s="1327"/>
      <c r="R3" s="1327"/>
      <c r="S3" s="1327"/>
      <c r="T3" s="1327"/>
      <c r="U3" s="1327"/>
      <c r="V3" s="1327"/>
      <c r="W3" s="1327"/>
      <c r="X3" s="1327"/>
      <c r="Y3" s="1327"/>
      <c r="Z3" s="1327"/>
      <c r="AA3" s="1327"/>
      <c r="AB3" s="1327"/>
      <c r="AC3" s="1327"/>
    </row>
    <row r="4" spans="1:29" ht="15.75" thickBot="1">
      <c r="A4" s="1327"/>
      <c r="B4" s="1331" t="s">
        <v>333</v>
      </c>
      <c r="C4" s="1329"/>
      <c r="D4" s="1332" t="s">
        <v>1343</v>
      </c>
      <c r="E4" s="1333"/>
      <c r="F4" s="1333"/>
      <c r="G4" s="1333"/>
      <c r="H4" s="1333"/>
      <c r="I4" s="1334"/>
      <c r="J4" s="1327"/>
      <c r="K4" s="1329"/>
      <c r="L4" s="1329"/>
      <c r="M4" s="1329"/>
      <c r="N4" s="1335"/>
      <c r="O4" s="1336"/>
      <c r="P4" s="1337"/>
      <c r="Q4" s="1327"/>
      <c r="R4" s="1327"/>
      <c r="S4" s="1327"/>
      <c r="T4" s="1327"/>
      <c r="U4" s="1327"/>
      <c r="V4" s="1327"/>
      <c r="W4" s="1327"/>
      <c r="X4" s="1327"/>
      <c r="Y4" s="1327"/>
      <c r="Z4" s="1327"/>
      <c r="AA4" s="1327"/>
      <c r="AB4" s="1327"/>
      <c r="AC4" s="1327"/>
    </row>
    <row r="5" spans="1:29" ht="15.75" thickBot="1">
      <c r="A5" s="1327"/>
      <c r="B5" s="1329"/>
      <c r="C5" s="1329"/>
      <c r="D5" s="1335"/>
      <c r="E5" s="1336"/>
      <c r="F5" s="1336"/>
      <c r="G5" s="1336"/>
      <c r="H5" s="1336"/>
      <c r="I5" s="1337"/>
      <c r="J5" s="1327"/>
      <c r="K5" s="1327"/>
      <c r="L5" s="1327"/>
      <c r="M5" s="1327"/>
      <c r="N5" s="1327"/>
      <c r="O5" s="1327"/>
      <c r="P5" s="1327"/>
      <c r="Q5" s="1327"/>
      <c r="R5" s="1327"/>
      <c r="S5" s="1327"/>
      <c r="T5" s="1327"/>
      <c r="U5" s="1327"/>
      <c r="V5" s="1327"/>
      <c r="W5" s="1327"/>
      <c r="X5" s="1327"/>
      <c r="Y5" s="1327"/>
      <c r="Z5" s="1327"/>
      <c r="AA5" s="1327"/>
      <c r="AB5" s="1327"/>
      <c r="AC5" s="1327"/>
    </row>
    <row r="6" spans="1:29" ht="15.75" thickBot="1">
      <c r="A6" s="1327"/>
      <c r="B6" s="1327"/>
      <c r="C6" s="1327"/>
      <c r="D6" s="1327"/>
      <c r="E6" s="1327"/>
      <c r="F6" s="1327"/>
      <c r="G6" s="1327"/>
      <c r="H6" s="1327"/>
      <c r="I6" s="1327"/>
      <c r="J6" s="1327"/>
      <c r="K6" s="1331" t="s">
        <v>331</v>
      </c>
      <c r="L6" s="1329"/>
      <c r="M6" s="1329"/>
      <c r="N6" s="1332" t="s">
        <v>1289</v>
      </c>
      <c r="O6" s="1333"/>
      <c r="P6" s="1334"/>
      <c r="Q6" s="1327"/>
      <c r="R6" s="1327"/>
      <c r="S6" s="1327"/>
      <c r="T6" s="1327"/>
      <c r="U6" s="1327"/>
      <c r="V6" s="1327"/>
      <c r="W6" s="1327"/>
      <c r="X6" s="1327"/>
      <c r="Y6" s="1327"/>
      <c r="Z6" s="1327"/>
      <c r="AA6" s="1327"/>
      <c r="AB6" s="1327"/>
      <c r="AC6" s="1327"/>
    </row>
    <row r="7" spans="1:29" ht="15.75" thickBot="1">
      <c r="A7" s="1327"/>
      <c r="B7" s="1331" t="s">
        <v>329</v>
      </c>
      <c r="C7" s="1329"/>
      <c r="D7" s="1332" t="s">
        <v>328</v>
      </c>
      <c r="E7" s="1333"/>
      <c r="F7" s="1333"/>
      <c r="G7" s="1333"/>
      <c r="H7" s="1333"/>
      <c r="I7" s="1334"/>
      <c r="J7" s="1327"/>
      <c r="K7" s="1329"/>
      <c r="L7" s="1329"/>
      <c r="M7" s="1329"/>
      <c r="N7" s="1335"/>
      <c r="O7" s="1336"/>
      <c r="P7" s="1337"/>
      <c r="Q7" s="1327"/>
      <c r="R7" s="1327"/>
      <c r="S7" s="1327"/>
      <c r="T7" s="1327"/>
      <c r="U7" s="1327"/>
      <c r="V7" s="1327"/>
      <c r="W7" s="1327"/>
      <c r="X7" s="1327"/>
      <c r="Y7" s="1327"/>
      <c r="Z7" s="1327"/>
      <c r="AA7" s="1327"/>
      <c r="AB7" s="1327"/>
      <c r="AC7" s="1327"/>
    </row>
    <row r="8" spans="1:29">
      <c r="A8" s="1327"/>
      <c r="B8" s="1329"/>
      <c r="C8" s="1329"/>
      <c r="D8" s="1338"/>
      <c r="E8" s="1329"/>
      <c r="F8" s="1329"/>
      <c r="G8" s="1329"/>
      <c r="H8" s="1329"/>
      <c r="I8" s="1339"/>
      <c r="J8" s="1327"/>
      <c r="K8" s="1327"/>
      <c r="L8" s="1327"/>
      <c r="M8" s="1327"/>
      <c r="N8" s="1327"/>
      <c r="O8" s="1327"/>
      <c r="P8" s="1327"/>
      <c r="Q8" s="1327"/>
      <c r="R8" s="1327"/>
      <c r="S8" s="1327"/>
      <c r="T8" s="1327"/>
      <c r="U8" s="1327"/>
      <c r="V8" s="1327"/>
      <c r="W8" s="1327"/>
      <c r="X8" s="1327"/>
      <c r="Y8" s="1327"/>
      <c r="Z8" s="1327"/>
      <c r="AA8" s="1327"/>
      <c r="AB8" s="1327"/>
      <c r="AC8" s="1327"/>
    </row>
    <row r="9" spans="1:29" ht="15.75" thickBot="1">
      <c r="A9" s="1327"/>
      <c r="B9" s="1329"/>
      <c r="C9" s="1329"/>
      <c r="D9" s="1335"/>
      <c r="E9" s="1336"/>
      <c r="F9" s="1336"/>
      <c r="G9" s="1336"/>
      <c r="H9" s="1336"/>
      <c r="I9" s="1337"/>
      <c r="J9" s="1327"/>
      <c r="K9" s="1328" t="s">
        <v>325</v>
      </c>
      <c r="L9" s="1329"/>
      <c r="M9" s="1329"/>
      <c r="N9" s="1329"/>
      <c r="O9" s="1329"/>
      <c r="P9" s="1329"/>
      <c r="Q9" s="1327"/>
      <c r="R9" s="1327"/>
      <c r="S9" s="1327"/>
      <c r="T9" s="1327"/>
      <c r="U9" s="1327"/>
      <c r="V9" s="1327"/>
      <c r="W9" s="1327"/>
      <c r="X9" s="1327"/>
      <c r="Y9" s="1327"/>
      <c r="Z9" s="1327"/>
      <c r="AA9" s="1327"/>
      <c r="AB9" s="1327"/>
      <c r="AC9" s="1327"/>
    </row>
    <row r="10" spans="1:29" ht="15.75" thickBot="1">
      <c r="A10" s="1327"/>
      <c r="B10" s="1327"/>
      <c r="C10" s="1327"/>
      <c r="D10" s="1327"/>
      <c r="E10" s="1327"/>
      <c r="F10" s="1327"/>
      <c r="G10" s="1327"/>
      <c r="H10" s="1327"/>
      <c r="I10" s="1327"/>
      <c r="J10" s="1327"/>
      <c r="K10" s="1329"/>
      <c r="L10" s="1329"/>
      <c r="M10" s="1329"/>
      <c r="N10" s="1329"/>
      <c r="O10" s="1329"/>
      <c r="P10" s="1329"/>
      <c r="Q10" s="1327"/>
      <c r="R10" s="1327"/>
      <c r="S10" s="1327"/>
      <c r="T10" s="1327"/>
      <c r="U10" s="1327"/>
      <c r="V10" s="1327"/>
      <c r="W10" s="1327"/>
      <c r="X10" s="1327"/>
      <c r="Y10" s="1327"/>
      <c r="Z10" s="1327"/>
      <c r="AA10" s="1327"/>
      <c r="AB10" s="1327"/>
      <c r="AC10" s="1327"/>
    </row>
    <row r="11" spans="1:29">
      <c r="A11" s="1327"/>
      <c r="B11" s="1331" t="s">
        <v>327</v>
      </c>
      <c r="C11" s="1329"/>
      <c r="D11" s="1332" t="s">
        <v>326</v>
      </c>
      <c r="E11" s="1333"/>
      <c r="F11" s="1333"/>
      <c r="G11" s="1333"/>
      <c r="H11" s="1333"/>
      <c r="I11" s="1334"/>
      <c r="J11" s="1327"/>
      <c r="K11" s="1329"/>
      <c r="L11" s="1329"/>
      <c r="M11" s="1329"/>
      <c r="N11" s="1329"/>
      <c r="O11" s="1329"/>
      <c r="P11" s="1329"/>
      <c r="Q11" s="1327"/>
      <c r="R11" s="1327"/>
      <c r="S11" s="1327"/>
      <c r="T11" s="1327"/>
      <c r="U11" s="1327"/>
      <c r="V11" s="1327"/>
      <c r="W11" s="1327"/>
      <c r="X11" s="1327"/>
      <c r="Y11" s="1327"/>
      <c r="Z11" s="1327"/>
      <c r="AA11" s="1327"/>
      <c r="AB11" s="1327"/>
      <c r="AC11" s="1327"/>
    </row>
    <row r="12" spans="1:29" ht="15.75" thickBot="1">
      <c r="A12" s="1327"/>
      <c r="B12" s="1329"/>
      <c r="C12" s="1329"/>
      <c r="D12" s="1335"/>
      <c r="E12" s="1336"/>
      <c r="F12" s="1336"/>
      <c r="G12" s="1336"/>
      <c r="H12" s="1336"/>
      <c r="I12" s="1337"/>
      <c r="J12" s="1327"/>
      <c r="K12" s="1327"/>
      <c r="L12" s="1327"/>
      <c r="M12" s="1327"/>
      <c r="N12" s="1327"/>
      <c r="O12" s="1327"/>
      <c r="P12" s="1327"/>
      <c r="Q12" s="1327"/>
      <c r="R12" s="1327"/>
      <c r="S12" s="1327"/>
      <c r="T12" s="1327"/>
      <c r="U12" s="1327"/>
      <c r="V12" s="1327"/>
      <c r="W12" s="1327"/>
      <c r="X12" s="1327"/>
      <c r="Y12" s="1327"/>
      <c r="Z12" s="1327"/>
      <c r="AA12" s="1327"/>
      <c r="AB12" s="1327"/>
      <c r="AC12" s="1327"/>
    </row>
    <row r="13" spans="1:29" ht="15.75" thickBot="1">
      <c r="A13" s="1327"/>
      <c r="B13" s="1328" t="s">
        <v>325</v>
      </c>
      <c r="C13" s="1329"/>
      <c r="D13" s="1329"/>
      <c r="E13" s="1329"/>
      <c r="F13" s="1329"/>
      <c r="G13" s="1329"/>
      <c r="H13" s="1329"/>
      <c r="I13" s="1329"/>
      <c r="J13" s="1329"/>
      <c r="K13" s="1329"/>
      <c r="L13" s="1329"/>
      <c r="M13" s="1329"/>
      <c r="N13" s="1329"/>
      <c r="O13" s="1329"/>
      <c r="P13" s="1329"/>
      <c r="Q13" s="1327"/>
      <c r="R13" s="1327"/>
      <c r="S13" s="1327"/>
      <c r="T13" s="1327"/>
      <c r="U13" s="1327"/>
      <c r="V13" s="1327"/>
      <c r="W13" s="1327"/>
      <c r="X13" s="1327"/>
      <c r="Y13" s="1327"/>
      <c r="Z13" s="1327"/>
      <c r="AA13" s="1327"/>
      <c r="AB13" s="1327"/>
      <c r="AC13" s="1327"/>
    </row>
    <row r="14" spans="1:29" ht="15.75" thickBot="1">
      <c r="A14" s="1327"/>
      <c r="B14" s="1340" t="s">
        <v>324</v>
      </c>
      <c r="C14" s="1341"/>
      <c r="D14" s="1341"/>
      <c r="E14" s="1341"/>
      <c r="F14" s="1342"/>
      <c r="G14" s="1340" t="s">
        <v>323</v>
      </c>
      <c r="H14" s="1341"/>
      <c r="I14" s="1341"/>
      <c r="J14" s="1341"/>
      <c r="K14" s="1341"/>
      <c r="L14" s="1341"/>
      <c r="M14" s="1341"/>
      <c r="N14" s="1342"/>
      <c r="O14" s="1340" t="s">
        <v>322</v>
      </c>
      <c r="P14" s="1341"/>
      <c r="Q14" s="1341"/>
      <c r="R14" s="1341"/>
      <c r="S14" s="1341"/>
      <c r="T14" s="1342"/>
      <c r="U14" s="1340" t="s">
        <v>1290</v>
      </c>
      <c r="V14" s="1341"/>
      <c r="W14" s="1341"/>
      <c r="X14" s="1342"/>
      <c r="Y14" s="1340" t="s">
        <v>1291</v>
      </c>
      <c r="Z14" s="1341"/>
      <c r="AA14" s="1341"/>
      <c r="AB14" s="1342"/>
      <c r="AC14" s="1327"/>
    </row>
    <row r="15" spans="1:29" ht="24.75" thickBot="1">
      <c r="A15" s="1327"/>
      <c r="B15" s="1343" t="s">
        <v>321</v>
      </c>
      <c r="C15" s="1340" t="s">
        <v>320</v>
      </c>
      <c r="D15" s="1342"/>
      <c r="E15" s="1343" t="s">
        <v>319</v>
      </c>
      <c r="F15" s="1343" t="s">
        <v>318</v>
      </c>
      <c r="G15" s="1343" t="s">
        <v>317</v>
      </c>
      <c r="H15" s="1343" t="s">
        <v>1292</v>
      </c>
      <c r="I15" s="1340" t="s">
        <v>1293</v>
      </c>
      <c r="J15" s="1341"/>
      <c r="K15" s="1342"/>
      <c r="L15" s="1343" t="s">
        <v>314</v>
      </c>
      <c r="M15" s="1340" t="s">
        <v>313</v>
      </c>
      <c r="N15" s="1342"/>
      <c r="O15" s="1343" t="s">
        <v>1294</v>
      </c>
      <c r="P15" s="1340" t="s">
        <v>311</v>
      </c>
      <c r="Q15" s="1342"/>
      <c r="R15" s="1343" t="s">
        <v>1295</v>
      </c>
      <c r="S15" s="1343" t="s">
        <v>310</v>
      </c>
      <c r="T15" s="1343" t="s">
        <v>309</v>
      </c>
      <c r="U15" s="1343" t="s">
        <v>1296</v>
      </c>
      <c r="V15" s="1343" t="s">
        <v>1297</v>
      </c>
      <c r="W15" s="1343" t="s">
        <v>1298</v>
      </c>
      <c r="X15" s="1343" t="s">
        <v>309</v>
      </c>
      <c r="Y15" s="1343" t="s">
        <v>1299</v>
      </c>
      <c r="Z15" s="1340" t="s">
        <v>1298</v>
      </c>
      <c r="AA15" s="1341"/>
      <c r="AB15" s="1342"/>
      <c r="AC15" s="1327"/>
    </row>
    <row r="16" spans="1:29" ht="15.75" thickBot="1">
      <c r="A16" s="1327"/>
      <c r="B16" s="1344" t="s">
        <v>292</v>
      </c>
      <c r="C16" s="1345" t="s">
        <v>1300</v>
      </c>
      <c r="D16" s="1346"/>
      <c r="E16" s="1344" t="s">
        <v>1301</v>
      </c>
      <c r="F16" s="1344" t="s">
        <v>289</v>
      </c>
      <c r="G16" s="1344" t="s">
        <v>1302</v>
      </c>
      <c r="H16" s="1344" t="s">
        <v>1303</v>
      </c>
      <c r="I16" s="1345" t="s">
        <v>1304</v>
      </c>
      <c r="J16" s="1347"/>
      <c r="K16" s="1346"/>
      <c r="L16" s="1348" t="s">
        <v>1344</v>
      </c>
      <c r="M16" s="1345" t="s">
        <v>1305</v>
      </c>
      <c r="N16" s="1346"/>
      <c r="O16" s="1349" t="s">
        <v>1306</v>
      </c>
      <c r="P16" s="1350" t="s">
        <v>1307</v>
      </c>
      <c r="Q16" s="1351"/>
      <c r="R16" s="1344" t="s">
        <v>280</v>
      </c>
      <c r="S16" s="1344" t="s">
        <v>1308</v>
      </c>
      <c r="T16" s="1344" t="s">
        <v>280</v>
      </c>
      <c r="U16" s="1349" t="s">
        <v>1309</v>
      </c>
      <c r="V16" s="1349">
        <v>75</v>
      </c>
      <c r="W16" s="1352" t="s">
        <v>1310</v>
      </c>
      <c r="X16" s="1352" t="s">
        <v>325</v>
      </c>
      <c r="Y16" s="1349" t="s">
        <v>1309</v>
      </c>
      <c r="Z16" s="1353" t="s">
        <v>1311</v>
      </c>
      <c r="AA16" s="1353" t="s">
        <v>1312</v>
      </c>
      <c r="AB16" s="1353" t="s">
        <v>1313</v>
      </c>
      <c r="AC16" s="1327"/>
    </row>
    <row r="17" spans="1:29" ht="56.25" customHeight="1" thickBot="1">
      <c r="A17" s="1327"/>
      <c r="B17" s="1354"/>
      <c r="C17" s="1355"/>
      <c r="D17" s="1356"/>
      <c r="E17" s="1354"/>
      <c r="F17" s="1354"/>
      <c r="G17" s="1354"/>
      <c r="H17" s="1354"/>
      <c r="I17" s="1355"/>
      <c r="J17" s="1329"/>
      <c r="K17" s="1356"/>
      <c r="L17" s="1357"/>
      <c r="M17" s="1355"/>
      <c r="N17" s="1356"/>
      <c r="O17" s="1358"/>
      <c r="P17" s="1359"/>
      <c r="Q17" s="1360"/>
      <c r="R17" s="1354"/>
      <c r="S17" s="1354"/>
      <c r="T17" s="1354"/>
      <c r="U17" s="1358"/>
      <c r="V17" s="1358"/>
      <c r="W17" s="1361"/>
      <c r="X17" s="1361"/>
      <c r="Y17" s="1358"/>
      <c r="Z17" s="1362" t="s">
        <v>1309</v>
      </c>
      <c r="AA17" s="1363" t="s">
        <v>1314</v>
      </c>
      <c r="AB17" s="1378" t="s">
        <v>1315</v>
      </c>
      <c r="AC17" s="1327"/>
    </row>
    <row r="18" spans="1:29" ht="15.75" thickBot="1">
      <c r="A18" s="1327"/>
      <c r="B18" s="1354"/>
      <c r="C18" s="1355"/>
      <c r="D18" s="1356"/>
      <c r="E18" s="1354"/>
      <c r="F18" s="1354"/>
      <c r="G18" s="1354"/>
      <c r="H18" s="1354"/>
      <c r="I18" s="1355"/>
      <c r="J18" s="1329"/>
      <c r="K18" s="1356"/>
      <c r="L18" s="1357"/>
      <c r="M18" s="1355"/>
      <c r="N18" s="1356"/>
      <c r="O18" s="1358"/>
      <c r="P18" s="1359"/>
      <c r="Q18" s="1360"/>
      <c r="R18" s="1354"/>
      <c r="S18" s="1354"/>
      <c r="T18" s="1354"/>
      <c r="U18" s="1358"/>
      <c r="V18" s="1358"/>
      <c r="W18" s="1361"/>
      <c r="X18" s="1361"/>
      <c r="Y18" s="1358"/>
      <c r="Z18" s="1362" t="s">
        <v>1309</v>
      </c>
      <c r="AA18" s="1363" t="s">
        <v>1316</v>
      </c>
      <c r="AB18" s="1377" t="s">
        <v>1317</v>
      </c>
      <c r="AC18" s="1327"/>
    </row>
    <row r="19" spans="1:29" ht="24.75" thickBot="1">
      <c r="A19" s="1327"/>
      <c r="B19" s="1354"/>
      <c r="C19" s="1355"/>
      <c r="D19" s="1356"/>
      <c r="E19" s="1354"/>
      <c r="F19" s="1354"/>
      <c r="G19" s="1354"/>
      <c r="H19" s="1354"/>
      <c r="I19" s="1355"/>
      <c r="J19" s="1329"/>
      <c r="K19" s="1356"/>
      <c r="L19" s="1357"/>
      <c r="M19" s="1355"/>
      <c r="N19" s="1356"/>
      <c r="O19" s="1358"/>
      <c r="P19" s="1359"/>
      <c r="Q19" s="1360"/>
      <c r="R19" s="1354"/>
      <c r="S19" s="1354"/>
      <c r="T19" s="1354"/>
      <c r="U19" s="1358"/>
      <c r="V19" s="1358"/>
      <c r="W19" s="1361"/>
      <c r="X19" s="1361"/>
      <c r="Y19" s="1358"/>
      <c r="Z19" s="1362" t="s">
        <v>1309</v>
      </c>
      <c r="AA19" s="1363" t="s">
        <v>1318</v>
      </c>
      <c r="AB19" s="1379" t="s">
        <v>1319</v>
      </c>
      <c r="AC19" s="1327"/>
    </row>
    <row r="20" spans="1:29" ht="24.75" thickBot="1">
      <c r="A20" s="1327"/>
      <c r="B20" s="1354"/>
      <c r="C20" s="1355"/>
      <c r="D20" s="1356"/>
      <c r="E20" s="1354"/>
      <c r="F20" s="1354"/>
      <c r="G20" s="1354"/>
      <c r="H20" s="1354"/>
      <c r="I20" s="1355"/>
      <c r="J20" s="1329"/>
      <c r="K20" s="1356"/>
      <c r="L20" s="1357"/>
      <c r="M20" s="1355"/>
      <c r="N20" s="1356"/>
      <c r="O20" s="1358"/>
      <c r="P20" s="1359"/>
      <c r="Q20" s="1360"/>
      <c r="R20" s="1354"/>
      <c r="S20" s="1354"/>
      <c r="T20" s="1354"/>
      <c r="U20" s="1358"/>
      <c r="V20" s="1358"/>
      <c r="W20" s="1361"/>
      <c r="X20" s="1361"/>
      <c r="Y20" s="1358"/>
      <c r="Z20" s="1362" t="s">
        <v>1309</v>
      </c>
      <c r="AA20" s="1363" t="s">
        <v>1320</v>
      </c>
      <c r="AB20" s="1378" t="s">
        <v>1321</v>
      </c>
      <c r="AC20" s="1327"/>
    </row>
    <row r="21" spans="1:29" ht="15.75" thickBot="1">
      <c r="A21" s="1327"/>
      <c r="B21" s="1354"/>
      <c r="C21" s="1355"/>
      <c r="D21" s="1356"/>
      <c r="E21" s="1354"/>
      <c r="F21" s="1354"/>
      <c r="G21" s="1354"/>
      <c r="H21" s="1354"/>
      <c r="I21" s="1355"/>
      <c r="J21" s="1329"/>
      <c r="K21" s="1356"/>
      <c r="L21" s="1357"/>
      <c r="M21" s="1355"/>
      <c r="N21" s="1356"/>
      <c r="O21" s="1358"/>
      <c r="P21" s="1359"/>
      <c r="Q21" s="1360"/>
      <c r="R21" s="1354"/>
      <c r="S21" s="1354"/>
      <c r="T21" s="1354"/>
      <c r="U21" s="1358"/>
      <c r="V21" s="1358"/>
      <c r="W21" s="1361"/>
      <c r="X21" s="1361"/>
      <c r="Y21" s="1358"/>
      <c r="Z21" s="1362" t="s">
        <v>1322</v>
      </c>
      <c r="AA21" s="1363" t="s">
        <v>1323</v>
      </c>
      <c r="AB21" s="1364" t="s">
        <v>280</v>
      </c>
      <c r="AC21" s="1327"/>
    </row>
    <row r="22" spans="1:29" ht="24.75" thickBot="1">
      <c r="A22" s="1327"/>
      <c r="B22" s="1354"/>
      <c r="C22" s="1355"/>
      <c r="D22" s="1356"/>
      <c r="E22" s="1354"/>
      <c r="F22" s="1354"/>
      <c r="G22" s="1354"/>
      <c r="H22" s="1354"/>
      <c r="I22" s="1355"/>
      <c r="J22" s="1329"/>
      <c r="K22" s="1356"/>
      <c r="L22" s="1357"/>
      <c r="M22" s="1355"/>
      <c r="N22" s="1356"/>
      <c r="O22" s="1358"/>
      <c r="P22" s="1359"/>
      <c r="Q22" s="1360"/>
      <c r="R22" s="1354"/>
      <c r="S22" s="1354"/>
      <c r="T22" s="1354"/>
      <c r="U22" s="1358"/>
      <c r="V22" s="1358"/>
      <c r="W22" s="1361"/>
      <c r="X22" s="1361"/>
      <c r="Y22" s="1358"/>
      <c r="Z22" s="1362" t="s">
        <v>1322</v>
      </c>
      <c r="AA22" s="1363" t="s">
        <v>1324</v>
      </c>
      <c r="AB22" s="1364" t="s">
        <v>280</v>
      </c>
      <c r="AC22" s="1327"/>
    </row>
    <row r="23" spans="1:29" ht="15.75" thickBot="1">
      <c r="A23" s="1327"/>
      <c r="B23" s="1365"/>
      <c r="C23" s="1366"/>
      <c r="D23" s="1367"/>
      <c r="E23" s="1365"/>
      <c r="F23" s="1365"/>
      <c r="G23" s="1365"/>
      <c r="H23" s="1365"/>
      <c r="I23" s="1366"/>
      <c r="J23" s="1368"/>
      <c r="K23" s="1367"/>
      <c r="L23" s="1369"/>
      <c r="M23" s="1366"/>
      <c r="N23" s="1367"/>
      <c r="O23" s="1370"/>
      <c r="P23" s="1371"/>
      <c r="Q23" s="1372"/>
      <c r="R23" s="1365"/>
      <c r="S23" s="1365"/>
      <c r="T23" s="1365"/>
      <c r="U23" s="1370"/>
      <c r="V23" s="1370"/>
      <c r="W23" s="1373"/>
      <c r="X23" s="1373"/>
      <c r="Y23" s="1370"/>
      <c r="Z23" s="1327"/>
      <c r="AA23" s="1327"/>
      <c r="AB23" s="1327"/>
      <c r="AC23" s="1327"/>
    </row>
    <row r="24" spans="1:29" ht="15.75" thickBot="1">
      <c r="A24" s="1327"/>
      <c r="B24" s="1344" t="s">
        <v>292</v>
      </c>
      <c r="C24" s="1345" t="s">
        <v>1325</v>
      </c>
      <c r="D24" s="1346"/>
      <c r="E24" s="1344" t="s">
        <v>1326</v>
      </c>
      <c r="F24" s="1344" t="s">
        <v>289</v>
      </c>
      <c r="G24" s="1344" t="s">
        <v>1327</v>
      </c>
      <c r="H24" s="1344" t="s">
        <v>1328</v>
      </c>
      <c r="I24" s="1345" t="s">
        <v>1329</v>
      </c>
      <c r="J24" s="1347"/>
      <c r="K24" s="1346"/>
      <c r="L24" s="1348" t="s">
        <v>1344</v>
      </c>
      <c r="M24" s="1345" t="s">
        <v>1305</v>
      </c>
      <c r="N24" s="1346"/>
      <c r="O24" s="1349" t="s">
        <v>1306</v>
      </c>
      <c r="P24" s="1350" t="s">
        <v>1307</v>
      </c>
      <c r="Q24" s="1351"/>
      <c r="R24" s="1344" t="s">
        <v>280</v>
      </c>
      <c r="S24" s="1344" t="s">
        <v>1308</v>
      </c>
      <c r="T24" s="1344" t="s">
        <v>280</v>
      </c>
      <c r="U24" s="1349" t="s">
        <v>1309</v>
      </c>
      <c r="V24" s="1349">
        <v>90</v>
      </c>
      <c r="W24" s="1352" t="s">
        <v>1330</v>
      </c>
      <c r="X24" s="1352" t="s">
        <v>325</v>
      </c>
      <c r="Y24" s="1349" t="s">
        <v>1309</v>
      </c>
      <c r="Z24" s="1353" t="s">
        <v>1311</v>
      </c>
      <c r="AA24" s="1353" t="s">
        <v>1312</v>
      </c>
      <c r="AB24" s="1353" t="s">
        <v>1313</v>
      </c>
      <c r="AC24" s="1327"/>
    </row>
    <row r="25" spans="1:29" ht="48.75" thickBot="1">
      <c r="A25" s="1327"/>
      <c r="B25" s="1354"/>
      <c r="C25" s="1355"/>
      <c r="D25" s="1356"/>
      <c r="E25" s="1354"/>
      <c r="F25" s="1354"/>
      <c r="G25" s="1354"/>
      <c r="H25" s="1354"/>
      <c r="I25" s="1355"/>
      <c r="J25" s="1329"/>
      <c r="K25" s="1356"/>
      <c r="L25" s="1357"/>
      <c r="M25" s="1355"/>
      <c r="N25" s="1356"/>
      <c r="O25" s="1358"/>
      <c r="P25" s="1359"/>
      <c r="Q25" s="1360"/>
      <c r="R25" s="1354"/>
      <c r="S25" s="1354"/>
      <c r="T25" s="1354"/>
      <c r="U25" s="1358"/>
      <c r="V25" s="1358"/>
      <c r="W25" s="1361"/>
      <c r="X25" s="1361"/>
      <c r="Y25" s="1358"/>
      <c r="Z25" s="1362" t="s">
        <v>1309</v>
      </c>
      <c r="AA25" s="1363" t="s">
        <v>1314</v>
      </c>
      <c r="AB25" s="1377" t="s">
        <v>1331</v>
      </c>
      <c r="AC25" s="1327"/>
    </row>
    <row r="26" spans="1:29" ht="15.75" thickBot="1">
      <c r="A26" s="1327"/>
      <c r="B26" s="1354"/>
      <c r="C26" s="1355"/>
      <c r="D26" s="1356"/>
      <c r="E26" s="1354"/>
      <c r="F26" s="1354"/>
      <c r="G26" s="1354"/>
      <c r="H26" s="1354"/>
      <c r="I26" s="1355"/>
      <c r="J26" s="1329"/>
      <c r="K26" s="1356"/>
      <c r="L26" s="1357"/>
      <c r="M26" s="1355"/>
      <c r="N26" s="1356"/>
      <c r="O26" s="1358"/>
      <c r="P26" s="1359"/>
      <c r="Q26" s="1360"/>
      <c r="R26" s="1354"/>
      <c r="S26" s="1354"/>
      <c r="T26" s="1354"/>
      <c r="U26" s="1358"/>
      <c r="V26" s="1358"/>
      <c r="W26" s="1361"/>
      <c r="X26" s="1361"/>
      <c r="Y26" s="1358"/>
      <c r="Z26" s="1362" t="s">
        <v>1309</v>
      </c>
      <c r="AA26" s="1363" t="s">
        <v>1316</v>
      </c>
      <c r="AB26" s="1364" t="s">
        <v>1317</v>
      </c>
      <c r="AC26" s="1327"/>
    </row>
    <row r="27" spans="1:29" ht="24.75" thickBot="1">
      <c r="A27" s="1327"/>
      <c r="B27" s="1354"/>
      <c r="C27" s="1355"/>
      <c r="D27" s="1356"/>
      <c r="E27" s="1354"/>
      <c r="F27" s="1354"/>
      <c r="G27" s="1354"/>
      <c r="H27" s="1354"/>
      <c r="I27" s="1355"/>
      <c r="J27" s="1329"/>
      <c r="K27" s="1356"/>
      <c r="L27" s="1357"/>
      <c r="M27" s="1355"/>
      <c r="N27" s="1356"/>
      <c r="O27" s="1358"/>
      <c r="P27" s="1359"/>
      <c r="Q27" s="1360"/>
      <c r="R27" s="1354"/>
      <c r="S27" s="1354"/>
      <c r="T27" s="1354"/>
      <c r="U27" s="1358"/>
      <c r="V27" s="1358"/>
      <c r="W27" s="1361"/>
      <c r="X27" s="1361"/>
      <c r="Y27" s="1358"/>
      <c r="Z27" s="1362" t="s">
        <v>1309</v>
      </c>
      <c r="AA27" s="1363" t="s">
        <v>1318</v>
      </c>
      <c r="AB27" s="1364" t="s">
        <v>1319</v>
      </c>
      <c r="AC27" s="1327"/>
    </row>
    <row r="28" spans="1:29" ht="24.75" thickBot="1">
      <c r="A28" s="1327"/>
      <c r="B28" s="1354"/>
      <c r="C28" s="1355"/>
      <c r="D28" s="1356"/>
      <c r="E28" s="1354"/>
      <c r="F28" s="1354"/>
      <c r="G28" s="1354"/>
      <c r="H28" s="1354"/>
      <c r="I28" s="1355"/>
      <c r="J28" s="1329"/>
      <c r="K28" s="1356"/>
      <c r="L28" s="1357"/>
      <c r="M28" s="1355"/>
      <c r="N28" s="1356"/>
      <c r="O28" s="1358"/>
      <c r="P28" s="1359"/>
      <c r="Q28" s="1360"/>
      <c r="R28" s="1354"/>
      <c r="S28" s="1354"/>
      <c r="T28" s="1354"/>
      <c r="U28" s="1358"/>
      <c r="V28" s="1358"/>
      <c r="W28" s="1361"/>
      <c r="X28" s="1361"/>
      <c r="Y28" s="1358"/>
      <c r="Z28" s="1362" t="s">
        <v>1309</v>
      </c>
      <c r="AA28" s="1363" t="s">
        <v>1320</v>
      </c>
      <c r="AB28" s="1364" t="s">
        <v>1332</v>
      </c>
      <c r="AC28" s="1327"/>
    </row>
    <row r="29" spans="1:29" ht="24.75" thickBot="1">
      <c r="A29" s="1327"/>
      <c r="B29" s="1354"/>
      <c r="C29" s="1355"/>
      <c r="D29" s="1356"/>
      <c r="E29" s="1354"/>
      <c r="F29" s="1354"/>
      <c r="G29" s="1354"/>
      <c r="H29" s="1354"/>
      <c r="I29" s="1355"/>
      <c r="J29" s="1329"/>
      <c r="K29" s="1356"/>
      <c r="L29" s="1357"/>
      <c r="M29" s="1355"/>
      <c r="N29" s="1356"/>
      <c r="O29" s="1358"/>
      <c r="P29" s="1359"/>
      <c r="Q29" s="1360"/>
      <c r="R29" s="1354"/>
      <c r="S29" s="1354"/>
      <c r="T29" s="1354"/>
      <c r="U29" s="1358"/>
      <c r="V29" s="1358"/>
      <c r="W29" s="1361"/>
      <c r="X29" s="1361"/>
      <c r="Y29" s="1358"/>
      <c r="Z29" s="1362" t="s">
        <v>1309</v>
      </c>
      <c r="AA29" s="1363" t="s">
        <v>1323</v>
      </c>
      <c r="AB29" s="1364" t="s">
        <v>1333</v>
      </c>
      <c r="AC29" s="1327"/>
    </row>
    <row r="30" spans="1:29" ht="24.75" thickBot="1">
      <c r="A30" s="1327"/>
      <c r="B30" s="1354"/>
      <c r="C30" s="1355"/>
      <c r="D30" s="1356"/>
      <c r="E30" s="1354"/>
      <c r="F30" s="1354"/>
      <c r="G30" s="1354"/>
      <c r="H30" s="1354"/>
      <c r="I30" s="1355"/>
      <c r="J30" s="1329"/>
      <c r="K30" s="1356"/>
      <c r="L30" s="1357"/>
      <c r="M30" s="1355"/>
      <c r="N30" s="1356"/>
      <c r="O30" s="1358"/>
      <c r="P30" s="1359"/>
      <c r="Q30" s="1360"/>
      <c r="R30" s="1354"/>
      <c r="S30" s="1354"/>
      <c r="T30" s="1354"/>
      <c r="U30" s="1358"/>
      <c r="V30" s="1358"/>
      <c r="W30" s="1361"/>
      <c r="X30" s="1361"/>
      <c r="Y30" s="1358"/>
      <c r="Z30" s="1362" t="s">
        <v>1322</v>
      </c>
      <c r="AA30" s="1363" t="s">
        <v>1324</v>
      </c>
      <c r="AB30" s="1364" t="s">
        <v>280</v>
      </c>
      <c r="AC30" s="1327"/>
    </row>
    <row r="31" spans="1:29" ht="15.75" thickBot="1">
      <c r="A31" s="1327"/>
      <c r="B31" s="1365"/>
      <c r="C31" s="1366"/>
      <c r="D31" s="1367"/>
      <c r="E31" s="1365"/>
      <c r="F31" s="1365"/>
      <c r="G31" s="1365"/>
      <c r="H31" s="1365"/>
      <c r="I31" s="1366"/>
      <c r="J31" s="1368"/>
      <c r="K31" s="1367"/>
      <c r="L31" s="1369"/>
      <c r="M31" s="1366"/>
      <c r="N31" s="1367"/>
      <c r="O31" s="1370"/>
      <c r="P31" s="1371"/>
      <c r="Q31" s="1372"/>
      <c r="R31" s="1365"/>
      <c r="S31" s="1365"/>
      <c r="T31" s="1365"/>
      <c r="U31" s="1370"/>
      <c r="V31" s="1370"/>
      <c r="W31" s="1373"/>
      <c r="X31" s="1373"/>
      <c r="Y31" s="1370"/>
      <c r="Z31" s="1327"/>
      <c r="AA31" s="1327"/>
      <c r="AB31" s="1327"/>
      <c r="AC31" s="1327"/>
    </row>
    <row r="32" spans="1:29" ht="15.75" thickBot="1">
      <c r="A32" s="1327"/>
      <c r="B32" s="1344" t="s">
        <v>292</v>
      </c>
      <c r="C32" s="1345" t="s">
        <v>1334</v>
      </c>
      <c r="D32" s="1346"/>
      <c r="E32" s="1344" t="s">
        <v>1335</v>
      </c>
      <c r="F32" s="1344" t="s">
        <v>289</v>
      </c>
      <c r="G32" s="1344" t="s">
        <v>1336</v>
      </c>
      <c r="H32" s="1344" t="s">
        <v>1337</v>
      </c>
      <c r="I32" s="1345" t="s">
        <v>1338</v>
      </c>
      <c r="J32" s="1347"/>
      <c r="K32" s="1346"/>
      <c r="L32" s="1348" t="s">
        <v>285</v>
      </c>
      <c r="M32" s="1345" t="s">
        <v>284</v>
      </c>
      <c r="N32" s="1346"/>
      <c r="O32" s="1349" t="s">
        <v>1306</v>
      </c>
      <c r="P32" s="1350" t="s">
        <v>1307</v>
      </c>
      <c r="Q32" s="1351"/>
      <c r="R32" s="1344" t="s">
        <v>280</v>
      </c>
      <c r="S32" s="1344" t="s">
        <v>1308</v>
      </c>
      <c r="T32" s="1344" t="s">
        <v>280</v>
      </c>
      <c r="U32" s="1349" t="s">
        <v>1309</v>
      </c>
      <c r="V32" s="1349">
        <v>65</v>
      </c>
      <c r="W32" s="1352" t="s">
        <v>1339</v>
      </c>
      <c r="X32" s="1352" t="s">
        <v>325</v>
      </c>
      <c r="Y32" s="1349" t="s">
        <v>1309</v>
      </c>
      <c r="Z32" s="1353" t="s">
        <v>1311</v>
      </c>
      <c r="AA32" s="1353" t="s">
        <v>1312</v>
      </c>
      <c r="AB32" s="1353" t="s">
        <v>1313</v>
      </c>
      <c r="AC32" s="1327"/>
    </row>
    <row r="33" spans="1:29" ht="60.75" thickBot="1">
      <c r="A33" s="1327"/>
      <c r="B33" s="1354"/>
      <c r="C33" s="1355"/>
      <c r="D33" s="1356"/>
      <c r="E33" s="1354"/>
      <c r="F33" s="1354"/>
      <c r="G33" s="1354"/>
      <c r="H33" s="1354"/>
      <c r="I33" s="1355"/>
      <c r="J33" s="1329"/>
      <c r="K33" s="1356"/>
      <c r="L33" s="1357"/>
      <c r="M33" s="1355"/>
      <c r="N33" s="1356"/>
      <c r="O33" s="1358"/>
      <c r="P33" s="1359"/>
      <c r="Q33" s="1360"/>
      <c r="R33" s="1354"/>
      <c r="S33" s="1354"/>
      <c r="T33" s="1354"/>
      <c r="U33" s="1358"/>
      <c r="V33" s="1358"/>
      <c r="W33" s="1361"/>
      <c r="X33" s="1361"/>
      <c r="Y33" s="1358"/>
      <c r="Z33" s="1362" t="s">
        <v>1309</v>
      </c>
      <c r="AA33" s="1363" t="s">
        <v>1314</v>
      </c>
      <c r="AB33" s="1377" t="s">
        <v>1340</v>
      </c>
      <c r="AC33" s="1327"/>
    </row>
    <row r="34" spans="1:29" ht="15.75" thickBot="1">
      <c r="A34" s="1327"/>
      <c r="B34" s="1354"/>
      <c r="C34" s="1355"/>
      <c r="D34" s="1356"/>
      <c r="E34" s="1354"/>
      <c r="F34" s="1354"/>
      <c r="G34" s="1354"/>
      <c r="H34" s="1354"/>
      <c r="I34" s="1355"/>
      <c r="J34" s="1329"/>
      <c r="K34" s="1356"/>
      <c r="L34" s="1357"/>
      <c r="M34" s="1355"/>
      <c r="N34" s="1356"/>
      <c r="O34" s="1358"/>
      <c r="P34" s="1359"/>
      <c r="Q34" s="1360"/>
      <c r="R34" s="1354"/>
      <c r="S34" s="1354"/>
      <c r="T34" s="1354"/>
      <c r="U34" s="1358"/>
      <c r="V34" s="1358"/>
      <c r="W34" s="1361"/>
      <c r="X34" s="1361"/>
      <c r="Y34" s="1358"/>
      <c r="Z34" s="1362" t="s">
        <v>1309</v>
      </c>
      <c r="AA34" s="1363" t="s">
        <v>1316</v>
      </c>
      <c r="AB34" s="1364" t="s">
        <v>1341</v>
      </c>
      <c r="AC34" s="1327"/>
    </row>
    <row r="35" spans="1:29" ht="24.75" thickBot="1">
      <c r="A35" s="1327"/>
      <c r="B35" s="1354"/>
      <c r="C35" s="1355"/>
      <c r="D35" s="1356"/>
      <c r="E35" s="1354"/>
      <c r="F35" s="1354"/>
      <c r="G35" s="1354"/>
      <c r="H35" s="1354"/>
      <c r="I35" s="1355"/>
      <c r="J35" s="1329"/>
      <c r="K35" s="1356"/>
      <c r="L35" s="1357"/>
      <c r="M35" s="1355"/>
      <c r="N35" s="1356"/>
      <c r="O35" s="1358"/>
      <c r="P35" s="1359"/>
      <c r="Q35" s="1360"/>
      <c r="R35" s="1354"/>
      <c r="S35" s="1354"/>
      <c r="T35" s="1354"/>
      <c r="U35" s="1358"/>
      <c r="V35" s="1358"/>
      <c r="W35" s="1361"/>
      <c r="X35" s="1361"/>
      <c r="Y35" s="1358"/>
      <c r="Z35" s="1362" t="s">
        <v>1309</v>
      </c>
      <c r="AA35" s="1363" t="s">
        <v>1318</v>
      </c>
      <c r="AB35" s="1364" t="s">
        <v>1342</v>
      </c>
      <c r="AC35" s="1327"/>
    </row>
    <row r="36" spans="1:29" ht="24.75" thickBot="1">
      <c r="A36" s="1327"/>
      <c r="B36" s="1354"/>
      <c r="C36" s="1355"/>
      <c r="D36" s="1356"/>
      <c r="E36" s="1354"/>
      <c r="F36" s="1354"/>
      <c r="G36" s="1354"/>
      <c r="H36" s="1354"/>
      <c r="I36" s="1355"/>
      <c r="J36" s="1329"/>
      <c r="K36" s="1356"/>
      <c r="L36" s="1357"/>
      <c r="M36" s="1355"/>
      <c r="N36" s="1356"/>
      <c r="O36" s="1358"/>
      <c r="P36" s="1359"/>
      <c r="Q36" s="1360"/>
      <c r="R36" s="1354"/>
      <c r="S36" s="1354"/>
      <c r="T36" s="1354"/>
      <c r="U36" s="1358"/>
      <c r="V36" s="1358"/>
      <c r="W36" s="1361"/>
      <c r="X36" s="1361"/>
      <c r="Y36" s="1358"/>
      <c r="Z36" s="1362" t="s">
        <v>1322</v>
      </c>
      <c r="AA36" s="1363" t="s">
        <v>1320</v>
      </c>
      <c r="AB36" s="1364" t="s">
        <v>280</v>
      </c>
      <c r="AC36" s="1327"/>
    </row>
    <row r="37" spans="1:29" ht="15.75" thickBot="1">
      <c r="A37" s="1327"/>
      <c r="B37" s="1354"/>
      <c r="C37" s="1355"/>
      <c r="D37" s="1356"/>
      <c r="E37" s="1354"/>
      <c r="F37" s="1354"/>
      <c r="G37" s="1354"/>
      <c r="H37" s="1354"/>
      <c r="I37" s="1355"/>
      <c r="J37" s="1329"/>
      <c r="K37" s="1356"/>
      <c r="L37" s="1357"/>
      <c r="M37" s="1355"/>
      <c r="N37" s="1356"/>
      <c r="O37" s="1358"/>
      <c r="P37" s="1359"/>
      <c r="Q37" s="1360"/>
      <c r="R37" s="1354"/>
      <c r="S37" s="1354"/>
      <c r="T37" s="1354"/>
      <c r="U37" s="1358"/>
      <c r="V37" s="1358"/>
      <c r="W37" s="1361"/>
      <c r="X37" s="1361"/>
      <c r="Y37" s="1358"/>
      <c r="Z37" s="1362" t="s">
        <v>1322</v>
      </c>
      <c r="AA37" s="1363" t="s">
        <v>1323</v>
      </c>
      <c r="AB37" s="1364" t="s">
        <v>280</v>
      </c>
      <c r="AC37" s="1327"/>
    </row>
    <row r="38" spans="1:29" ht="24.75" thickBot="1">
      <c r="A38" s="1327"/>
      <c r="B38" s="1354"/>
      <c r="C38" s="1355"/>
      <c r="D38" s="1356"/>
      <c r="E38" s="1354"/>
      <c r="F38" s="1354"/>
      <c r="G38" s="1354"/>
      <c r="H38" s="1354"/>
      <c r="I38" s="1355"/>
      <c r="J38" s="1329"/>
      <c r="K38" s="1356"/>
      <c r="L38" s="1357"/>
      <c r="M38" s="1355"/>
      <c r="N38" s="1356"/>
      <c r="O38" s="1358"/>
      <c r="P38" s="1359"/>
      <c r="Q38" s="1360"/>
      <c r="R38" s="1354"/>
      <c r="S38" s="1354"/>
      <c r="T38" s="1354"/>
      <c r="U38" s="1358"/>
      <c r="V38" s="1358"/>
      <c r="W38" s="1361"/>
      <c r="X38" s="1361"/>
      <c r="Y38" s="1358"/>
      <c r="Z38" s="1362" t="s">
        <v>1322</v>
      </c>
      <c r="AA38" s="1363" t="s">
        <v>1324</v>
      </c>
      <c r="AB38" s="1364" t="s">
        <v>280</v>
      </c>
      <c r="AC38" s="1327"/>
    </row>
    <row r="39" spans="1:29" ht="15.75" thickBot="1">
      <c r="A39" s="1327"/>
      <c r="B39" s="1365"/>
      <c r="C39" s="1366"/>
      <c r="D39" s="1367"/>
      <c r="E39" s="1365"/>
      <c r="F39" s="1365"/>
      <c r="G39" s="1365"/>
      <c r="H39" s="1365"/>
      <c r="I39" s="1366"/>
      <c r="J39" s="1368"/>
      <c r="K39" s="1367"/>
      <c r="L39" s="1369"/>
      <c r="M39" s="1366"/>
      <c r="N39" s="1367"/>
      <c r="O39" s="1370"/>
      <c r="P39" s="1371"/>
      <c r="Q39" s="1372"/>
      <c r="R39" s="1365"/>
      <c r="S39" s="1365"/>
      <c r="T39" s="1365"/>
      <c r="U39" s="1370"/>
      <c r="V39" s="1370"/>
      <c r="W39" s="1373"/>
      <c r="X39" s="1373"/>
      <c r="Y39" s="1370"/>
      <c r="Z39" s="1327"/>
      <c r="AA39" s="1327"/>
      <c r="AB39" s="1327"/>
      <c r="AC39" s="1327"/>
    </row>
  </sheetData>
  <sheetProtection sheet="1" formatCells="0" formatColumns="0" formatRows="0" insertColumns="0" insertRows="0" insertHyperlinks="0" deleteColumns="0" deleteRows="0" sort="0" autoFilter="0" pivotTables="0"/>
  <mergeCells count="82">
    <mergeCell ref="X32:X39"/>
    <mergeCell ref="Y32:Y39"/>
    <mergeCell ref="R32:R39"/>
    <mergeCell ref="S32:S39"/>
    <mergeCell ref="T32:T39"/>
    <mergeCell ref="U32:U39"/>
    <mergeCell ref="V32:V39"/>
    <mergeCell ref="W32:W39"/>
    <mergeCell ref="H32:H39"/>
    <mergeCell ref="I32:K39"/>
    <mergeCell ref="L32:L39"/>
    <mergeCell ref="M32:N39"/>
    <mergeCell ref="O32:O39"/>
    <mergeCell ref="P32:Q39"/>
    <mergeCell ref="U24:U31"/>
    <mergeCell ref="V24:V31"/>
    <mergeCell ref="W24:W31"/>
    <mergeCell ref="X24:X31"/>
    <mergeCell ref="Y24:Y31"/>
    <mergeCell ref="B32:B39"/>
    <mergeCell ref="C32:D39"/>
    <mergeCell ref="E32:E39"/>
    <mergeCell ref="F32:F39"/>
    <mergeCell ref="G32:G39"/>
    <mergeCell ref="M24:N31"/>
    <mergeCell ref="O24:O31"/>
    <mergeCell ref="P24:Q31"/>
    <mergeCell ref="R24:R31"/>
    <mergeCell ref="S24:S31"/>
    <mergeCell ref="T24:T31"/>
    <mergeCell ref="X16:X23"/>
    <mergeCell ref="Y16:Y23"/>
    <mergeCell ref="B24:B31"/>
    <mergeCell ref="C24:D31"/>
    <mergeCell ref="E24:E31"/>
    <mergeCell ref="F24:F31"/>
    <mergeCell ref="G24:G31"/>
    <mergeCell ref="H24:H31"/>
    <mergeCell ref="I24:K31"/>
    <mergeCell ref="L24:L31"/>
    <mergeCell ref="R16:R23"/>
    <mergeCell ref="S16:S23"/>
    <mergeCell ref="T16:T23"/>
    <mergeCell ref="U16:U23"/>
    <mergeCell ref="V16:V23"/>
    <mergeCell ref="W16:W23"/>
    <mergeCell ref="H16:H23"/>
    <mergeCell ref="I16:K23"/>
    <mergeCell ref="L16:L23"/>
    <mergeCell ref="M16:N23"/>
    <mergeCell ref="O16:O23"/>
    <mergeCell ref="P16:Q23"/>
    <mergeCell ref="C15:D15"/>
    <mergeCell ref="I15:K15"/>
    <mergeCell ref="M15:N15"/>
    <mergeCell ref="P15:Q15"/>
    <mergeCell ref="Z15:AB15"/>
    <mergeCell ref="B16:B23"/>
    <mergeCell ref="C16:D23"/>
    <mergeCell ref="E16:E23"/>
    <mergeCell ref="F16:F23"/>
    <mergeCell ref="G16:G23"/>
    <mergeCell ref="B13:P13"/>
    <mergeCell ref="B14:F14"/>
    <mergeCell ref="G14:N14"/>
    <mergeCell ref="O14:T14"/>
    <mergeCell ref="U14:X14"/>
    <mergeCell ref="Y14:AB14"/>
    <mergeCell ref="K6:M7"/>
    <mergeCell ref="N6:P7"/>
    <mergeCell ref="B7:C9"/>
    <mergeCell ref="D7:I9"/>
    <mergeCell ref="K9:P11"/>
    <mergeCell ref="B11:C12"/>
    <mergeCell ref="D11:I12"/>
    <mergeCell ref="B1:P1"/>
    <mergeCell ref="B2:C2"/>
    <mergeCell ref="D2:I2"/>
    <mergeCell ref="K3:M4"/>
    <mergeCell ref="N3:P4"/>
    <mergeCell ref="B4:C5"/>
    <mergeCell ref="D4: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78"/>
  <sheetViews>
    <sheetView topLeftCell="T8" zoomScale="70" zoomScaleNormal="70" workbookViewId="0">
      <selection activeCell="AF53" sqref="AF53"/>
    </sheetView>
  </sheetViews>
  <sheetFormatPr baseColWidth="10" defaultColWidth="11.42578125" defaultRowHeight="15"/>
  <cols>
    <col min="1" max="1" width="1.85546875" style="1" customWidth="1"/>
    <col min="2" max="2" width="19" style="9" customWidth="1"/>
    <col min="3" max="3" width="17.42578125" style="6" customWidth="1"/>
    <col min="4" max="4" width="9.85546875" style="6" customWidth="1"/>
    <col min="5" max="5" width="11.42578125" style="1" customWidth="1"/>
    <col min="6" max="6" width="11.85546875" style="1" customWidth="1"/>
    <col min="7" max="7" width="23.28515625" style="1" customWidth="1"/>
    <col min="8" max="8" width="22.85546875" style="1" customWidth="1"/>
    <col min="9" max="9" width="49.42578125" style="1" customWidth="1"/>
    <col min="10" max="10" width="18.140625" style="9" customWidth="1"/>
    <col min="11" max="11" width="19.140625" style="9" customWidth="1"/>
    <col min="12" max="12" width="18.85546875" style="9" bestFit="1" customWidth="1"/>
    <col min="13" max="13" width="47.140625" style="9" customWidth="1"/>
    <col min="14" max="14" width="46.85546875" style="1" customWidth="1"/>
    <col min="15" max="15" width="36.140625" style="1" customWidth="1"/>
    <col min="16" max="16" width="51.42578125" style="1" customWidth="1"/>
    <col min="17" max="17" width="11.42578125" style="2"/>
    <col min="18" max="18" width="27" style="67" customWidth="1"/>
    <col min="19" max="19" width="90.28515625" style="2" customWidth="1"/>
    <col min="20" max="20" width="36.85546875" style="2" customWidth="1"/>
    <col min="21" max="21" width="26.5703125" style="2" customWidth="1"/>
    <col min="22" max="23" width="18.42578125" style="2" customWidth="1"/>
    <col min="24" max="24" width="2.140625" style="1" customWidth="1"/>
    <col min="25" max="25" width="47.5703125" style="2" customWidth="1"/>
    <col min="26" max="26" width="24.28515625" style="2" customWidth="1"/>
    <col min="27" max="28" width="22.85546875" style="2" customWidth="1"/>
    <col min="29" max="29" width="2.85546875" style="2" customWidth="1"/>
    <col min="30" max="30" width="48" style="2" customWidth="1"/>
    <col min="31" max="31" width="24.5703125" style="2" customWidth="1"/>
    <col min="32" max="32" width="88.7109375" style="2" customWidth="1"/>
    <col min="33" max="33" width="11.140625" style="2" customWidth="1"/>
    <col min="34" max="16384" width="11.42578125" style="2"/>
  </cols>
  <sheetData>
    <row r="1" spans="2:256">
      <c r="X1" s="2"/>
    </row>
    <row r="2" spans="2:256" ht="15.75" thickBot="1">
      <c r="X2" s="2"/>
    </row>
    <row r="3" spans="2:256" ht="120" customHeight="1" thickBot="1">
      <c r="B3" s="507" t="s">
        <v>0</v>
      </c>
      <c r="C3" s="508"/>
      <c r="D3" s="508"/>
      <c r="E3" s="508"/>
      <c r="F3" s="508"/>
      <c r="G3" s="508"/>
      <c r="H3" s="508"/>
      <c r="I3" s="508"/>
      <c r="J3" s="508"/>
      <c r="K3" s="508"/>
      <c r="L3" s="508"/>
      <c r="M3" s="508"/>
      <c r="N3" s="508"/>
      <c r="O3" s="508"/>
      <c r="P3" s="509"/>
      <c r="X3" s="2"/>
    </row>
    <row r="4" spans="2:256" ht="30.75" thickBot="1">
      <c r="B4" s="510" t="s">
        <v>341</v>
      </c>
      <c r="C4" s="511"/>
      <c r="D4" s="511"/>
      <c r="E4" s="511"/>
      <c r="F4" s="511"/>
      <c r="G4" s="511"/>
      <c r="H4" s="511"/>
      <c r="I4" s="511"/>
      <c r="J4" s="511"/>
      <c r="K4" s="511"/>
      <c r="L4" s="511"/>
      <c r="M4" s="511"/>
      <c r="N4" s="511"/>
      <c r="O4" s="511"/>
      <c r="P4" s="512"/>
      <c r="X4" s="2"/>
    </row>
    <row r="5" spans="2:256" ht="75.75" customHeight="1" thickBot="1">
      <c r="B5" s="737" t="s">
        <v>7</v>
      </c>
      <c r="C5" s="738"/>
      <c r="D5" s="731" t="s">
        <v>58</v>
      </c>
      <c r="E5" s="731"/>
      <c r="F5" s="731"/>
      <c r="G5" s="731"/>
      <c r="H5" s="13" t="s">
        <v>3</v>
      </c>
      <c r="I5" s="731" t="s">
        <v>40</v>
      </c>
      <c r="J5" s="731"/>
      <c r="K5" s="731"/>
      <c r="L5" s="731"/>
      <c r="M5" s="731"/>
      <c r="N5" s="731"/>
      <c r="O5" s="731"/>
      <c r="P5" s="732"/>
      <c r="X5" s="2"/>
    </row>
    <row r="6" spans="2:256" ht="48" customHeight="1" thickBot="1">
      <c r="B6" s="739" t="s">
        <v>1</v>
      </c>
      <c r="C6" s="740"/>
      <c r="D6" s="733" t="s">
        <v>253</v>
      </c>
      <c r="E6" s="733"/>
      <c r="F6" s="733"/>
      <c r="G6" s="733"/>
      <c r="H6" s="745" t="s">
        <v>4</v>
      </c>
      <c r="I6" s="733" t="s">
        <v>5</v>
      </c>
      <c r="J6" s="733"/>
      <c r="K6" s="733"/>
      <c r="L6" s="733"/>
      <c r="M6" s="733"/>
      <c r="N6" s="733"/>
      <c r="O6" s="733"/>
      <c r="P6" s="734"/>
      <c r="S6" s="612" t="s">
        <v>548</v>
      </c>
      <c r="T6" s="613"/>
      <c r="U6" s="613"/>
      <c r="V6" s="613"/>
      <c r="W6" s="613"/>
      <c r="X6" s="613"/>
      <c r="Y6" s="613"/>
      <c r="Z6" s="613"/>
      <c r="AA6" s="614"/>
    </row>
    <row r="7" spans="2:256" ht="30" customHeight="1">
      <c r="B7" s="741" t="s">
        <v>2</v>
      </c>
      <c r="C7" s="742"/>
      <c r="D7" s="733" t="s">
        <v>254</v>
      </c>
      <c r="E7" s="733"/>
      <c r="F7" s="733"/>
      <c r="G7" s="733"/>
      <c r="H7" s="745"/>
      <c r="I7" s="733"/>
      <c r="J7" s="733"/>
      <c r="K7" s="733"/>
      <c r="L7" s="733"/>
      <c r="M7" s="733"/>
      <c r="N7" s="733"/>
      <c r="O7" s="733"/>
      <c r="P7" s="734"/>
      <c r="X7" s="2"/>
    </row>
    <row r="8" spans="2:256" ht="27" customHeight="1" thickBot="1">
      <c r="B8" s="743"/>
      <c r="C8" s="744"/>
      <c r="D8" s="735"/>
      <c r="E8" s="735"/>
      <c r="F8" s="735"/>
      <c r="G8" s="735"/>
      <c r="H8" s="746"/>
      <c r="I8" s="735"/>
      <c r="J8" s="735"/>
      <c r="K8" s="735"/>
      <c r="L8" s="735"/>
      <c r="M8" s="735"/>
      <c r="N8" s="735"/>
      <c r="O8" s="735"/>
      <c r="P8" s="736"/>
      <c r="X8" s="2"/>
    </row>
    <row r="9" spans="2:256" ht="36.75" customHeight="1" thickBot="1">
      <c r="B9" s="780"/>
      <c r="C9" s="781"/>
      <c r="D9" s="781"/>
      <c r="E9" s="781"/>
      <c r="F9" s="781"/>
      <c r="G9" s="781"/>
      <c r="H9" s="781"/>
      <c r="I9" s="781"/>
      <c r="J9" s="781"/>
      <c r="K9" s="781"/>
      <c r="L9" s="781"/>
      <c r="M9" s="781"/>
      <c r="N9" s="781"/>
      <c r="O9" s="781"/>
      <c r="P9" s="782"/>
      <c r="R9" s="625" t="s">
        <v>342</v>
      </c>
      <c r="S9" s="626"/>
      <c r="T9" s="626"/>
      <c r="U9" s="626"/>
      <c r="V9" s="626"/>
      <c r="W9" s="627"/>
      <c r="X9" s="68"/>
      <c r="Y9" s="625" t="s">
        <v>343</v>
      </c>
      <c r="Z9" s="626"/>
      <c r="AA9" s="626"/>
      <c r="AB9" s="627"/>
      <c r="AD9" s="753" t="s">
        <v>539</v>
      </c>
      <c r="AE9" s="626"/>
      <c r="AF9" s="626"/>
      <c r="AG9" s="627"/>
    </row>
    <row r="10" spans="2:256" s="6" customFormat="1" ht="65.25" customHeight="1" thickBot="1">
      <c r="B10" s="14" t="s">
        <v>8</v>
      </c>
      <c r="C10" s="692" t="s">
        <v>9</v>
      </c>
      <c r="D10" s="692"/>
      <c r="E10" s="706" t="s">
        <v>10</v>
      </c>
      <c r="F10" s="707"/>
      <c r="G10" s="692" t="s">
        <v>11</v>
      </c>
      <c r="H10" s="692"/>
      <c r="I10" s="692"/>
      <c r="J10" s="15" t="s">
        <v>6</v>
      </c>
      <c r="K10" s="15" t="s">
        <v>12</v>
      </c>
      <c r="L10" s="15" t="s">
        <v>16</v>
      </c>
      <c r="M10" s="15" t="s">
        <v>17</v>
      </c>
      <c r="N10" s="15" t="s">
        <v>18</v>
      </c>
      <c r="O10" s="15" t="s">
        <v>19</v>
      </c>
      <c r="P10" s="15" t="s">
        <v>20</v>
      </c>
      <c r="Q10" s="8"/>
      <c r="R10" s="69" t="s">
        <v>344</v>
      </c>
      <c r="S10" s="61" t="s">
        <v>345</v>
      </c>
      <c r="T10" s="61" t="s">
        <v>346</v>
      </c>
      <c r="U10" s="61" t="s">
        <v>347</v>
      </c>
      <c r="V10" s="70" t="s">
        <v>348</v>
      </c>
      <c r="W10" s="239" t="s">
        <v>484</v>
      </c>
      <c r="X10" s="68"/>
      <c r="Y10" s="71" t="s">
        <v>345</v>
      </c>
      <c r="Z10" s="61" t="s">
        <v>347</v>
      </c>
      <c r="AA10" s="70" t="s">
        <v>348</v>
      </c>
      <c r="AB10" s="239" t="s">
        <v>484</v>
      </c>
      <c r="AC10" s="8"/>
      <c r="AD10" s="71" t="s">
        <v>346</v>
      </c>
      <c r="AE10" s="61" t="s">
        <v>347</v>
      </c>
      <c r="AF10" s="70" t="s">
        <v>486</v>
      </c>
      <c r="AG10" s="239" t="s">
        <v>484</v>
      </c>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2:256" ht="105.75" customHeight="1" thickBot="1">
      <c r="B11" s="17">
        <v>1</v>
      </c>
      <c r="C11" s="662" t="s">
        <v>27</v>
      </c>
      <c r="D11" s="663"/>
      <c r="E11" s="708" t="s">
        <v>13</v>
      </c>
      <c r="F11" s="709"/>
      <c r="G11" s="696" t="s">
        <v>101</v>
      </c>
      <c r="H11" s="696"/>
      <c r="I11" s="696"/>
      <c r="J11" s="18">
        <v>44197</v>
      </c>
      <c r="K11" s="18">
        <v>44227</v>
      </c>
      <c r="L11" s="16" t="s">
        <v>57</v>
      </c>
      <c r="M11" s="19" t="s">
        <v>55</v>
      </c>
      <c r="N11" s="20" t="s">
        <v>79</v>
      </c>
      <c r="O11" s="20" t="s">
        <v>56</v>
      </c>
      <c r="P11" s="21" t="s">
        <v>54</v>
      </c>
      <c r="R11" s="72" t="s">
        <v>349</v>
      </c>
      <c r="S11" s="73" t="s">
        <v>350</v>
      </c>
      <c r="T11" s="73" t="s">
        <v>351</v>
      </c>
      <c r="U11" s="74">
        <v>0.4</v>
      </c>
      <c r="V11" s="75">
        <v>0.4</v>
      </c>
      <c r="W11" s="620">
        <f>AVERAGE(U11:U16)</f>
        <v>0.9</v>
      </c>
      <c r="X11" s="76"/>
      <c r="Y11" s="146" t="s">
        <v>352</v>
      </c>
      <c r="Z11" s="74">
        <v>0.4</v>
      </c>
      <c r="AA11" s="75">
        <v>0.4</v>
      </c>
      <c r="AB11" s="620">
        <f>AVERAGE(Z11:Z16)</f>
        <v>0.9</v>
      </c>
      <c r="AD11" s="146" t="s">
        <v>352</v>
      </c>
      <c r="AE11" s="74">
        <v>0</v>
      </c>
      <c r="AF11" s="240" t="s">
        <v>544</v>
      </c>
      <c r="AG11" s="620">
        <f>+AVERAGE(AE11:AE16)</f>
        <v>0.36499999999999999</v>
      </c>
    </row>
    <row r="12" spans="2:256" ht="106.5" customHeight="1" thickBot="1">
      <c r="B12" s="22">
        <f>1+B11</f>
        <v>2</v>
      </c>
      <c r="C12" s="664"/>
      <c r="D12" s="665"/>
      <c r="E12" s="694" t="s">
        <v>14</v>
      </c>
      <c r="F12" s="695"/>
      <c r="G12" s="711" t="s">
        <v>100</v>
      </c>
      <c r="H12" s="712"/>
      <c r="I12" s="713"/>
      <c r="J12" s="23">
        <v>43862</v>
      </c>
      <c r="K12" s="23">
        <v>44561</v>
      </c>
      <c r="L12" s="24" t="s">
        <v>36</v>
      </c>
      <c r="M12" s="25" t="s">
        <v>61</v>
      </c>
      <c r="N12" s="26" t="s">
        <v>80</v>
      </c>
      <c r="O12" s="26" t="s">
        <v>62</v>
      </c>
      <c r="P12" s="27" t="s">
        <v>72</v>
      </c>
      <c r="R12" s="78" t="s">
        <v>349</v>
      </c>
      <c r="S12" s="79" t="s">
        <v>353</v>
      </c>
      <c r="T12" s="80" t="s">
        <v>354</v>
      </c>
      <c r="U12" s="81">
        <v>1</v>
      </c>
      <c r="V12" s="82">
        <f>+U12/3</f>
        <v>0.33333333333333331</v>
      </c>
      <c r="W12" s="621"/>
      <c r="Y12" s="151" t="s">
        <v>415</v>
      </c>
      <c r="Z12" s="81">
        <v>1</v>
      </c>
      <c r="AA12" s="82">
        <f>+Z12/3</f>
        <v>0.33333333333333331</v>
      </c>
      <c r="AB12" s="621"/>
      <c r="AD12" s="146" t="s">
        <v>507</v>
      </c>
      <c r="AE12" s="74">
        <v>0.33</v>
      </c>
      <c r="AF12" s="240" t="s">
        <v>508</v>
      </c>
      <c r="AG12" s="621"/>
    </row>
    <row r="13" spans="2:256" ht="83.25" customHeight="1" thickBot="1">
      <c r="B13" s="22">
        <f>1+B12</f>
        <v>3</v>
      </c>
      <c r="C13" s="664"/>
      <c r="D13" s="665"/>
      <c r="E13" s="664"/>
      <c r="F13" s="665"/>
      <c r="G13" s="711" t="s">
        <v>245</v>
      </c>
      <c r="H13" s="712"/>
      <c r="I13" s="713"/>
      <c r="J13" s="23">
        <v>43862</v>
      </c>
      <c r="K13" s="23">
        <v>44561</v>
      </c>
      <c r="L13" s="24" t="s">
        <v>34</v>
      </c>
      <c r="M13" s="28" t="s">
        <v>60</v>
      </c>
      <c r="N13" s="26" t="s">
        <v>251</v>
      </c>
      <c r="O13" s="26" t="s">
        <v>250</v>
      </c>
      <c r="P13" s="27" t="s">
        <v>252</v>
      </c>
      <c r="R13" s="78" t="s">
        <v>349</v>
      </c>
      <c r="S13" s="83" t="s">
        <v>355</v>
      </c>
      <c r="T13" s="84" t="s">
        <v>356</v>
      </c>
      <c r="U13" s="81">
        <v>1</v>
      </c>
      <c r="V13" s="82">
        <f>+U13/4</f>
        <v>0.25</v>
      </c>
      <c r="W13" s="621"/>
      <c r="X13" s="85"/>
      <c r="Y13" s="151" t="s">
        <v>357</v>
      </c>
      <c r="Z13" s="81">
        <v>1</v>
      </c>
      <c r="AA13" s="82">
        <f>+Z13/4</f>
        <v>0.25</v>
      </c>
      <c r="AB13" s="621"/>
      <c r="AD13" s="146" t="s">
        <v>511</v>
      </c>
      <c r="AE13" s="74">
        <v>1</v>
      </c>
      <c r="AF13" s="240" t="s">
        <v>509</v>
      </c>
      <c r="AG13" s="621"/>
    </row>
    <row r="14" spans="2:256" ht="84" customHeight="1" thickBot="1">
      <c r="B14" s="22">
        <f>1+B13</f>
        <v>4</v>
      </c>
      <c r="C14" s="664"/>
      <c r="D14" s="665"/>
      <c r="E14" s="727" t="s">
        <v>15</v>
      </c>
      <c r="F14" s="728"/>
      <c r="G14" s="693" t="s">
        <v>78</v>
      </c>
      <c r="H14" s="693"/>
      <c r="I14" s="693"/>
      <c r="J14" s="23">
        <v>44197</v>
      </c>
      <c r="K14" s="23">
        <v>44561</v>
      </c>
      <c r="L14" s="29" t="s">
        <v>36</v>
      </c>
      <c r="M14" s="30" t="s">
        <v>59</v>
      </c>
      <c r="N14" s="26" t="s">
        <v>102</v>
      </c>
      <c r="O14" s="26" t="s">
        <v>63</v>
      </c>
      <c r="P14" s="27" t="s">
        <v>105</v>
      </c>
      <c r="R14" s="78" t="s">
        <v>349</v>
      </c>
      <c r="S14" s="79" t="s">
        <v>358</v>
      </c>
      <c r="T14" s="84" t="s">
        <v>359</v>
      </c>
      <c r="U14" s="81">
        <v>1</v>
      </c>
      <c r="V14" s="82">
        <f>+U14/4</f>
        <v>0.25</v>
      </c>
      <c r="W14" s="621"/>
      <c r="Y14" s="151" t="s">
        <v>417</v>
      </c>
      <c r="Z14" s="81">
        <v>1</v>
      </c>
      <c r="AA14" s="82">
        <f>+Z14/4</f>
        <v>0.25</v>
      </c>
      <c r="AB14" s="621"/>
      <c r="AD14" s="146" t="s">
        <v>510</v>
      </c>
      <c r="AE14" s="74">
        <v>0.17</v>
      </c>
      <c r="AF14" s="240" t="s">
        <v>545</v>
      </c>
      <c r="AG14" s="621"/>
    </row>
    <row r="15" spans="2:256" ht="87.75" customHeight="1" thickBot="1">
      <c r="B15" s="22">
        <f>1+B14</f>
        <v>5</v>
      </c>
      <c r="C15" s="664"/>
      <c r="D15" s="665"/>
      <c r="E15" s="729"/>
      <c r="F15" s="730"/>
      <c r="G15" s="693" t="s">
        <v>116</v>
      </c>
      <c r="H15" s="693"/>
      <c r="I15" s="693"/>
      <c r="J15" s="23">
        <v>44197</v>
      </c>
      <c r="K15" s="23">
        <v>44561</v>
      </c>
      <c r="L15" s="29" t="s">
        <v>36</v>
      </c>
      <c r="M15" s="30" t="s">
        <v>59</v>
      </c>
      <c r="N15" s="26" t="s">
        <v>103</v>
      </c>
      <c r="O15" s="26" t="s">
        <v>248</v>
      </c>
      <c r="P15" s="27" t="s">
        <v>106</v>
      </c>
      <c r="R15" s="78" t="s">
        <v>349</v>
      </c>
      <c r="S15" s="79" t="s">
        <v>476</v>
      </c>
      <c r="T15" s="84" t="s">
        <v>475</v>
      </c>
      <c r="U15" s="81">
        <v>1</v>
      </c>
      <c r="V15" s="82">
        <f>+U15/3</f>
        <v>0.33333333333333331</v>
      </c>
      <c r="W15" s="621"/>
      <c r="Y15" s="86" t="s">
        <v>477</v>
      </c>
      <c r="Z15" s="81">
        <v>1</v>
      </c>
      <c r="AA15" s="82">
        <f>+Z15/3</f>
        <v>0.33333333333333331</v>
      </c>
      <c r="AB15" s="621"/>
      <c r="AD15" s="146" t="s">
        <v>512</v>
      </c>
      <c r="AE15" s="74">
        <v>0.52</v>
      </c>
      <c r="AF15" s="240" t="s">
        <v>546</v>
      </c>
      <c r="AG15" s="621"/>
    </row>
    <row r="16" spans="2:256" ht="105.75" customHeight="1" thickBot="1">
      <c r="B16" s="36">
        <v>6</v>
      </c>
      <c r="C16" s="664"/>
      <c r="D16" s="665"/>
      <c r="E16" s="729"/>
      <c r="F16" s="730"/>
      <c r="G16" s="703" t="s">
        <v>246</v>
      </c>
      <c r="H16" s="704"/>
      <c r="I16" s="705"/>
      <c r="J16" s="37">
        <v>44197</v>
      </c>
      <c r="K16" s="37">
        <v>44561</v>
      </c>
      <c r="L16" s="38" t="s">
        <v>36</v>
      </c>
      <c r="M16" s="39" t="s">
        <v>59</v>
      </c>
      <c r="N16" s="40" t="s">
        <v>247</v>
      </c>
      <c r="O16" s="41" t="s">
        <v>104</v>
      </c>
      <c r="P16" s="42" t="s">
        <v>249</v>
      </c>
      <c r="R16" s="87" t="s">
        <v>349</v>
      </c>
      <c r="S16" s="172" t="s">
        <v>416</v>
      </c>
      <c r="T16" s="84" t="s">
        <v>360</v>
      </c>
      <c r="U16" s="109">
        <v>1</v>
      </c>
      <c r="V16" s="110">
        <f>+U16/3</f>
        <v>0.33333333333333331</v>
      </c>
      <c r="W16" s="622"/>
      <c r="Y16" s="173" t="s">
        <v>478</v>
      </c>
      <c r="Z16" s="152">
        <v>1</v>
      </c>
      <c r="AA16" s="153">
        <f>+Z16/3</f>
        <v>0.33333333333333331</v>
      </c>
      <c r="AB16" s="622"/>
      <c r="AD16" s="146" t="s">
        <v>514</v>
      </c>
      <c r="AE16" s="74">
        <v>0.17</v>
      </c>
      <c r="AF16" s="240" t="s">
        <v>513</v>
      </c>
      <c r="AG16" s="622"/>
    </row>
    <row r="17" spans="2:256" s="43" customFormat="1" ht="356.25" customHeight="1" thickBot="1">
      <c r="B17" s="17">
        <v>7</v>
      </c>
      <c r="C17" s="662" t="s">
        <v>255</v>
      </c>
      <c r="D17" s="663"/>
      <c r="E17" s="698" t="s">
        <v>256</v>
      </c>
      <c r="F17" s="698"/>
      <c r="G17" s="701" t="s">
        <v>258</v>
      </c>
      <c r="H17" s="701"/>
      <c r="I17" s="701"/>
      <c r="J17" s="44">
        <v>44197</v>
      </c>
      <c r="K17" s="44">
        <v>44561</v>
      </c>
      <c r="L17" s="45" t="s">
        <v>269</v>
      </c>
      <c r="M17" s="16" t="s">
        <v>259</v>
      </c>
      <c r="N17" s="20" t="s">
        <v>262</v>
      </c>
      <c r="O17" s="20" t="s">
        <v>260</v>
      </c>
      <c r="P17" s="21" t="s">
        <v>271</v>
      </c>
      <c r="Q17" s="46"/>
      <c r="R17" s="72" t="s">
        <v>361</v>
      </c>
      <c r="S17" s="88" t="s">
        <v>419</v>
      </c>
      <c r="T17" s="88" t="s">
        <v>483</v>
      </c>
      <c r="U17" s="74">
        <v>1</v>
      </c>
      <c r="V17" s="75">
        <v>0.25</v>
      </c>
      <c r="W17" s="623">
        <f>AVERAGE(U17:U22)</f>
        <v>1</v>
      </c>
      <c r="X17" s="76"/>
      <c r="Y17" s="89" t="s">
        <v>418</v>
      </c>
      <c r="Z17" s="90">
        <v>1</v>
      </c>
      <c r="AA17" s="91">
        <v>0.25</v>
      </c>
      <c r="AB17" s="623">
        <f>AVERAGE(Z17:Z22)</f>
        <v>1</v>
      </c>
      <c r="AC17" s="46"/>
      <c r="AD17" s="146" t="s">
        <v>541</v>
      </c>
      <c r="AE17" s="74"/>
      <c r="AF17" s="244" t="s">
        <v>543</v>
      </c>
      <c r="AG17" s="241"/>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2:256" s="43" customFormat="1" ht="87.75" customHeight="1" thickBot="1">
      <c r="B18" s="22">
        <v>8</v>
      </c>
      <c r="C18" s="664"/>
      <c r="D18" s="665"/>
      <c r="E18" s="699"/>
      <c r="F18" s="699"/>
      <c r="G18" s="702" t="s">
        <v>257</v>
      </c>
      <c r="H18" s="702"/>
      <c r="I18" s="702"/>
      <c r="J18" s="23">
        <v>44197</v>
      </c>
      <c r="K18" s="23">
        <v>44561</v>
      </c>
      <c r="L18" s="29" t="s">
        <v>35</v>
      </c>
      <c r="M18" s="10" t="s">
        <v>261</v>
      </c>
      <c r="N18" s="47" t="s">
        <v>264</v>
      </c>
      <c r="O18" s="48" t="s">
        <v>267</v>
      </c>
      <c r="P18" s="49" t="s">
        <v>263</v>
      </c>
      <c r="Q18" s="46"/>
      <c r="R18" s="78" t="s">
        <v>361</v>
      </c>
      <c r="S18" s="92" t="s">
        <v>479</v>
      </c>
      <c r="T18" s="93"/>
      <c r="U18" s="94"/>
      <c r="V18" s="95"/>
      <c r="W18" s="628"/>
      <c r="X18" s="96"/>
      <c r="Y18" s="158" t="s">
        <v>479</v>
      </c>
      <c r="Z18" s="97"/>
      <c r="AA18" s="98"/>
      <c r="AB18" s="628"/>
      <c r="AC18" s="46"/>
      <c r="AD18" s="146" t="s">
        <v>541</v>
      </c>
      <c r="AE18" s="74"/>
      <c r="AF18" s="244" t="s">
        <v>543</v>
      </c>
      <c r="AG18" s="241"/>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2:256" s="43" customFormat="1" ht="87.75" customHeight="1" thickBot="1">
      <c r="B19" s="22">
        <v>9</v>
      </c>
      <c r="C19" s="664"/>
      <c r="D19" s="665"/>
      <c r="E19" s="700"/>
      <c r="F19" s="700"/>
      <c r="G19" s="697" t="s">
        <v>265</v>
      </c>
      <c r="H19" s="697"/>
      <c r="I19" s="697"/>
      <c r="J19" s="37">
        <v>44197</v>
      </c>
      <c r="K19" s="37">
        <v>44561</v>
      </c>
      <c r="L19" s="38" t="s">
        <v>269</v>
      </c>
      <c r="M19" s="51" t="s">
        <v>261</v>
      </c>
      <c r="N19" s="41" t="s">
        <v>266</v>
      </c>
      <c r="O19" s="41" t="s">
        <v>270</v>
      </c>
      <c r="P19" s="42" t="s">
        <v>268</v>
      </c>
      <c r="Q19" s="46"/>
      <c r="R19" s="78" t="s">
        <v>361</v>
      </c>
      <c r="S19" s="88" t="s">
        <v>362</v>
      </c>
      <c r="T19" s="88" t="s">
        <v>363</v>
      </c>
      <c r="U19" s="81">
        <v>1</v>
      </c>
      <c r="V19" s="99">
        <v>0.25</v>
      </c>
      <c r="W19" s="628"/>
      <c r="X19" s="76"/>
      <c r="Y19" s="231" t="s">
        <v>364</v>
      </c>
      <c r="Z19" s="204">
        <v>1</v>
      </c>
      <c r="AA19" s="205">
        <v>0.25</v>
      </c>
      <c r="AB19" s="628"/>
      <c r="AC19" s="46"/>
      <c r="AD19" s="146" t="s">
        <v>541</v>
      </c>
      <c r="AE19" s="74"/>
      <c r="AF19" s="244" t="s">
        <v>543</v>
      </c>
      <c r="AG19" s="241"/>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2:256" s="43" customFormat="1" ht="175.5" customHeight="1" thickBot="1">
      <c r="B20" s="22">
        <v>10</v>
      </c>
      <c r="C20" s="664"/>
      <c r="D20" s="774"/>
      <c r="E20" s="723" t="s">
        <v>272</v>
      </c>
      <c r="F20" s="698"/>
      <c r="G20" s="701" t="s">
        <v>274</v>
      </c>
      <c r="H20" s="701"/>
      <c r="I20" s="701"/>
      <c r="J20" s="44">
        <v>44197</v>
      </c>
      <c r="K20" s="44">
        <v>44561</v>
      </c>
      <c r="L20" s="45" t="s">
        <v>269</v>
      </c>
      <c r="M20" s="16" t="s">
        <v>261</v>
      </c>
      <c r="N20" s="60" t="s">
        <v>275</v>
      </c>
      <c r="O20" s="653" t="s">
        <v>270</v>
      </c>
      <c r="P20" s="783" t="s">
        <v>339</v>
      </c>
      <c r="Q20" s="46"/>
      <c r="R20" s="78" t="s">
        <v>365</v>
      </c>
      <c r="S20" s="161" t="s">
        <v>424</v>
      </c>
      <c r="T20" s="130" t="s">
        <v>425</v>
      </c>
      <c r="U20" s="100">
        <v>1</v>
      </c>
      <c r="V20" s="101">
        <v>0.25</v>
      </c>
      <c r="W20" s="628"/>
      <c r="X20" s="102"/>
      <c r="Y20" s="232" t="s">
        <v>426</v>
      </c>
      <c r="Z20" s="233">
        <v>1</v>
      </c>
      <c r="AA20" s="234">
        <v>0.25</v>
      </c>
      <c r="AB20" s="628"/>
      <c r="AC20" s="46"/>
      <c r="AD20" s="146" t="s">
        <v>541</v>
      </c>
      <c r="AE20" s="74"/>
      <c r="AF20" s="244" t="s">
        <v>543</v>
      </c>
      <c r="AG20" s="241"/>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2:256" s="43" customFormat="1" ht="148.5" customHeight="1" thickBot="1">
      <c r="B21" s="31">
        <v>11</v>
      </c>
      <c r="C21" s="664"/>
      <c r="D21" s="774"/>
      <c r="E21" s="724"/>
      <c r="F21" s="699"/>
      <c r="G21" s="702" t="s">
        <v>273</v>
      </c>
      <c r="H21" s="702"/>
      <c r="I21" s="702"/>
      <c r="J21" s="23">
        <v>44197</v>
      </c>
      <c r="K21" s="23">
        <v>44561</v>
      </c>
      <c r="L21" s="29" t="s">
        <v>269</v>
      </c>
      <c r="M21" s="10" t="s">
        <v>261</v>
      </c>
      <c r="N21" s="48" t="s">
        <v>276</v>
      </c>
      <c r="O21" s="654"/>
      <c r="P21" s="784"/>
      <c r="Q21" s="46"/>
      <c r="R21" s="78" t="s">
        <v>365</v>
      </c>
      <c r="S21" s="161" t="s">
        <v>427</v>
      </c>
      <c r="T21" s="130" t="s">
        <v>428</v>
      </c>
      <c r="U21" s="100">
        <v>1</v>
      </c>
      <c r="V21" s="101">
        <v>0.25</v>
      </c>
      <c r="W21" s="628"/>
      <c r="X21" s="102"/>
      <c r="Y21" s="86" t="s">
        <v>429</v>
      </c>
      <c r="Z21" s="100">
        <v>1</v>
      </c>
      <c r="AA21" s="101">
        <v>0.25</v>
      </c>
      <c r="AB21" s="628"/>
      <c r="AC21" s="46"/>
      <c r="AD21" s="146" t="s">
        <v>541</v>
      </c>
      <c r="AE21" s="74"/>
      <c r="AF21" s="243" t="s">
        <v>540</v>
      </c>
      <c r="AG21" s="241"/>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row r="22" spans="2:256" s="43" customFormat="1" ht="50.25" customHeight="1" thickBot="1">
      <c r="B22" s="17">
        <v>12</v>
      </c>
      <c r="C22" s="666"/>
      <c r="D22" s="775"/>
      <c r="E22" s="725"/>
      <c r="F22" s="726"/>
      <c r="G22" s="763" t="s">
        <v>340</v>
      </c>
      <c r="H22" s="763"/>
      <c r="I22" s="763"/>
      <c r="J22" s="23">
        <v>44334</v>
      </c>
      <c r="K22" s="23">
        <v>44561</v>
      </c>
      <c r="L22" s="29" t="s">
        <v>269</v>
      </c>
      <c r="M22" s="10" t="s">
        <v>338</v>
      </c>
      <c r="N22" s="59" t="s">
        <v>278</v>
      </c>
      <c r="O22" s="59" t="s">
        <v>279</v>
      </c>
      <c r="P22" s="785"/>
      <c r="Q22" s="46"/>
      <c r="R22" s="103" t="s">
        <v>365</v>
      </c>
      <c r="S22" s="174" t="s">
        <v>479</v>
      </c>
      <c r="T22" s="154"/>
      <c r="U22" s="155"/>
      <c r="V22" s="156"/>
      <c r="W22" s="624"/>
      <c r="X22" s="104"/>
      <c r="Y22" s="235" t="s">
        <v>479</v>
      </c>
      <c r="Z22" s="236"/>
      <c r="AA22" s="237"/>
      <c r="AB22" s="624"/>
      <c r="AC22" s="46"/>
      <c r="AD22" s="146" t="s">
        <v>541</v>
      </c>
      <c r="AE22" s="74"/>
      <c r="AF22" s="244" t="s">
        <v>543</v>
      </c>
      <c r="AG22" s="241"/>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c r="IQ22" s="46"/>
      <c r="IR22" s="46"/>
      <c r="IS22" s="46"/>
      <c r="IT22" s="46"/>
      <c r="IU22" s="46"/>
      <c r="IV22" s="46"/>
    </row>
    <row r="23" spans="2:256" ht="87.75" customHeight="1" thickBot="1">
      <c r="B23" s="22">
        <v>13</v>
      </c>
      <c r="C23" s="789" t="s">
        <v>28</v>
      </c>
      <c r="D23" s="790"/>
      <c r="E23" s="749" t="s">
        <v>139</v>
      </c>
      <c r="F23" s="749"/>
      <c r="G23" s="760" t="s">
        <v>140</v>
      </c>
      <c r="H23" s="760"/>
      <c r="I23" s="760"/>
      <c r="J23" s="176">
        <v>44197</v>
      </c>
      <c r="K23" s="176">
        <v>44227</v>
      </c>
      <c r="L23" s="177" t="s">
        <v>141</v>
      </c>
      <c r="M23" s="178" t="s">
        <v>142</v>
      </c>
      <c r="N23" s="179" t="s">
        <v>143</v>
      </c>
      <c r="O23" s="180" t="s">
        <v>144</v>
      </c>
      <c r="P23" s="181" t="s">
        <v>145</v>
      </c>
      <c r="R23" s="72" t="s">
        <v>366</v>
      </c>
      <c r="S23" s="105" t="s">
        <v>367</v>
      </c>
      <c r="T23" s="644" t="s">
        <v>368</v>
      </c>
      <c r="U23" s="106">
        <v>1</v>
      </c>
      <c r="V23" s="75">
        <v>1</v>
      </c>
      <c r="W23" s="623">
        <f>AVERAGE(U23:U51)</f>
        <v>0.95833333333333337</v>
      </c>
      <c r="X23" s="76"/>
      <c r="Y23" s="160" t="s">
        <v>422</v>
      </c>
      <c r="Z23" s="106">
        <v>1</v>
      </c>
      <c r="AA23" s="75">
        <v>1</v>
      </c>
      <c r="AB23" s="623">
        <f>AVERAGE(Z23:Z51)</f>
        <v>0.95833333333333337</v>
      </c>
      <c r="AD23" s="146" t="s">
        <v>487</v>
      </c>
      <c r="AE23" s="74">
        <v>1</v>
      </c>
      <c r="AF23" s="75" t="s">
        <v>488</v>
      </c>
      <c r="AG23" s="620">
        <f>+AVERAGE(AE23:AE51)</f>
        <v>0.97619047619047616</v>
      </c>
    </row>
    <row r="24" spans="2:256" ht="87.75" customHeight="1" thickBot="1">
      <c r="B24" s="22">
        <v>14</v>
      </c>
      <c r="C24" s="791"/>
      <c r="D24" s="792"/>
      <c r="E24" s="721"/>
      <c r="F24" s="721"/>
      <c r="G24" s="642" t="s">
        <v>146</v>
      </c>
      <c r="H24" s="642"/>
      <c r="I24" s="642"/>
      <c r="J24" s="182">
        <v>44197</v>
      </c>
      <c r="K24" s="182">
        <v>44227</v>
      </c>
      <c r="L24" s="183" t="s">
        <v>141</v>
      </c>
      <c r="M24" s="184" t="s">
        <v>142</v>
      </c>
      <c r="N24" s="642" t="s">
        <v>147</v>
      </c>
      <c r="O24" s="185" t="s">
        <v>148</v>
      </c>
      <c r="P24" s="671" t="s">
        <v>149</v>
      </c>
      <c r="R24" s="78" t="s">
        <v>366</v>
      </c>
      <c r="S24" s="84" t="s">
        <v>367</v>
      </c>
      <c r="T24" s="645"/>
      <c r="U24" s="107">
        <v>1</v>
      </c>
      <c r="V24" s="82">
        <v>1</v>
      </c>
      <c r="W24" s="628"/>
      <c r="X24" s="85"/>
      <c r="Y24" s="160" t="s">
        <v>422</v>
      </c>
      <c r="Z24" s="107">
        <v>1</v>
      </c>
      <c r="AA24" s="82">
        <v>1</v>
      </c>
      <c r="AB24" s="628"/>
      <c r="AD24" s="146" t="s">
        <v>487</v>
      </c>
      <c r="AE24" s="74">
        <v>1</v>
      </c>
      <c r="AF24" s="75" t="s">
        <v>488</v>
      </c>
      <c r="AG24" s="621"/>
    </row>
    <row r="25" spans="2:256" ht="87.75" customHeight="1" thickBot="1">
      <c r="B25" s="22">
        <v>15</v>
      </c>
      <c r="C25" s="791"/>
      <c r="D25" s="792"/>
      <c r="E25" s="721"/>
      <c r="F25" s="721"/>
      <c r="G25" s="642" t="s">
        <v>150</v>
      </c>
      <c r="H25" s="642"/>
      <c r="I25" s="642"/>
      <c r="J25" s="182">
        <v>44197</v>
      </c>
      <c r="K25" s="186">
        <v>44286</v>
      </c>
      <c r="L25" s="183" t="s">
        <v>34</v>
      </c>
      <c r="M25" s="184" t="s">
        <v>142</v>
      </c>
      <c r="N25" s="642"/>
      <c r="O25" s="185" t="s">
        <v>151</v>
      </c>
      <c r="P25" s="661"/>
      <c r="R25" s="78" t="s">
        <v>366</v>
      </c>
      <c r="S25" s="108" t="s">
        <v>440</v>
      </c>
      <c r="T25" s="80" t="s">
        <v>369</v>
      </c>
      <c r="U25" s="107">
        <v>1</v>
      </c>
      <c r="V25" s="82">
        <v>1</v>
      </c>
      <c r="W25" s="628"/>
      <c r="X25" s="85"/>
      <c r="Y25" s="151" t="s">
        <v>423</v>
      </c>
      <c r="Z25" s="107">
        <v>1</v>
      </c>
      <c r="AA25" s="82">
        <v>1</v>
      </c>
      <c r="AB25" s="628"/>
      <c r="AD25" s="146" t="s">
        <v>489</v>
      </c>
      <c r="AE25" s="74">
        <v>1</v>
      </c>
      <c r="AF25" s="240" t="s">
        <v>490</v>
      </c>
      <c r="AG25" s="621"/>
    </row>
    <row r="26" spans="2:256" ht="87.75" customHeight="1" thickBot="1">
      <c r="B26" s="31">
        <v>16</v>
      </c>
      <c r="C26" s="791"/>
      <c r="D26" s="792"/>
      <c r="E26" s="721"/>
      <c r="F26" s="721"/>
      <c r="G26" s="642" t="s">
        <v>152</v>
      </c>
      <c r="H26" s="642"/>
      <c r="I26" s="642"/>
      <c r="J26" s="182">
        <v>44197</v>
      </c>
      <c r="K26" s="182">
        <v>44255</v>
      </c>
      <c r="L26" s="183" t="s">
        <v>141</v>
      </c>
      <c r="M26" s="184" t="s">
        <v>142</v>
      </c>
      <c r="N26" s="187" t="s">
        <v>153</v>
      </c>
      <c r="O26" s="641" t="s">
        <v>154</v>
      </c>
      <c r="P26" s="660" t="s">
        <v>155</v>
      </c>
      <c r="R26" s="78" t="s">
        <v>366</v>
      </c>
      <c r="S26" s="646" t="s">
        <v>441</v>
      </c>
      <c r="T26" s="645" t="s">
        <v>442</v>
      </c>
      <c r="U26" s="107">
        <v>1</v>
      </c>
      <c r="V26" s="82">
        <v>1</v>
      </c>
      <c r="W26" s="628"/>
      <c r="X26" s="85"/>
      <c r="Y26" s="649" t="s">
        <v>443</v>
      </c>
      <c r="Z26" s="107">
        <v>1</v>
      </c>
      <c r="AA26" s="82">
        <v>1</v>
      </c>
      <c r="AB26" s="628"/>
      <c r="AD26" s="146" t="s">
        <v>518</v>
      </c>
      <c r="AE26" s="74">
        <v>1</v>
      </c>
      <c r="AF26" s="75" t="s">
        <v>488</v>
      </c>
      <c r="AG26" s="621"/>
      <c r="AQ26" s="2">
        <f>1900/1</f>
        <v>1900</v>
      </c>
    </row>
    <row r="27" spans="2:256" ht="87.75" customHeight="1" thickBot="1">
      <c r="B27" s="17">
        <v>17</v>
      </c>
      <c r="C27" s="791"/>
      <c r="D27" s="792"/>
      <c r="E27" s="721"/>
      <c r="F27" s="721"/>
      <c r="G27" s="642"/>
      <c r="H27" s="642"/>
      <c r="I27" s="642"/>
      <c r="J27" s="182">
        <v>44197</v>
      </c>
      <c r="K27" s="182">
        <v>44255</v>
      </c>
      <c r="L27" s="183" t="s">
        <v>141</v>
      </c>
      <c r="M27" s="184" t="s">
        <v>142</v>
      </c>
      <c r="N27" s="187" t="s">
        <v>156</v>
      </c>
      <c r="O27" s="641"/>
      <c r="P27" s="661"/>
      <c r="R27" s="78" t="s">
        <v>366</v>
      </c>
      <c r="S27" s="647"/>
      <c r="T27" s="645"/>
      <c r="U27" s="107">
        <v>1</v>
      </c>
      <c r="V27" s="82">
        <v>1</v>
      </c>
      <c r="W27" s="628"/>
      <c r="X27" s="85"/>
      <c r="Y27" s="650"/>
      <c r="Z27" s="107">
        <v>1</v>
      </c>
      <c r="AA27" s="82">
        <v>1</v>
      </c>
      <c r="AB27" s="628"/>
      <c r="AD27" s="146" t="s">
        <v>491</v>
      </c>
      <c r="AE27" s="74">
        <v>1</v>
      </c>
      <c r="AF27" s="240" t="s">
        <v>550</v>
      </c>
      <c r="AG27" s="621"/>
    </row>
    <row r="28" spans="2:256" ht="249.75" customHeight="1" thickBot="1">
      <c r="B28" s="22">
        <v>18</v>
      </c>
      <c r="C28" s="791"/>
      <c r="D28" s="792"/>
      <c r="E28" s="721"/>
      <c r="F28" s="721"/>
      <c r="G28" s="642" t="s">
        <v>157</v>
      </c>
      <c r="H28" s="642"/>
      <c r="I28" s="642"/>
      <c r="J28" s="182">
        <v>44197</v>
      </c>
      <c r="K28" s="182">
        <v>44227</v>
      </c>
      <c r="L28" s="183" t="s">
        <v>141</v>
      </c>
      <c r="M28" s="184" t="s">
        <v>142</v>
      </c>
      <c r="N28" s="187" t="s">
        <v>158</v>
      </c>
      <c r="O28" s="185" t="s">
        <v>159</v>
      </c>
      <c r="P28" s="188" t="s">
        <v>160</v>
      </c>
      <c r="R28" s="78" t="s">
        <v>366</v>
      </c>
      <c r="S28" s="84" t="s">
        <v>444</v>
      </c>
      <c r="T28" s="80" t="s">
        <v>445</v>
      </c>
      <c r="U28" s="107">
        <v>1</v>
      </c>
      <c r="V28" s="82">
        <v>1</v>
      </c>
      <c r="W28" s="628"/>
      <c r="X28" s="85"/>
      <c r="Y28" s="140" t="s">
        <v>430</v>
      </c>
      <c r="Z28" s="107">
        <v>1</v>
      </c>
      <c r="AA28" s="82">
        <v>1</v>
      </c>
      <c r="AB28" s="628"/>
      <c r="AD28" s="146" t="s">
        <v>549</v>
      </c>
      <c r="AE28" s="74">
        <v>1</v>
      </c>
      <c r="AF28" s="240" t="s">
        <v>550</v>
      </c>
      <c r="AG28" s="621"/>
    </row>
    <row r="29" spans="2:256" ht="130.5" customHeight="1" thickBot="1">
      <c r="B29" s="22">
        <v>19</v>
      </c>
      <c r="C29" s="791"/>
      <c r="D29" s="792"/>
      <c r="E29" s="721"/>
      <c r="F29" s="721"/>
      <c r="G29" s="642" t="s">
        <v>161</v>
      </c>
      <c r="H29" s="642"/>
      <c r="I29" s="642"/>
      <c r="J29" s="182">
        <v>44197</v>
      </c>
      <c r="K29" s="182">
        <v>44227</v>
      </c>
      <c r="L29" s="183" t="s">
        <v>141</v>
      </c>
      <c r="M29" s="184" t="s">
        <v>162</v>
      </c>
      <c r="N29" s="187" t="s">
        <v>163</v>
      </c>
      <c r="O29" s="185" t="s">
        <v>164</v>
      </c>
      <c r="P29" s="188" t="s">
        <v>165</v>
      </c>
      <c r="R29" s="78" t="s">
        <v>366</v>
      </c>
      <c r="S29" s="80" t="s">
        <v>370</v>
      </c>
      <c r="T29" s="80" t="s">
        <v>371</v>
      </c>
      <c r="U29" s="107">
        <v>1</v>
      </c>
      <c r="V29" s="82">
        <v>1</v>
      </c>
      <c r="W29" s="628"/>
      <c r="X29" s="85"/>
      <c r="Y29" s="151" t="s">
        <v>446</v>
      </c>
      <c r="Z29" s="107">
        <v>1</v>
      </c>
      <c r="AA29" s="82">
        <v>1</v>
      </c>
      <c r="AB29" s="628"/>
      <c r="AD29" s="146" t="s">
        <v>492</v>
      </c>
      <c r="AE29" s="74">
        <v>1</v>
      </c>
      <c r="AF29" s="240" t="s">
        <v>550</v>
      </c>
      <c r="AG29" s="621"/>
    </row>
    <row r="30" spans="2:256" ht="87.75" customHeight="1" thickBot="1">
      <c r="B30" s="22">
        <v>20</v>
      </c>
      <c r="C30" s="791"/>
      <c r="D30" s="792"/>
      <c r="E30" s="721"/>
      <c r="F30" s="721"/>
      <c r="G30" s="642" t="s">
        <v>447</v>
      </c>
      <c r="H30" s="642"/>
      <c r="I30" s="642"/>
      <c r="J30" s="182">
        <v>44197</v>
      </c>
      <c r="K30" s="182">
        <v>44286</v>
      </c>
      <c r="L30" s="183" t="s">
        <v>141</v>
      </c>
      <c r="M30" s="184" t="s">
        <v>162</v>
      </c>
      <c r="N30" s="187" t="s">
        <v>166</v>
      </c>
      <c r="O30" s="185" t="s">
        <v>167</v>
      </c>
      <c r="P30" s="188" t="s">
        <v>168</v>
      </c>
      <c r="R30" s="78" t="s">
        <v>366</v>
      </c>
      <c r="S30" s="80" t="s">
        <v>448</v>
      </c>
      <c r="T30" s="80" t="s">
        <v>449</v>
      </c>
      <c r="U30" s="107">
        <v>1</v>
      </c>
      <c r="V30" s="82">
        <v>1</v>
      </c>
      <c r="W30" s="628"/>
      <c r="X30" s="85"/>
      <c r="Y30" s="151" t="s">
        <v>450</v>
      </c>
      <c r="Z30" s="107">
        <v>1</v>
      </c>
      <c r="AA30" s="82">
        <v>1</v>
      </c>
      <c r="AB30" s="628"/>
      <c r="AD30" s="146" t="s">
        <v>493</v>
      </c>
      <c r="AE30" s="74">
        <v>1</v>
      </c>
      <c r="AF30" s="240" t="s">
        <v>542</v>
      </c>
      <c r="AG30" s="621"/>
    </row>
    <row r="31" spans="2:256" ht="87.75" customHeight="1" thickBot="1">
      <c r="B31" s="31">
        <v>21</v>
      </c>
      <c r="C31" s="791"/>
      <c r="D31" s="792"/>
      <c r="E31" s="721"/>
      <c r="F31" s="721"/>
      <c r="G31" s="642" t="s">
        <v>169</v>
      </c>
      <c r="H31" s="642"/>
      <c r="I31" s="642"/>
      <c r="J31" s="761">
        <v>44197</v>
      </c>
      <c r="K31" s="761">
        <v>44286</v>
      </c>
      <c r="L31" s="721" t="s">
        <v>141</v>
      </c>
      <c r="M31" s="720" t="s">
        <v>162</v>
      </c>
      <c r="N31" s="642" t="s">
        <v>170</v>
      </c>
      <c r="O31" s="641" t="s">
        <v>171</v>
      </c>
      <c r="P31" s="660" t="s">
        <v>172</v>
      </c>
      <c r="R31" s="78" t="s">
        <v>366</v>
      </c>
      <c r="S31" s="645" t="s">
        <v>451</v>
      </c>
      <c r="T31" s="645" t="s">
        <v>372</v>
      </c>
      <c r="U31" s="107">
        <v>1</v>
      </c>
      <c r="V31" s="82">
        <v>1</v>
      </c>
      <c r="W31" s="628"/>
      <c r="X31" s="85"/>
      <c r="Y31" s="637" t="s">
        <v>431</v>
      </c>
      <c r="Z31" s="107">
        <v>1</v>
      </c>
      <c r="AA31" s="82">
        <v>1</v>
      </c>
      <c r="AB31" s="628"/>
      <c r="AD31" s="146" t="s">
        <v>494</v>
      </c>
      <c r="AE31" s="74">
        <v>1</v>
      </c>
      <c r="AF31" s="75" t="s">
        <v>488</v>
      </c>
      <c r="AG31" s="621"/>
    </row>
    <row r="32" spans="2:256" ht="51.75" customHeight="1" thickBot="1">
      <c r="B32" s="17">
        <v>22</v>
      </c>
      <c r="C32" s="791"/>
      <c r="D32" s="792"/>
      <c r="E32" s="721"/>
      <c r="F32" s="721"/>
      <c r="G32" s="643" t="s">
        <v>173</v>
      </c>
      <c r="H32" s="643"/>
      <c r="I32" s="643"/>
      <c r="J32" s="762"/>
      <c r="K32" s="762"/>
      <c r="L32" s="722"/>
      <c r="M32" s="752"/>
      <c r="N32" s="643"/>
      <c r="O32" s="657"/>
      <c r="P32" s="671"/>
      <c r="R32" s="87" t="s">
        <v>366</v>
      </c>
      <c r="S32" s="648"/>
      <c r="T32" s="648"/>
      <c r="U32" s="109">
        <v>1</v>
      </c>
      <c r="V32" s="110">
        <v>1</v>
      </c>
      <c r="W32" s="628"/>
      <c r="X32" s="85"/>
      <c r="Y32" s="638"/>
      <c r="Z32" s="109">
        <v>1</v>
      </c>
      <c r="AA32" s="110">
        <v>1</v>
      </c>
      <c r="AB32" s="628"/>
      <c r="AD32" s="146" t="s">
        <v>495</v>
      </c>
      <c r="AE32" s="74">
        <v>1</v>
      </c>
      <c r="AF32" s="75" t="s">
        <v>488</v>
      </c>
      <c r="AG32" s="621"/>
    </row>
    <row r="33" spans="2:41" ht="72.75" customHeight="1" thickBot="1">
      <c r="B33" s="22">
        <v>23</v>
      </c>
      <c r="C33" s="791"/>
      <c r="D33" s="792"/>
      <c r="E33" s="750" t="s">
        <v>174</v>
      </c>
      <c r="F33" s="750"/>
      <c r="G33" s="760" t="s">
        <v>175</v>
      </c>
      <c r="H33" s="760"/>
      <c r="I33" s="760"/>
      <c r="J33" s="176">
        <v>44197</v>
      </c>
      <c r="K33" s="176">
        <v>44286</v>
      </c>
      <c r="L33" s="177" t="s">
        <v>141</v>
      </c>
      <c r="M33" s="178" t="s">
        <v>162</v>
      </c>
      <c r="N33" s="179" t="s">
        <v>176</v>
      </c>
      <c r="O33" s="179" t="s">
        <v>177</v>
      </c>
      <c r="P33" s="189" t="s">
        <v>178</v>
      </c>
      <c r="R33" s="111" t="s">
        <v>366</v>
      </c>
      <c r="S33" s="168" t="s">
        <v>452</v>
      </c>
      <c r="T33" s="112" t="s">
        <v>453</v>
      </c>
      <c r="U33" s="113">
        <v>1</v>
      </c>
      <c r="V33" s="114">
        <v>1</v>
      </c>
      <c r="W33" s="628"/>
      <c r="X33" s="85"/>
      <c r="Y33" s="163" t="s">
        <v>433</v>
      </c>
      <c r="Z33" s="113">
        <v>1</v>
      </c>
      <c r="AA33" s="114">
        <v>1</v>
      </c>
      <c r="AB33" s="628"/>
      <c r="AD33" s="146" t="s">
        <v>453</v>
      </c>
      <c r="AE33" s="74">
        <v>1</v>
      </c>
      <c r="AF33" s="240" t="s">
        <v>515</v>
      </c>
      <c r="AG33" s="621"/>
    </row>
    <row r="34" spans="2:41" ht="409.5" customHeight="1" thickBot="1">
      <c r="B34" s="22">
        <v>24</v>
      </c>
      <c r="C34" s="791"/>
      <c r="D34" s="792"/>
      <c r="E34" s="750"/>
      <c r="F34" s="750"/>
      <c r="G34" s="642" t="s">
        <v>179</v>
      </c>
      <c r="H34" s="642"/>
      <c r="I34" s="642"/>
      <c r="J34" s="761">
        <v>44197</v>
      </c>
      <c r="K34" s="761">
        <v>44286</v>
      </c>
      <c r="L34" s="721" t="s">
        <v>141</v>
      </c>
      <c r="M34" s="720" t="s">
        <v>180</v>
      </c>
      <c r="N34" s="642" t="s">
        <v>181</v>
      </c>
      <c r="O34" s="642" t="s">
        <v>182</v>
      </c>
      <c r="P34" s="641" t="s">
        <v>183</v>
      </c>
      <c r="R34" s="78" t="s">
        <v>373</v>
      </c>
      <c r="S34" s="162" t="s">
        <v>454</v>
      </c>
      <c r="T34" s="80" t="s">
        <v>455</v>
      </c>
      <c r="U34" s="107">
        <v>1</v>
      </c>
      <c r="V34" s="82">
        <v>1</v>
      </c>
      <c r="W34" s="628"/>
      <c r="X34" s="85"/>
      <c r="Y34" s="151" t="s">
        <v>480</v>
      </c>
      <c r="Z34" s="107">
        <v>1</v>
      </c>
      <c r="AA34" s="82">
        <v>1</v>
      </c>
      <c r="AB34" s="628"/>
      <c r="AD34" s="146" t="s">
        <v>516</v>
      </c>
      <c r="AE34" s="74">
        <v>1</v>
      </c>
      <c r="AF34" s="240" t="s">
        <v>517</v>
      </c>
      <c r="AG34" s="621"/>
    </row>
    <row r="35" spans="2:41" ht="208.5" customHeight="1" thickBot="1">
      <c r="B35" s="22">
        <v>25</v>
      </c>
      <c r="C35" s="791"/>
      <c r="D35" s="792"/>
      <c r="E35" s="750"/>
      <c r="F35" s="750"/>
      <c r="G35" s="642" t="s">
        <v>184</v>
      </c>
      <c r="H35" s="642"/>
      <c r="I35" s="642"/>
      <c r="J35" s="761"/>
      <c r="K35" s="761"/>
      <c r="L35" s="721"/>
      <c r="M35" s="720"/>
      <c r="N35" s="642"/>
      <c r="O35" s="642"/>
      <c r="P35" s="641"/>
      <c r="R35" s="78" t="s">
        <v>373</v>
      </c>
      <c r="S35" s="108" t="s">
        <v>434</v>
      </c>
      <c r="T35" s="80" t="s">
        <v>374</v>
      </c>
      <c r="U35" s="107">
        <v>1</v>
      </c>
      <c r="V35" s="82">
        <v>1</v>
      </c>
      <c r="W35" s="628"/>
      <c r="X35" s="85"/>
      <c r="Y35" s="86" t="s">
        <v>432</v>
      </c>
      <c r="Z35" s="107">
        <v>1</v>
      </c>
      <c r="AA35" s="82">
        <v>1</v>
      </c>
      <c r="AB35" s="628"/>
      <c r="AD35" s="146" t="s">
        <v>516</v>
      </c>
      <c r="AE35" s="74">
        <v>1</v>
      </c>
      <c r="AF35" s="240" t="s">
        <v>517</v>
      </c>
      <c r="AG35" s="621"/>
      <c r="AO35" s="2">
        <f>1900/20</f>
        <v>95</v>
      </c>
    </row>
    <row r="36" spans="2:41" ht="50.25" customHeight="1" thickBot="1">
      <c r="B36" s="31">
        <v>26</v>
      </c>
      <c r="C36" s="791"/>
      <c r="D36" s="792"/>
      <c r="E36" s="750"/>
      <c r="F36" s="750"/>
      <c r="G36" s="642" t="s">
        <v>436</v>
      </c>
      <c r="H36" s="642"/>
      <c r="I36" s="642"/>
      <c r="J36" s="182">
        <v>44197</v>
      </c>
      <c r="K36" s="182">
        <v>44286</v>
      </c>
      <c r="L36" s="183" t="s">
        <v>141</v>
      </c>
      <c r="M36" s="184" t="s">
        <v>162</v>
      </c>
      <c r="N36" s="642" t="s">
        <v>185</v>
      </c>
      <c r="O36" s="642" t="s">
        <v>186</v>
      </c>
      <c r="P36" s="641" t="s">
        <v>187</v>
      </c>
      <c r="R36" s="78" t="s">
        <v>366</v>
      </c>
      <c r="S36" s="639" t="s">
        <v>375</v>
      </c>
      <c r="T36" s="645" t="s">
        <v>376</v>
      </c>
      <c r="U36" s="107">
        <v>1</v>
      </c>
      <c r="V36" s="82">
        <v>1</v>
      </c>
      <c r="W36" s="628"/>
      <c r="X36" s="85"/>
      <c r="Y36" s="651" t="s">
        <v>437</v>
      </c>
      <c r="Z36" s="107">
        <v>1</v>
      </c>
      <c r="AA36" s="82">
        <v>1</v>
      </c>
      <c r="AB36" s="628"/>
      <c r="AD36" s="146"/>
      <c r="AE36" s="74"/>
      <c r="AF36" s="243" t="s">
        <v>540</v>
      </c>
      <c r="AG36" s="621"/>
    </row>
    <row r="37" spans="2:41" ht="54" customHeight="1" thickBot="1">
      <c r="B37" s="17">
        <v>27</v>
      </c>
      <c r="C37" s="791"/>
      <c r="D37" s="792"/>
      <c r="E37" s="750"/>
      <c r="F37" s="750"/>
      <c r="G37" s="642" t="s">
        <v>188</v>
      </c>
      <c r="H37" s="642"/>
      <c r="I37" s="642"/>
      <c r="J37" s="182">
        <v>44197</v>
      </c>
      <c r="K37" s="182">
        <v>44286</v>
      </c>
      <c r="L37" s="183" t="s">
        <v>141</v>
      </c>
      <c r="M37" s="184" t="s">
        <v>162</v>
      </c>
      <c r="N37" s="642"/>
      <c r="O37" s="642"/>
      <c r="P37" s="641"/>
      <c r="R37" s="78" t="s">
        <v>366</v>
      </c>
      <c r="S37" s="640"/>
      <c r="T37" s="645"/>
      <c r="U37" s="107">
        <v>1</v>
      </c>
      <c r="V37" s="82">
        <v>1</v>
      </c>
      <c r="W37" s="628"/>
      <c r="X37" s="85"/>
      <c r="Y37" s="652"/>
      <c r="Z37" s="107">
        <v>1</v>
      </c>
      <c r="AA37" s="82">
        <v>1</v>
      </c>
      <c r="AB37" s="628"/>
      <c r="AD37" s="146"/>
      <c r="AE37" s="74"/>
      <c r="AF37" s="243" t="s">
        <v>540</v>
      </c>
      <c r="AG37" s="621"/>
    </row>
    <row r="38" spans="2:41" ht="87.75" customHeight="1" thickBot="1">
      <c r="B38" s="22">
        <v>28</v>
      </c>
      <c r="C38" s="791"/>
      <c r="D38" s="792"/>
      <c r="E38" s="751"/>
      <c r="F38" s="751"/>
      <c r="G38" s="655" t="s">
        <v>189</v>
      </c>
      <c r="H38" s="655"/>
      <c r="I38" s="655"/>
      <c r="J38" s="190">
        <v>44197</v>
      </c>
      <c r="K38" s="190">
        <v>44286</v>
      </c>
      <c r="L38" s="191" t="s">
        <v>141</v>
      </c>
      <c r="M38" s="192" t="s">
        <v>162</v>
      </c>
      <c r="N38" s="655"/>
      <c r="O38" s="655"/>
      <c r="P38" s="779"/>
      <c r="R38" s="103" t="s">
        <v>366</v>
      </c>
      <c r="S38" s="227" t="s">
        <v>377</v>
      </c>
      <c r="T38" s="646"/>
      <c r="U38" s="220">
        <v>1</v>
      </c>
      <c r="V38" s="221">
        <v>1</v>
      </c>
      <c r="W38" s="628"/>
      <c r="X38" s="85"/>
      <c r="Y38" s="652"/>
      <c r="Z38" s="220">
        <v>1</v>
      </c>
      <c r="AA38" s="221">
        <v>1</v>
      </c>
      <c r="AB38" s="628"/>
      <c r="AD38" s="146"/>
      <c r="AE38" s="74"/>
      <c r="AF38" s="244" t="s">
        <v>543</v>
      </c>
      <c r="AG38" s="621"/>
    </row>
    <row r="39" spans="2:41" ht="217.5" customHeight="1" thickBot="1">
      <c r="B39" s="22">
        <v>29</v>
      </c>
      <c r="C39" s="791"/>
      <c r="D39" s="792"/>
      <c r="E39" s="794" t="s">
        <v>190</v>
      </c>
      <c r="F39" s="795"/>
      <c r="G39" s="679" t="s">
        <v>191</v>
      </c>
      <c r="H39" s="678"/>
      <c r="I39" s="678"/>
      <c r="J39" s="193">
        <v>44197</v>
      </c>
      <c r="K39" s="193">
        <v>44286</v>
      </c>
      <c r="L39" s="194" t="s">
        <v>141</v>
      </c>
      <c r="M39" s="54" t="s">
        <v>180</v>
      </c>
      <c r="N39" s="55" t="s">
        <v>192</v>
      </c>
      <c r="O39" s="55" t="s">
        <v>193</v>
      </c>
      <c r="P39" s="189" t="s">
        <v>194</v>
      </c>
      <c r="R39" s="72" t="s">
        <v>361</v>
      </c>
      <c r="S39" s="219" t="s">
        <v>463</v>
      </c>
      <c r="T39" s="164" t="s">
        <v>456</v>
      </c>
      <c r="U39" s="74">
        <v>1</v>
      </c>
      <c r="V39" s="75">
        <v>1</v>
      </c>
      <c r="W39" s="629"/>
      <c r="X39" s="76"/>
      <c r="Y39" s="77" t="s">
        <v>457</v>
      </c>
      <c r="Z39" s="74">
        <v>1</v>
      </c>
      <c r="AA39" s="75">
        <v>1</v>
      </c>
      <c r="AB39" s="629"/>
      <c r="AD39" s="146" t="s">
        <v>494</v>
      </c>
      <c r="AE39" s="74">
        <v>1</v>
      </c>
      <c r="AF39" s="240" t="s">
        <v>519</v>
      </c>
      <c r="AG39" s="621"/>
    </row>
    <row r="40" spans="2:41" ht="87.75" customHeight="1" thickBot="1">
      <c r="B40" s="22">
        <v>30</v>
      </c>
      <c r="C40" s="791"/>
      <c r="D40" s="792"/>
      <c r="E40" s="796"/>
      <c r="F40" s="797"/>
      <c r="G40" s="680" t="s">
        <v>195</v>
      </c>
      <c r="H40" s="642"/>
      <c r="I40" s="642"/>
      <c r="J40" s="182">
        <v>44197</v>
      </c>
      <c r="K40" s="182">
        <v>44286</v>
      </c>
      <c r="L40" s="183" t="s">
        <v>141</v>
      </c>
      <c r="M40" s="7" t="s">
        <v>162</v>
      </c>
      <c r="N40" s="187" t="s">
        <v>196</v>
      </c>
      <c r="O40" s="187" t="s">
        <v>197</v>
      </c>
      <c r="P40" s="185" t="s">
        <v>198</v>
      </c>
      <c r="R40" s="78" t="s">
        <v>366</v>
      </c>
      <c r="S40" s="84" t="s">
        <v>458</v>
      </c>
      <c r="T40" s="80" t="s">
        <v>459</v>
      </c>
      <c r="U40" s="81">
        <v>0</v>
      </c>
      <c r="V40" s="99">
        <v>0</v>
      </c>
      <c r="W40" s="629"/>
      <c r="X40" s="76"/>
      <c r="Y40" s="86" t="s">
        <v>460</v>
      </c>
      <c r="Z40" s="81">
        <v>0</v>
      </c>
      <c r="AA40" s="99">
        <v>0</v>
      </c>
      <c r="AB40" s="629"/>
      <c r="AD40" s="146" t="s">
        <v>496</v>
      </c>
      <c r="AE40" s="74">
        <v>0.5</v>
      </c>
      <c r="AF40" s="240" t="s">
        <v>497</v>
      </c>
      <c r="AG40" s="621"/>
    </row>
    <row r="41" spans="2:41" ht="87.75" customHeight="1" thickBot="1">
      <c r="B41" s="31">
        <v>31</v>
      </c>
      <c r="C41" s="791"/>
      <c r="D41" s="792"/>
      <c r="E41" s="796"/>
      <c r="F41" s="797"/>
      <c r="G41" s="680" t="s">
        <v>199</v>
      </c>
      <c r="H41" s="642"/>
      <c r="I41" s="642"/>
      <c r="J41" s="182">
        <v>44197</v>
      </c>
      <c r="K41" s="182">
        <v>44286</v>
      </c>
      <c r="L41" s="183" t="s">
        <v>141</v>
      </c>
      <c r="M41" s="7" t="s">
        <v>180</v>
      </c>
      <c r="N41" s="187" t="s">
        <v>200</v>
      </c>
      <c r="O41" s="187" t="s">
        <v>201</v>
      </c>
      <c r="P41" s="185" t="s">
        <v>202</v>
      </c>
      <c r="R41" s="78" t="s">
        <v>361</v>
      </c>
      <c r="S41" s="108" t="s">
        <v>378</v>
      </c>
      <c r="T41" s="108" t="s">
        <v>379</v>
      </c>
      <c r="U41" s="81">
        <v>1</v>
      </c>
      <c r="V41" s="99">
        <v>1</v>
      </c>
      <c r="W41" s="629"/>
      <c r="X41" s="76"/>
      <c r="Y41" s="86" t="s">
        <v>438</v>
      </c>
      <c r="Z41" s="81">
        <v>1</v>
      </c>
      <c r="AA41" s="99">
        <v>1</v>
      </c>
      <c r="AB41" s="629"/>
      <c r="AD41" s="146" t="s">
        <v>496</v>
      </c>
      <c r="AE41" s="74">
        <v>1</v>
      </c>
      <c r="AF41" s="240" t="s">
        <v>520</v>
      </c>
      <c r="AG41" s="621"/>
    </row>
    <row r="42" spans="2:41" ht="165.75" customHeight="1" thickBot="1">
      <c r="B42" s="17">
        <v>32</v>
      </c>
      <c r="C42" s="791"/>
      <c r="D42" s="792"/>
      <c r="E42" s="796"/>
      <c r="F42" s="797"/>
      <c r="G42" s="680" t="s">
        <v>203</v>
      </c>
      <c r="H42" s="642"/>
      <c r="I42" s="642"/>
      <c r="J42" s="182">
        <v>44197</v>
      </c>
      <c r="K42" s="182">
        <v>44286</v>
      </c>
      <c r="L42" s="183" t="s">
        <v>141</v>
      </c>
      <c r="M42" s="7" t="s">
        <v>180</v>
      </c>
      <c r="N42" s="187" t="s">
        <v>204</v>
      </c>
      <c r="O42" s="187" t="s">
        <v>205</v>
      </c>
      <c r="P42" s="185" t="s">
        <v>206</v>
      </c>
      <c r="R42" s="78" t="s">
        <v>361</v>
      </c>
      <c r="S42" s="108" t="s">
        <v>462</v>
      </c>
      <c r="T42" s="108" t="s">
        <v>461</v>
      </c>
      <c r="U42" s="81">
        <v>1</v>
      </c>
      <c r="V42" s="99"/>
      <c r="W42" s="629"/>
      <c r="X42" s="76"/>
      <c r="Y42" s="86" t="s">
        <v>464</v>
      </c>
      <c r="Z42" s="81">
        <v>1</v>
      </c>
      <c r="AA42" s="99">
        <v>1</v>
      </c>
      <c r="AB42" s="629"/>
      <c r="AD42" s="146" t="s">
        <v>498</v>
      </c>
      <c r="AE42" s="74">
        <v>1</v>
      </c>
      <c r="AF42" s="240" t="s">
        <v>499</v>
      </c>
      <c r="AG42" s="621"/>
    </row>
    <row r="43" spans="2:41" ht="87.75" customHeight="1" thickBot="1">
      <c r="B43" s="22">
        <v>33</v>
      </c>
      <c r="C43" s="791"/>
      <c r="D43" s="792"/>
      <c r="E43" s="798"/>
      <c r="F43" s="799"/>
      <c r="G43" s="719" t="s">
        <v>207</v>
      </c>
      <c r="H43" s="655"/>
      <c r="I43" s="655"/>
      <c r="J43" s="190">
        <v>44197</v>
      </c>
      <c r="K43" s="190">
        <v>44286</v>
      </c>
      <c r="L43" s="191" t="s">
        <v>141</v>
      </c>
      <c r="M43" s="195" t="s">
        <v>162</v>
      </c>
      <c r="N43" s="167" t="s">
        <v>208</v>
      </c>
      <c r="O43" s="167" t="s">
        <v>209</v>
      </c>
      <c r="P43" s="196" t="s">
        <v>210</v>
      </c>
      <c r="R43" s="87" t="s">
        <v>366</v>
      </c>
      <c r="S43" s="132" t="s">
        <v>465</v>
      </c>
      <c r="T43" s="165" t="s">
        <v>380</v>
      </c>
      <c r="U43" s="225">
        <v>1</v>
      </c>
      <c r="V43" s="226">
        <v>1</v>
      </c>
      <c r="W43" s="629"/>
      <c r="X43" s="85"/>
      <c r="Y43" s="131" t="s">
        <v>466</v>
      </c>
      <c r="Z43" s="109">
        <v>1</v>
      </c>
      <c r="AA43" s="110">
        <v>1</v>
      </c>
      <c r="AB43" s="629"/>
      <c r="AD43" s="146" t="s">
        <v>500</v>
      </c>
      <c r="AE43" s="74">
        <v>1</v>
      </c>
      <c r="AF43" s="75" t="s">
        <v>488</v>
      </c>
      <c r="AG43" s="621"/>
    </row>
    <row r="44" spans="2:41" ht="138.6" customHeight="1" thickBot="1">
      <c r="B44" s="22">
        <v>34</v>
      </c>
      <c r="C44" s="791"/>
      <c r="D44" s="755"/>
      <c r="E44" s="800" t="s">
        <v>211</v>
      </c>
      <c r="F44" s="801"/>
      <c r="G44" s="678" t="s">
        <v>212</v>
      </c>
      <c r="H44" s="678"/>
      <c r="I44" s="678"/>
      <c r="J44" s="193">
        <v>44197</v>
      </c>
      <c r="K44" s="193">
        <v>44286</v>
      </c>
      <c r="L44" s="194" t="s">
        <v>141</v>
      </c>
      <c r="M44" s="195" t="s">
        <v>162</v>
      </c>
      <c r="N44" s="55" t="s">
        <v>213</v>
      </c>
      <c r="O44" s="55" t="s">
        <v>214</v>
      </c>
      <c r="P44" s="189" t="s">
        <v>215</v>
      </c>
      <c r="R44" s="111" t="s">
        <v>366</v>
      </c>
      <c r="S44" s="228" t="s">
        <v>467</v>
      </c>
      <c r="T44" s="112" t="s">
        <v>468</v>
      </c>
      <c r="U44" s="229">
        <v>1</v>
      </c>
      <c r="V44" s="230">
        <v>1</v>
      </c>
      <c r="W44" s="629"/>
      <c r="X44" s="85"/>
      <c r="Y44" s="166" t="s">
        <v>469</v>
      </c>
      <c r="Z44" s="113">
        <v>1</v>
      </c>
      <c r="AA44" s="114">
        <v>1</v>
      </c>
      <c r="AB44" s="629"/>
      <c r="AD44" s="146" t="s">
        <v>501</v>
      </c>
      <c r="AE44" s="74">
        <v>1</v>
      </c>
      <c r="AF44" s="75" t="s">
        <v>488</v>
      </c>
      <c r="AG44" s="621"/>
    </row>
    <row r="45" spans="2:41" ht="231" customHeight="1" thickBot="1">
      <c r="B45" s="22">
        <v>35</v>
      </c>
      <c r="C45" s="791"/>
      <c r="D45" s="755"/>
      <c r="E45" s="800"/>
      <c r="F45" s="801"/>
      <c r="G45" s="642" t="s">
        <v>216</v>
      </c>
      <c r="H45" s="642"/>
      <c r="I45" s="642"/>
      <c r="J45" s="182">
        <v>44197</v>
      </c>
      <c r="K45" s="182">
        <v>44286</v>
      </c>
      <c r="L45" s="183" t="s">
        <v>141</v>
      </c>
      <c r="M45" s="184" t="s">
        <v>162</v>
      </c>
      <c r="N45" s="187" t="s">
        <v>217</v>
      </c>
      <c r="O45" s="187" t="s">
        <v>218</v>
      </c>
      <c r="P45" s="185" t="s">
        <v>219</v>
      </c>
      <c r="R45" s="78" t="s">
        <v>366</v>
      </c>
      <c r="S45" s="175" t="s">
        <v>470</v>
      </c>
      <c r="T45" s="169" t="s">
        <v>471</v>
      </c>
      <c r="U45" s="170">
        <v>1</v>
      </c>
      <c r="V45" s="171">
        <v>1</v>
      </c>
      <c r="W45" s="629"/>
      <c r="X45" s="85"/>
      <c r="Y45" s="151" t="s">
        <v>472</v>
      </c>
      <c r="Z45" s="107">
        <v>1</v>
      </c>
      <c r="AA45" s="82">
        <v>1</v>
      </c>
      <c r="AB45" s="629"/>
      <c r="AD45" s="146" t="s">
        <v>501</v>
      </c>
      <c r="AE45" s="74">
        <v>1</v>
      </c>
      <c r="AF45" s="75" t="s">
        <v>502</v>
      </c>
      <c r="AG45" s="621"/>
    </row>
    <row r="46" spans="2:41" ht="87.75" customHeight="1" thickBot="1">
      <c r="B46" s="31">
        <v>36</v>
      </c>
      <c r="C46" s="791"/>
      <c r="D46" s="755"/>
      <c r="E46" s="800"/>
      <c r="F46" s="801"/>
      <c r="G46" s="655" t="s">
        <v>220</v>
      </c>
      <c r="H46" s="655"/>
      <c r="I46" s="655"/>
      <c r="J46" s="190">
        <v>44197</v>
      </c>
      <c r="K46" s="190">
        <v>44286</v>
      </c>
      <c r="L46" s="191" t="s">
        <v>141</v>
      </c>
      <c r="M46" s="192" t="s">
        <v>221</v>
      </c>
      <c r="N46" s="167" t="s">
        <v>222</v>
      </c>
      <c r="O46" s="167" t="s">
        <v>223</v>
      </c>
      <c r="P46" s="196" t="s">
        <v>224</v>
      </c>
      <c r="R46" s="87" t="s">
        <v>366</v>
      </c>
      <c r="S46" s="223" t="s">
        <v>473</v>
      </c>
      <c r="T46" s="224" t="s">
        <v>439</v>
      </c>
      <c r="U46" s="225">
        <v>1</v>
      </c>
      <c r="V46" s="226">
        <v>1</v>
      </c>
      <c r="W46" s="629"/>
      <c r="X46" s="85"/>
      <c r="Y46" s="238" t="s">
        <v>474</v>
      </c>
      <c r="Z46" s="107">
        <v>1</v>
      </c>
      <c r="AA46" s="82">
        <v>1</v>
      </c>
      <c r="AB46" s="629"/>
      <c r="AD46" s="146" t="s">
        <v>503</v>
      </c>
      <c r="AE46" s="74">
        <v>1</v>
      </c>
      <c r="AF46" s="75" t="s">
        <v>504</v>
      </c>
      <c r="AG46" s="621"/>
    </row>
    <row r="47" spans="2:41" ht="87.75" customHeight="1" thickBot="1">
      <c r="B47" s="17">
        <v>37</v>
      </c>
      <c r="C47" s="791"/>
      <c r="D47" s="755"/>
      <c r="E47" s="754" t="s">
        <v>225</v>
      </c>
      <c r="F47" s="755"/>
      <c r="G47" s="678" t="s">
        <v>226</v>
      </c>
      <c r="H47" s="678"/>
      <c r="I47" s="678"/>
      <c r="J47" s="193">
        <v>44286</v>
      </c>
      <c r="K47" s="197">
        <v>44561</v>
      </c>
      <c r="L47" s="194" t="s">
        <v>141</v>
      </c>
      <c r="M47" s="195" t="s">
        <v>162</v>
      </c>
      <c r="N47" s="55" t="s">
        <v>227</v>
      </c>
      <c r="O47" s="55" t="s">
        <v>228</v>
      </c>
      <c r="P47" s="189" t="s">
        <v>229</v>
      </c>
      <c r="R47" s="159" t="s">
        <v>366</v>
      </c>
      <c r="S47" s="222" t="s">
        <v>479</v>
      </c>
      <c r="T47" s="222"/>
      <c r="U47" s="119"/>
      <c r="V47" s="120"/>
      <c r="W47" s="629"/>
      <c r="X47" s="85"/>
      <c r="Y47" s="115" t="s">
        <v>479</v>
      </c>
      <c r="Z47" s="117"/>
      <c r="AA47" s="118"/>
      <c r="AB47" s="629"/>
      <c r="AD47" s="146"/>
      <c r="AE47" s="74"/>
      <c r="AF47" s="244" t="s">
        <v>543</v>
      </c>
      <c r="AG47" s="621"/>
    </row>
    <row r="48" spans="2:41" ht="87.75" customHeight="1" thickBot="1">
      <c r="B48" s="22">
        <v>38</v>
      </c>
      <c r="C48" s="791"/>
      <c r="D48" s="755"/>
      <c r="E48" s="754"/>
      <c r="F48" s="755"/>
      <c r="G48" s="642" t="s">
        <v>230</v>
      </c>
      <c r="H48" s="642"/>
      <c r="I48" s="642"/>
      <c r="J48" s="182">
        <v>44286</v>
      </c>
      <c r="K48" s="186">
        <v>44561</v>
      </c>
      <c r="L48" s="183" t="s">
        <v>141</v>
      </c>
      <c r="M48" s="184" t="s">
        <v>162</v>
      </c>
      <c r="N48" s="187" t="s">
        <v>231</v>
      </c>
      <c r="O48" s="187" t="s">
        <v>232</v>
      </c>
      <c r="P48" s="185" t="s">
        <v>233</v>
      </c>
      <c r="R48" s="115" t="s">
        <v>366</v>
      </c>
      <c r="S48" s="116" t="s">
        <v>479</v>
      </c>
      <c r="T48" s="116"/>
      <c r="U48" s="117"/>
      <c r="V48" s="118"/>
      <c r="W48" s="629"/>
      <c r="X48" s="85"/>
      <c r="Y48" s="115" t="s">
        <v>479</v>
      </c>
      <c r="Z48" s="117"/>
      <c r="AA48" s="118"/>
      <c r="AB48" s="629"/>
      <c r="AD48" s="146"/>
      <c r="AE48" s="74"/>
      <c r="AF48" s="244" t="s">
        <v>543</v>
      </c>
      <c r="AG48" s="621"/>
    </row>
    <row r="49" spans="1:33" ht="87.75" customHeight="1" thickBot="1">
      <c r="B49" s="22">
        <v>39</v>
      </c>
      <c r="C49" s="791"/>
      <c r="D49" s="755"/>
      <c r="E49" s="754"/>
      <c r="F49" s="755"/>
      <c r="G49" s="642" t="s">
        <v>234</v>
      </c>
      <c r="H49" s="642"/>
      <c r="I49" s="642"/>
      <c r="J49" s="182">
        <v>44286</v>
      </c>
      <c r="K49" s="186">
        <v>44346</v>
      </c>
      <c r="L49" s="183" t="s">
        <v>141</v>
      </c>
      <c r="M49" s="184" t="s">
        <v>235</v>
      </c>
      <c r="N49" s="187" t="s">
        <v>236</v>
      </c>
      <c r="O49" s="187" t="s">
        <v>237</v>
      </c>
      <c r="P49" s="185" t="s">
        <v>238</v>
      </c>
      <c r="R49" s="78" t="s">
        <v>361</v>
      </c>
      <c r="S49" s="116" t="s">
        <v>479</v>
      </c>
      <c r="T49" s="121"/>
      <c r="U49" s="122"/>
      <c r="V49" s="123"/>
      <c r="W49" s="629"/>
      <c r="X49" s="76"/>
      <c r="Y49" s="115" t="s">
        <v>479</v>
      </c>
      <c r="Z49" s="122"/>
      <c r="AA49" s="123"/>
      <c r="AB49" s="629"/>
      <c r="AD49" s="146"/>
      <c r="AE49" s="74"/>
      <c r="AF49" s="244" t="s">
        <v>543</v>
      </c>
      <c r="AG49" s="621"/>
    </row>
    <row r="50" spans="1:33" ht="87.75" customHeight="1" thickBot="1">
      <c r="B50" s="22">
        <v>40</v>
      </c>
      <c r="C50" s="791"/>
      <c r="D50" s="755"/>
      <c r="E50" s="754"/>
      <c r="F50" s="755"/>
      <c r="G50" s="642" t="s">
        <v>239</v>
      </c>
      <c r="H50" s="642"/>
      <c r="I50" s="642"/>
      <c r="J50" s="787">
        <v>44286</v>
      </c>
      <c r="K50" s="758">
        <v>44346</v>
      </c>
      <c r="L50" s="766" t="s">
        <v>141</v>
      </c>
      <c r="M50" s="764" t="s">
        <v>162</v>
      </c>
      <c r="N50" s="655" t="s">
        <v>240</v>
      </c>
      <c r="O50" s="655" t="s">
        <v>241</v>
      </c>
      <c r="P50" s="779" t="s">
        <v>242</v>
      </c>
      <c r="R50" s="78" t="s">
        <v>366</v>
      </c>
      <c r="S50" s="198" t="s">
        <v>479</v>
      </c>
      <c r="T50" s="124"/>
      <c r="U50" s="124"/>
      <c r="V50" s="125"/>
      <c r="W50" s="629"/>
      <c r="Y50" s="199" t="s">
        <v>479</v>
      </c>
      <c r="Z50" s="124"/>
      <c r="AA50" s="125"/>
      <c r="AB50" s="629"/>
      <c r="AD50" s="146"/>
      <c r="AE50" s="74"/>
      <c r="AF50" s="244" t="s">
        <v>543</v>
      </c>
      <c r="AG50" s="621"/>
    </row>
    <row r="51" spans="1:33" ht="87.75" customHeight="1" thickBot="1">
      <c r="B51" s="31">
        <v>41</v>
      </c>
      <c r="C51" s="793"/>
      <c r="D51" s="757"/>
      <c r="E51" s="756"/>
      <c r="F51" s="757"/>
      <c r="G51" s="643" t="s">
        <v>243</v>
      </c>
      <c r="H51" s="643"/>
      <c r="I51" s="643"/>
      <c r="J51" s="788"/>
      <c r="K51" s="759"/>
      <c r="L51" s="767"/>
      <c r="M51" s="765"/>
      <c r="N51" s="656"/>
      <c r="O51" s="656"/>
      <c r="P51" s="786"/>
      <c r="R51" s="103" t="s">
        <v>366</v>
      </c>
      <c r="S51" s="216" t="s">
        <v>479</v>
      </c>
      <c r="T51" s="128"/>
      <c r="U51" s="128"/>
      <c r="V51" s="129"/>
      <c r="W51" s="630"/>
      <c r="Y51" s="201" t="s">
        <v>479</v>
      </c>
      <c r="Z51" s="126"/>
      <c r="AA51" s="127"/>
      <c r="AB51" s="630"/>
      <c r="AD51" s="146"/>
      <c r="AE51" s="74"/>
      <c r="AF51" s="244" t="s">
        <v>543</v>
      </c>
      <c r="AG51" s="622"/>
    </row>
    <row r="52" spans="1:33" s="248" customFormat="1" ht="98.25" customHeight="1" thickBot="1">
      <c r="B52" s="249">
        <v>42</v>
      </c>
      <c r="C52" s="662" t="s">
        <v>29</v>
      </c>
      <c r="D52" s="663"/>
      <c r="E52" s="716" t="s">
        <v>22</v>
      </c>
      <c r="F52" s="716"/>
      <c r="G52" s="716" t="s">
        <v>117</v>
      </c>
      <c r="H52" s="716"/>
      <c r="I52" s="716"/>
      <c r="J52" s="250" t="s">
        <v>64</v>
      </c>
      <c r="K52" s="250" t="s">
        <v>66</v>
      </c>
      <c r="L52" s="251" t="s">
        <v>34</v>
      </c>
      <c r="M52" s="252" t="s">
        <v>118</v>
      </c>
      <c r="N52" s="253" t="s">
        <v>119</v>
      </c>
      <c r="O52" s="254" t="s">
        <v>120</v>
      </c>
      <c r="P52" s="255" t="s">
        <v>121</v>
      </c>
      <c r="R52" s="256" t="s">
        <v>361</v>
      </c>
      <c r="S52" s="257" t="s">
        <v>381</v>
      </c>
      <c r="T52" s="258" t="s">
        <v>382</v>
      </c>
      <c r="U52" s="246">
        <v>1</v>
      </c>
      <c r="V52" s="259">
        <v>0.25</v>
      </c>
      <c r="W52" s="631">
        <f>AVERAGE(U52,U53,U54,U55,U57)</f>
        <v>1</v>
      </c>
      <c r="X52" s="260"/>
      <c r="Y52" s="261" t="s">
        <v>397</v>
      </c>
      <c r="Z52" s="262">
        <v>1</v>
      </c>
      <c r="AA52" s="263">
        <v>0.25</v>
      </c>
      <c r="AB52" s="631">
        <f>AVERAGE(Z52,Z53,Z54,Z55,Z57)</f>
        <v>1</v>
      </c>
      <c r="AD52" s="264" t="s">
        <v>521</v>
      </c>
      <c r="AE52" s="246">
        <v>1</v>
      </c>
      <c r="AF52" s="265" t="s">
        <v>522</v>
      </c>
      <c r="AG52" s="620">
        <f>+AVERAGE(AE52:AE57)</f>
        <v>0.75</v>
      </c>
    </row>
    <row r="53" spans="1:33" s="266" customFormat="1" ht="113.25" customHeight="1" thickBot="1">
      <c r="B53" s="267">
        <v>43</v>
      </c>
      <c r="C53" s="664"/>
      <c r="D53" s="665"/>
      <c r="E53" s="693" t="s">
        <v>23</v>
      </c>
      <c r="F53" s="693"/>
      <c r="G53" s="686" t="s">
        <v>122</v>
      </c>
      <c r="H53" s="686"/>
      <c r="I53" s="686"/>
      <c r="J53" s="268" t="s">
        <v>64</v>
      </c>
      <c r="K53" s="268" t="s">
        <v>66</v>
      </c>
      <c r="L53" s="269" t="s">
        <v>37</v>
      </c>
      <c r="M53" s="270" t="s">
        <v>32</v>
      </c>
      <c r="N53" s="271" t="s">
        <v>67</v>
      </c>
      <c r="O53" s="271" t="s">
        <v>68</v>
      </c>
      <c r="P53" s="272" t="s">
        <v>123</v>
      </c>
      <c r="R53" s="273" t="s">
        <v>361</v>
      </c>
      <c r="S53" s="274" t="s">
        <v>383</v>
      </c>
      <c r="T53" s="274" t="s">
        <v>384</v>
      </c>
      <c r="U53" s="275">
        <v>1</v>
      </c>
      <c r="V53" s="276">
        <v>0.25</v>
      </c>
      <c r="W53" s="629"/>
      <c r="X53" s="260"/>
      <c r="Y53" s="277" t="s">
        <v>398</v>
      </c>
      <c r="Z53" s="275">
        <v>1</v>
      </c>
      <c r="AA53" s="276">
        <v>0.25</v>
      </c>
      <c r="AB53" s="629"/>
      <c r="AD53" s="264" t="s">
        <v>523</v>
      </c>
      <c r="AE53" s="246">
        <v>0</v>
      </c>
      <c r="AF53" s="265" t="s">
        <v>524</v>
      </c>
      <c r="AG53" s="621"/>
    </row>
    <row r="54" spans="1:33" s="248" customFormat="1" ht="230.25" customHeight="1" thickBot="1">
      <c r="B54" s="267">
        <v>44</v>
      </c>
      <c r="C54" s="664"/>
      <c r="D54" s="665"/>
      <c r="E54" s="693"/>
      <c r="F54" s="693"/>
      <c r="G54" s="686" t="s">
        <v>277</v>
      </c>
      <c r="H54" s="686"/>
      <c r="I54" s="686"/>
      <c r="J54" s="268" t="s">
        <v>65</v>
      </c>
      <c r="K54" s="268" t="s">
        <v>66</v>
      </c>
      <c r="L54" s="269" t="s">
        <v>38</v>
      </c>
      <c r="M54" s="270" t="s">
        <v>32</v>
      </c>
      <c r="N54" s="271" t="s">
        <v>69</v>
      </c>
      <c r="O54" s="278" t="s">
        <v>70</v>
      </c>
      <c r="P54" s="279" t="s">
        <v>124</v>
      </c>
      <c r="R54" s="273" t="s">
        <v>361</v>
      </c>
      <c r="S54" s="280" t="s">
        <v>399</v>
      </c>
      <c r="T54" s="280" t="s">
        <v>385</v>
      </c>
      <c r="U54" s="275">
        <v>1</v>
      </c>
      <c r="V54" s="276">
        <v>0.25</v>
      </c>
      <c r="W54" s="629"/>
      <c r="X54" s="260"/>
      <c r="Y54" s="281" t="s">
        <v>435</v>
      </c>
      <c r="Z54" s="282">
        <v>1</v>
      </c>
      <c r="AA54" s="276">
        <v>0.25</v>
      </c>
      <c r="AB54" s="629"/>
      <c r="AD54" s="264"/>
      <c r="AE54" s="246"/>
      <c r="AF54" s="283" t="s">
        <v>543</v>
      </c>
      <c r="AG54" s="621"/>
    </row>
    <row r="55" spans="1:33" s="248" customFormat="1" ht="132" customHeight="1" thickBot="1">
      <c r="B55" s="267">
        <v>45</v>
      </c>
      <c r="C55" s="664"/>
      <c r="D55" s="665"/>
      <c r="E55" s="717" t="s">
        <v>24</v>
      </c>
      <c r="F55" s="718"/>
      <c r="G55" s="687" t="s">
        <v>138</v>
      </c>
      <c r="H55" s="688"/>
      <c r="I55" s="689"/>
      <c r="J55" s="268" t="s">
        <v>64</v>
      </c>
      <c r="K55" s="268" t="s">
        <v>66</v>
      </c>
      <c r="L55" s="269" t="s">
        <v>34</v>
      </c>
      <c r="M55" s="270" t="s">
        <v>39</v>
      </c>
      <c r="N55" s="271" t="s">
        <v>125</v>
      </c>
      <c r="O55" s="271" t="s">
        <v>71</v>
      </c>
      <c r="P55" s="279" t="s">
        <v>126</v>
      </c>
      <c r="R55" s="273" t="s">
        <v>361</v>
      </c>
      <c r="S55" s="280" t="s">
        <v>386</v>
      </c>
      <c r="T55" s="280" t="s">
        <v>387</v>
      </c>
      <c r="U55" s="275">
        <v>1</v>
      </c>
      <c r="V55" s="276">
        <v>0.25</v>
      </c>
      <c r="W55" s="629"/>
      <c r="X55" s="260"/>
      <c r="Y55" s="277" t="s">
        <v>482</v>
      </c>
      <c r="Z55" s="275">
        <v>1</v>
      </c>
      <c r="AA55" s="276">
        <v>0.25</v>
      </c>
      <c r="AB55" s="629"/>
      <c r="AD55" s="264" t="s">
        <v>525</v>
      </c>
      <c r="AE55" s="246">
        <v>1</v>
      </c>
      <c r="AF55" s="265" t="s">
        <v>526</v>
      </c>
      <c r="AG55" s="621"/>
    </row>
    <row r="56" spans="1:33" s="248" customFormat="1" ht="114.75" customHeight="1" thickBot="1">
      <c r="B56" s="284">
        <v>46</v>
      </c>
      <c r="C56" s="664"/>
      <c r="D56" s="665"/>
      <c r="E56" s="687" t="s">
        <v>127</v>
      </c>
      <c r="F56" s="689"/>
      <c r="G56" s="687" t="s">
        <v>128</v>
      </c>
      <c r="H56" s="688"/>
      <c r="I56" s="689"/>
      <c r="J56" s="268" t="s">
        <v>64</v>
      </c>
      <c r="K56" s="268" t="s">
        <v>66</v>
      </c>
      <c r="L56" s="269" t="s">
        <v>35</v>
      </c>
      <c r="M56" s="270" t="s">
        <v>129</v>
      </c>
      <c r="N56" s="271" t="s">
        <v>130</v>
      </c>
      <c r="O56" s="271" t="s">
        <v>131</v>
      </c>
      <c r="P56" s="279" t="s">
        <v>132</v>
      </c>
      <c r="R56" s="273" t="s">
        <v>361</v>
      </c>
      <c r="S56" s="274" t="s">
        <v>388</v>
      </c>
      <c r="T56" s="274" t="s">
        <v>389</v>
      </c>
      <c r="U56" s="285">
        <v>1</v>
      </c>
      <c r="V56" s="286">
        <v>0.2</v>
      </c>
      <c r="W56" s="629"/>
      <c r="X56" s="287"/>
      <c r="Y56" s="277" t="s">
        <v>413</v>
      </c>
      <c r="Z56" s="288"/>
      <c r="AA56" s="289"/>
      <c r="AB56" s="629"/>
      <c r="AD56" s="264" t="s">
        <v>527</v>
      </c>
      <c r="AE56" s="246"/>
      <c r="AF56" s="283" t="s">
        <v>543</v>
      </c>
      <c r="AG56" s="621"/>
    </row>
    <row r="57" spans="1:33" s="248" customFormat="1" ht="166.5" customHeight="1" thickBot="1">
      <c r="B57" s="249">
        <v>47</v>
      </c>
      <c r="C57" s="666"/>
      <c r="D57" s="667"/>
      <c r="E57" s="681" t="s">
        <v>133</v>
      </c>
      <c r="F57" s="683"/>
      <c r="G57" s="681" t="s">
        <v>134</v>
      </c>
      <c r="H57" s="682"/>
      <c r="I57" s="683"/>
      <c r="J57" s="290" t="s">
        <v>64</v>
      </c>
      <c r="K57" s="290" t="s">
        <v>66</v>
      </c>
      <c r="L57" s="291" t="s">
        <v>34</v>
      </c>
      <c r="M57" s="292" t="s">
        <v>32</v>
      </c>
      <c r="N57" s="247" t="s">
        <v>135</v>
      </c>
      <c r="O57" s="247" t="s">
        <v>136</v>
      </c>
      <c r="P57" s="293" t="s">
        <v>137</v>
      </c>
      <c r="R57" s="294" t="s">
        <v>361</v>
      </c>
      <c r="S57" s="295" t="s">
        <v>390</v>
      </c>
      <c r="T57" s="295" t="s">
        <v>391</v>
      </c>
      <c r="U57" s="296">
        <v>1</v>
      </c>
      <c r="V57" s="297">
        <v>0.25</v>
      </c>
      <c r="W57" s="630"/>
      <c r="X57" s="260"/>
      <c r="Y57" s="298" t="s">
        <v>420</v>
      </c>
      <c r="Z57" s="296">
        <v>1</v>
      </c>
      <c r="AA57" s="297">
        <v>0.25</v>
      </c>
      <c r="AB57" s="630"/>
      <c r="AD57" s="264" t="s">
        <v>528</v>
      </c>
      <c r="AE57" s="246">
        <v>1</v>
      </c>
      <c r="AF57" s="265" t="s">
        <v>529</v>
      </c>
      <c r="AG57" s="622"/>
    </row>
    <row r="58" spans="1:33" ht="114.75" customHeight="1" thickBot="1">
      <c r="A58" s="2"/>
      <c r="B58" s="22">
        <v>48</v>
      </c>
      <c r="C58" s="662" t="s">
        <v>30</v>
      </c>
      <c r="D58" s="663"/>
      <c r="E58" s="696" t="s">
        <v>81</v>
      </c>
      <c r="F58" s="696"/>
      <c r="G58" s="696" t="s">
        <v>82</v>
      </c>
      <c r="H58" s="696"/>
      <c r="I58" s="696"/>
      <c r="J58" s="44">
        <v>44197</v>
      </c>
      <c r="K58" s="44">
        <v>44561</v>
      </c>
      <c r="L58" s="45" t="s">
        <v>34</v>
      </c>
      <c r="M58" s="19" t="s">
        <v>25</v>
      </c>
      <c r="N58" s="20" t="s">
        <v>83</v>
      </c>
      <c r="O58" s="20" t="s">
        <v>84</v>
      </c>
      <c r="P58" s="21" t="s">
        <v>85</v>
      </c>
      <c r="R58" s="135" t="s">
        <v>25</v>
      </c>
      <c r="S58" s="217" t="s">
        <v>392</v>
      </c>
      <c r="T58" s="218" t="s">
        <v>393</v>
      </c>
      <c r="U58" s="206">
        <v>1</v>
      </c>
      <c r="V58" s="114">
        <f>+U58/4</f>
        <v>0.25</v>
      </c>
      <c r="W58" s="631">
        <f>AVERAGE(U58,U59)</f>
        <v>1</v>
      </c>
      <c r="X58" s="85"/>
      <c r="Y58" s="214" t="s">
        <v>414</v>
      </c>
      <c r="Z58" s="215">
        <v>1</v>
      </c>
      <c r="AA58" s="114">
        <f>+Z58/4</f>
        <v>0.25</v>
      </c>
      <c r="AB58" s="631">
        <f>AVERAGE(Z58,Z59)</f>
        <v>1</v>
      </c>
      <c r="AD58" s="146" t="s">
        <v>536</v>
      </c>
      <c r="AE58" s="74">
        <v>0.5</v>
      </c>
      <c r="AF58" s="240" t="s">
        <v>535</v>
      </c>
      <c r="AG58" s="623">
        <f>+AVERAGE(AE58:AE59)</f>
        <v>0.375</v>
      </c>
    </row>
    <row r="59" spans="1:33" ht="114.75" customHeight="1" thickBot="1">
      <c r="A59" s="2"/>
      <c r="B59" s="22">
        <v>49</v>
      </c>
      <c r="C59" s="666"/>
      <c r="D59" s="667"/>
      <c r="E59" s="714" t="s">
        <v>86</v>
      </c>
      <c r="F59" s="715"/>
      <c r="G59" s="710" t="s">
        <v>87</v>
      </c>
      <c r="H59" s="710"/>
      <c r="I59" s="710"/>
      <c r="J59" s="32">
        <v>44197</v>
      </c>
      <c r="K59" s="32">
        <v>44377</v>
      </c>
      <c r="L59" s="33" t="s">
        <v>34</v>
      </c>
      <c r="M59" s="53" t="s">
        <v>25</v>
      </c>
      <c r="N59" s="34" t="s">
        <v>88</v>
      </c>
      <c r="O59" s="34" t="s">
        <v>89</v>
      </c>
      <c r="P59" s="35" t="s">
        <v>90</v>
      </c>
      <c r="R59" s="134" t="s">
        <v>25</v>
      </c>
      <c r="S59" s="212" t="s">
        <v>394</v>
      </c>
      <c r="T59" s="213" t="s">
        <v>395</v>
      </c>
      <c r="U59" s="208">
        <v>1</v>
      </c>
      <c r="V59" s="145">
        <v>0.25</v>
      </c>
      <c r="W59" s="632"/>
      <c r="X59" s="76"/>
      <c r="Y59" s="207" t="s">
        <v>408</v>
      </c>
      <c r="Z59" s="208">
        <v>1</v>
      </c>
      <c r="AA59" s="145">
        <v>0.25</v>
      </c>
      <c r="AB59" s="632"/>
      <c r="AD59" s="146" t="s">
        <v>538</v>
      </c>
      <c r="AE59" s="74">
        <v>0.25</v>
      </c>
      <c r="AF59" s="240" t="s">
        <v>537</v>
      </c>
      <c r="AG59" s="624"/>
    </row>
    <row r="60" spans="1:33" ht="83.25" customHeight="1" thickBot="1">
      <c r="A60" s="2"/>
      <c r="B60" s="22">
        <v>50</v>
      </c>
      <c r="C60" s="662" t="s">
        <v>115</v>
      </c>
      <c r="D60" s="663"/>
      <c r="E60" s="672" t="s">
        <v>244</v>
      </c>
      <c r="F60" s="673"/>
      <c r="G60" s="690" t="s">
        <v>99</v>
      </c>
      <c r="H60" s="691"/>
      <c r="I60" s="679"/>
      <c r="J60" s="44">
        <v>44197</v>
      </c>
      <c r="K60" s="44">
        <v>44286</v>
      </c>
      <c r="L60" s="45" t="s">
        <v>34</v>
      </c>
      <c r="M60" s="54" t="s">
        <v>25</v>
      </c>
      <c r="N60" s="55" t="s">
        <v>91</v>
      </c>
      <c r="O60" s="20" t="s">
        <v>92</v>
      </c>
      <c r="P60" s="21" t="s">
        <v>93</v>
      </c>
      <c r="R60" s="135" t="s">
        <v>25</v>
      </c>
      <c r="S60" s="209" t="s">
        <v>409</v>
      </c>
      <c r="T60" s="210" t="s">
        <v>396</v>
      </c>
      <c r="U60" s="211">
        <v>1</v>
      </c>
      <c r="V60" s="114">
        <f>+U60/4</f>
        <v>0.25</v>
      </c>
      <c r="W60" s="633">
        <f>+U60</f>
        <v>1</v>
      </c>
      <c r="X60" s="85"/>
      <c r="Y60" s="166" t="s">
        <v>485</v>
      </c>
      <c r="Z60" s="206">
        <v>1</v>
      </c>
      <c r="AA60" s="114">
        <f>+Z60/4</f>
        <v>0.25</v>
      </c>
      <c r="AB60" s="633">
        <f>+Z60</f>
        <v>1</v>
      </c>
      <c r="AD60" s="146" t="s">
        <v>505</v>
      </c>
      <c r="AE60" s="74">
        <v>0</v>
      </c>
      <c r="AF60" s="242" t="s">
        <v>506</v>
      </c>
      <c r="AG60" s="620">
        <f>+AVERAGE(AE60:AE62)</f>
        <v>0</v>
      </c>
    </row>
    <row r="61" spans="1:33" ht="114.75" customHeight="1" thickBot="1">
      <c r="A61" s="2"/>
      <c r="B61" s="31">
        <v>51</v>
      </c>
      <c r="C61" s="664"/>
      <c r="D61" s="665"/>
      <c r="E61" s="674"/>
      <c r="F61" s="675"/>
      <c r="G61" s="684" t="s">
        <v>94</v>
      </c>
      <c r="H61" s="685"/>
      <c r="I61" s="680"/>
      <c r="J61" s="23">
        <v>44287</v>
      </c>
      <c r="K61" s="23">
        <v>44377</v>
      </c>
      <c r="L61" s="29" t="s">
        <v>34</v>
      </c>
      <c r="M61" s="7" t="s">
        <v>25</v>
      </c>
      <c r="N61" s="655" t="s">
        <v>98</v>
      </c>
      <c r="O61" s="747" t="s">
        <v>95</v>
      </c>
      <c r="P61" s="658" t="s">
        <v>96</v>
      </c>
      <c r="R61" s="133" t="s">
        <v>25</v>
      </c>
      <c r="S61" s="147" t="s">
        <v>410</v>
      </c>
      <c r="T61" s="148" t="s">
        <v>411</v>
      </c>
      <c r="U61" s="149">
        <v>0.33</v>
      </c>
      <c r="V61" s="99">
        <v>0.33</v>
      </c>
      <c r="W61" s="628"/>
      <c r="X61" s="76"/>
      <c r="Y61" s="150" t="s">
        <v>412</v>
      </c>
      <c r="Z61" s="122"/>
      <c r="AA61" s="123"/>
      <c r="AB61" s="628"/>
      <c r="AD61" s="151"/>
      <c r="AE61" s="99"/>
      <c r="AF61" s="244" t="s">
        <v>543</v>
      </c>
      <c r="AG61" s="621"/>
    </row>
    <row r="62" spans="1:33" ht="74.25" customHeight="1" thickBot="1">
      <c r="A62" s="2"/>
      <c r="B62" s="17">
        <v>52</v>
      </c>
      <c r="C62" s="666"/>
      <c r="D62" s="667"/>
      <c r="E62" s="676"/>
      <c r="F62" s="677"/>
      <c r="G62" s="668" t="s">
        <v>97</v>
      </c>
      <c r="H62" s="669"/>
      <c r="I62" s="670"/>
      <c r="J62" s="32">
        <v>44378</v>
      </c>
      <c r="K62" s="32">
        <v>44561</v>
      </c>
      <c r="L62" s="33" t="s">
        <v>34</v>
      </c>
      <c r="M62" s="56" t="s">
        <v>25</v>
      </c>
      <c r="N62" s="656"/>
      <c r="O62" s="748"/>
      <c r="P62" s="659"/>
      <c r="R62" s="134" t="s">
        <v>25</v>
      </c>
      <c r="S62" s="126"/>
      <c r="T62" s="126"/>
      <c r="U62" s="126"/>
      <c r="V62" s="127"/>
      <c r="W62" s="624"/>
      <c r="Y62" s="200" t="s">
        <v>479</v>
      </c>
      <c r="Z62" s="128"/>
      <c r="AA62" s="129"/>
      <c r="AB62" s="624"/>
      <c r="AD62" s="151"/>
      <c r="AE62" s="99"/>
      <c r="AF62" s="244" t="s">
        <v>543</v>
      </c>
      <c r="AG62" s="622"/>
    </row>
    <row r="63" spans="1:33" ht="93.75" customHeight="1">
      <c r="A63" s="2"/>
      <c r="B63" s="22">
        <v>53</v>
      </c>
      <c r="C63" s="662" t="s">
        <v>31</v>
      </c>
      <c r="D63" s="663"/>
      <c r="E63" s="672" t="s">
        <v>26</v>
      </c>
      <c r="F63" s="673"/>
      <c r="G63" s="696" t="s">
        <v>75</v>
      </c>
      <c r="H63" s="696"/>
      <c r="I63" s="696"/>
      <c r="J63" s="52" t="s">
        <v>33</v>
      </c>
      <c r="K63" s="52">
        <v>44227</v>
      </c>
      <c r="L63" s="16" t="s">
        <v>21</v>
      </c>
      <c r="M63" s="19" t="s">
        <v>24</v>
      </c>
      <c r="N63" s="20" t="s">
        <v>107</v>
      </c>
      <c r="O63" s="20" t="s">
        <v>108</v>
      </c>
      <c r="P63" s="21" t="s">
        <v>109</v>
      </c>
      <c r="R63" s="135" t="s">
        <v>24</v>
      </c>
      <c r="S63" s="141" t="s">
        <v>400</v>
      </c>
      <c r="T63" s="202" t="s">
        <v>481</v>
      </c>
      <c r="U63" s="74">
        <v>1</v>
      </c>
      <c r="V63" s="75">
        <v>1</v>
      </c>
      <c r="W63" s="631">
        <f>AVERAGE(U63,U64,U66)</f>
        <v>1</v>
      </c>
      <c r="Y63" s="146" t="s">
        <v>405</v>
      </c>
      <c r="Z63" s="74">
        <v>1</v>
      </c>
      <c r="AA63" s="75">
        <v>1</v>
      </c>
      <c r="AB63" s="631">
        <f>AVERAGE(Z63,Z64,Z66)</f>
        <v>1</v>
      </c>
      <c r="AD63" s="146" t="s">
        <v>530</v>
      </c>
      <c r="AE63" s="74">
        <v>1</v>
      </c>
      <c r="AF63" s="146" t="s">
        <v>530</v>
      </c>
      <c r="AG63" s="620">
        <f>+AVERAGE(AE63:AE68)</f>
        <v>0.71333333333333337</v>
      </c>
    </row>
    <row r="64" spans="1:33" ht="93.75" customHeight="1" thickBot="1">
      <c r="A64" s="2"/>
      <c r="B64" s="22">
        <v>54</v>
      </c>
      <c r="C64" s="664"/>
      <c r="D64" s="665"/>
      <c r="E64" s="674"/>
      <c r="F64" s="675"/>
      <c r="G64" s="711" t="s">
        <v>74</v>
      </c>
      <c r="H64" s="712"/>
      <c r="I64" s="713"/>
      <c r="J64" s="50">
        <v>44197</v>
      </c>
      <c r="K64" s="50">
        <v>44196</v>
      </c>
      <c r="L64" s="10" t="s">
        <v>73</v>
      </c>
      <c r="M64" s="25" t="s">
        <v>24</v>
      </c>
      <c r="N64" s="26" t="s">
        <v>111</v>
      </c>
      <c r="O64" s="26" t="s">
        <v>110</v>
      </c>
      <c r="P64" s="27" t="s">
        <v>113</v>
      </c>
      <c r="R64" s="133" t="s">
        <v>24</v>
      </c>
      <c r="S64" s="142" t="s">
        <v>401</v>
      </c>
      <c r="T64" s="143" t="s">
        <v>402</v>
      </c>
      <c r="U64" s="81">
        <v>1</v>
      </c>
      <c r="V64" s="99">
        <v>1</v>
      </c>
      <c r="W64" s="629"/>
      <c r="Y64" s="151" t="s">
        <v>406</v>
      </c>
      <c r="Z64" s="81">
        <v>1</v>
      </c>
      <c r="AA64" s="99">
        <v>1</v>
      </c>
      <c r="AB64" s="629"/>
      <c r="AD64" s="86" t="s">
        <v>533</v>
      </c>
      <c r="AE64" s="81">
        <v>0.64</v>
      </c>
      <c r="AF64" s="86" t="s">
        <v>531</v>
      </c>
      <c r="AG64" s="621"/>
    </row>
    <row r="65" spans="1:33" ht="93.75" customHeight="1">
      <c r="A65" s="2"/>
      <c r="B65" s="22">
        <v>55</v>
      </c>
      <c r="C65" s="664"/>
      <c r="D65" s="665"/>
      <c r="E65" s="674"/>
      <c r="F65" s="675"/>
      <c r="G65" s="711" t="s">
        <v>76</v>
      </c>
      <c r="H65" s="712"/>
      <c r="I65" s="713"/>
      <c r="J65" s="50">
        <v>44197</v>
      </c>
      <c r="K65" s="50">
        <v>44561</v>
      </c>
      <c r="L65" s="10" t="s">
        <v>35</v>
      </c>
      <c r="M65" s="25" t="s">
        <v>24</v>
      </c>
      <c r="N65" s="26" t="s">
        <v>46</v>
      </c>
      <c r="O65" s="26" t="s">
        <v>45</v>
      </c>
      <c r="P65" s="27" t="s">
        <v>47</v>
      </c>
      <c r="R65" s="133" t="s">
        <v>24</v>
      </c>
      <c r="S65" s="136"/>
      <c r="T65" s="137"/>
      <c r="U65" s="137"/>
      <c r="V65" s="138"/>
      <c r="W65" s="629"/>
      <c r="Y65" s="203" t="s">
        <v>479</v>
      </c>
      <c r="Z65" s="137"/>
      <c r="AA65" s="138"/>
      <c r="AB65" s="629"/>
      <c r="AD65" s="151"/>
      <c r="AE65" s="99"/>
      <c r="AF65" s="244" t="s">
        <v>543</v>
      </c>
      <c r="AG65" s="621"/>
    </row>
    <row r="66" spans="1:33" ht="171.6" customHeight="1" thickBot="1">
      <c r="A66" s="2"/>
      <c r="B66" s="31">
        <v>56</v>
      </c>
      <c r="C66" s="664"/>
      <c r="D66" s="665"/>
      <c r="E66" s="674"/>
      <c r="F66" s="675"/>
      <c r="G66" s="711" t="s">
        <v>77</v>
      </c>
      <c r="H66" s="712"/>
      <c r="I66" s="713"/>
      <c r="J66" s="50">
        <v>44197</v>
      </c>
      <c r="K66" s="50" t="s">
        <v>41</v>
      </c>
      <c r="L66" s="10" t="s">
        <v>34</v>
      </c>
      <c r="M66" s="25" t="s">
        <v>24</v>
      </c>
      <c r="N66" s="26" t="s">
        <v>114</v>
      </c>
      <c r="O66" s="26" t="s">
        <v>110</v>
      </c>
      <c r="P66" s="27" t="s">
        <v>112</v>
      </c>
      <c r="R66" s="133" t="s">
        <v>24</v>
      </c>
      <c r="S66" s="144" t="s">
        <v>403</v>
      </c>
      <c r="T66" s="144" t="s">
        <v>404</v>
      </c>
      <c r="U66" s="81">
        <v>1</v>
      </c>
      <c r="V66" s="99">
        <v>1</v>
      </c>
      <c r="W66" s="629"/>
      <c r="Y66" s="151" t="s">
        <v>407</v>
      </c>
      <c r="Z66" s="81">
        <v>1</v>
      </c>
      <c r="AA66" s="99">
        <v>1</v>
      </c>
      <c r="AB66" s="629"/>
      <c r="AD66" s="151" t="s">
        <v>534</v>
      </c>
      <c r="AE66" s="99">
        <v>0.5</v>
      </c>
      <c r="AF66" s="151" t="s">
        <v>532</v>
      </c>
      <c r="AG66" s="621"/>
    </row>
    <row r="67" spans="1:33" ht="85.5" customHeight="1" thickBot="1">
      <c r="A67" s="2"/>
      <c r="B67" s="17">
        <v>57</v>
      </c>
      <c r="C67" s="664"/>
      <c r="D67" s="665"/>
      <c r="E67" s="674"/>
      <c r="F67" s="675"/>
      <c r="G67" s="693" t="s">
        <v>48</v>
      </c>
      <c r="H67" s="693"/>
      <c r="I67" s="693"/>
      <c r="J67" s="50">
        <v>44197</v>
      </c>
      <c r="K67" s="23">
        <v>44561</v>
      </c>
      <c r="L67" s="10" t="s">
        <v>35</v>
      </c>
      <c r="M67" s="25" t="s">
        <v>24</v>
      </c>
      <c r="N67" s="26" t="s">
        <v>49</v>
      </c>
      <c r="O67" s="26" t="s">
        <v>44</v>
      </c>
      <c r="P67" s="27" t="s">
        <v>50</v>
      </c>
      <c r="R67" s="133" t="s">
        <v>24</v>
      </c>
      <c r="S67" s="136"/>
      <c r="T67" s="137"/>
      <c r="U67" s="137"/>
      <c r="V67" s="138"/>
      <c r="W67" s="629"/>
      <c r="Y67" s="203" t="s">
        <v>479</v>
      </c>
      <c r="Z67" s="137"/>
      <c r="AA67" s="138"/>
      <c r="AB67" s="629"/>
      <c r="AD67" s="151"/>
      <c r="AE67" s="99"/>
      <c r="AF67" s="244" t="s">
        <v>543</v>
      </c>
      <c r="AG67" s="621"/>
    </row>
    <row r="68" spans="1:33" ht="96" customHeight="1" thickBot="1">
      <c r="A68" s="2"/>
      <c r="B68" s="22">
        <v>58</v>
      </c>
      <c r="C68" s="666"/>
      <c r="D68" s="667"/>
      <c r="E68" s="676"/>
      <c r="F68" s="677"/>
      <c r="G68" s="710" t="s">
        <v>52</v>
      </c>
      <c r="H68" s="710"/>
      <c r="I68" s="710"/>
      <c r="J68" s="58">
        <v>44531</v>
      </c>
      <c r="K68" s="32">
        <v>44561</v>
      </c>
      <c r="L68" s="33" t="s">
        <v>42</v>
      </c>
      <c r="M68" s="53" t="s">
        <v>24</v>
      </c>
      <c r="N68" s="34" t="s">
        <v>51</v>
      </c>
      <c r="O68" s="34" t="s">
        <v>43</v>
      </c>
      <c r="P68" s="35" t="s">
        <v>53</v>
      </c>
      <c r="R68" s="134" t="s">
        <v>24</v>
      </c>
      <c r="S68" s="139"/>
      <c r="T68" s="126"/>
      <c r="U68" s="126"/>
      <c r="V68" s="127"/>
      <c r="W68" s="630"/>
      <c r="Y68" s="201" t="s">
        <v>479</v>
      </c>
      <c r="Z68" s="126"/>
      <c r="AA68" s="127"/>
      <c r="AB68" s="630"/>
      <c r="AD68" s="151"/>
      <c r="AE68" s="99"/>
      <c r="AF68" s="244" t="s">
        <v>543</v>
      </c>
      <c r="AG68" s="622"/>
    </row>
    <row r="69" spans="1:33" ht="36" customHeight="1" thickBot="1">
      <c r="P69" s="3"/>
      <c r="T69" s="634" t="s">
        <v>421</v>
      </c>
      <c r="U69" s="635"/>
      <c r="V69" s="636"/>
      <c r="W69" s="157">
        <f>AVERAGE(W11:W68)</f>
        <v>0.97976190476190472</v>
      </c>
      <c r="Y69" s="634" t="s">
        <v>421</v>
      </c>
      <c r="Z69" s="635"/>
      <c r="AA69" s="636"/>
      <c r="AB69" s="157">
        <f>AVERAGE(AB11:AB68)</f>
        <v>0.97976190476190472</v>
      </c>
      <c r="AD69" s="615" t="s">
        <v>421</v>
      </c>
      <c r="AE69" s="616"/>
      <c r="AF69" s="617"/>
      <c r="AG69" s="245">
        <f>+AVERAGE(AG11:AG68)</f>
        <v>0.5299206349206349</v>
      </c>
    </row>
    <row r="70" spans="1:33" ht="38.25" customHeight="1">
      <c r="B70" s="12"/>
      <c r="P70" s="3"/>
    </row>
    <row r="71" spans="1:33" ht="91.5" customHeight="1">
      <c r="B71" s="12"/>
      <c r="C71" s="618" t="s">
        <v>547</v>
      </c>
      <c r="D71" s="619"/>
      <c r="E71" s="619"/>
      <c r="F71" s="619"/>
      <c r="G71" s="619"/>
      <c r="H71" s="776"/>
      <c r="I71" s="777"/>
      <c r="J71" s="777"/>
      <c r="L71" s="619"/>
      <c r="M71" s="778"/>
      <c r="N71" s="778"/>
      <c r="O71" s="769"/>
      <c r="P71" s="770"/>
    </row>
    <row r="72" spans="1:33" ht="42.75" customHeight="1">
      <c r="B72" s="12"/>
      <c r="C72" s="57"/>
      <c r="D72" s="57"/>
      <c r="E72" s="4"/>
      <c r="H72" s="5"/>
      <c r="L72" s="11"/>
      <c r="P72" s="3"/>
    </row>
    <row r="73" spans="1:33" ht="42.75" customHeight="1">
      <c r="B73" s="12"/>
      <c r="C73" s="57"/>
      <c r="D73" s="57"/>
      <c r="E73" s="4"/>
      <c r="H73" s="5"/>
      <c r="L73" s="11"/>
      <c r="P73" s="3"/>
    </row>
    <row r="74" spans="1:33" ht="42.75" customHeight="1">
      <c r="B74" s="12"/>
      <c r="C74" s="57"/>
      <c r="D74" s="57"/>
      <c r="E74" s="4"/>
      <c r="H74" s="5"/>
      <c r="L74" s="11"/>
      <c r="P74" s="3"/>
    </row>
    <row r="75" spans="1:33" ht="30" customHeight="1">
      <c r="B75" s="768"/>
      <c r="C75" s="769"/>
      <c r="D75" s="769"/>
      <c r="E75" s="769"/>
      <c r="F75" s="769"/>
      <c r="G75" s="769"/>
      <c r="H75" s="769"/>
      <c r="I75" s="769"/>
      <c r="J75" s="769"/>
      <c r="K75" s="769"/>
      <c r="L75" s="769"/>
      <c r="M75" s="769"/>
      <c r="N75" s="769"/>
      <c r="O75" s="769"/>
      <c r="P75" s="770"/>
    </row>
    <row r="76" spans="1:33" ht="30" customHeight="1">
      <c r="B76" s="768"/>
      <c r="C76" s="769"/>
      <c r="D76" s="769"/>
      <c r="E76" s="769"/>
      <c r="F76" s="769"/>
      <c r="G76" s="769"/>
      <c r="H76" s="769"/>
      <c r="I76" s="769"/>
      <c r="J76" s="769"/>
      <c r="K76" s="769"/>
      <c r="L76" s="769"/>
      <c r="M76" s="769"/>
      <c r="N76" s="769"/>
      <c r="O76" s="769"/>
      <c r="P76" s="770"/>
    </row>
    <row r="77" spans="1:33" ht="15.75" customHeight="1" thickBot="1">
      <c r="B77" s="771"/>
      <c r="C77" s="772"/>
      <c r="D77" s="772"/>
      <c r="E77" s="772"/>
      <c r="F77" s="772"/>
      <c r="G77" s="772"/>
      <c r="H77" s="772"/>
      <c r="I77" s="772"/>
      <c r="J77" s="772"/>
      <c r="K77" s="772"/>
      <c r="L77" s="772"/>
      <c r="M77" s="772"/>
      <c r="N77" s="772"/>
      <c r="O77" s="772"/>
      <c r="P77" s="773"/>
    </row>
    <row r="78" spans="1:33" ht="15.75" customHeight="1"/>
  </sheetData>
  <mergeCells count="173">
    <mergeCell ref="B75:P77"/>
    <mergeCell ref="C17:D22"/>
    <mergeCell ref="H71:J71"/>
    <mergeCell ref="L71:N71"/>
    <mergeCell ref="O71:P71"/>
    <mergeCell ref="G35:I35"/>
    <mergeCell ref="G36:I36"/>
    <mergeCell ref="P36:P38"/>
    <mergeCell ref="B9:P9"/>
    <mergeCell ref="P20:P22"/>
    <mergeCell ref="P50:P51"/>
    <mergeCell ref="G48:I48"/>
    <mergeCell ref="G49:I49"/>
    <mergeCell ref="P31:P32"/>
    <mergeCell ref="G32:I32"/>
    <mergeCell ref="G30:I30"/>
    <mergeCell ref="G42:I42"/>
    <mergeCell ref="G40:I40"/>
    <mergeCell ref="J50:J51"/>
    <mergeCell ref="J31:J32"/>
    <mergeCell ref="L34:L35"/>
    <mergeCell ref="C23:D51"/>
    <mergeCell ref="E39:F43"/>
    <mergeCell ref="E44:F46"/>
    <mergeCell ref="O61:O62"/>
    <mergeCell ref="E58:F58"/>
    <mergeCell ref="E53:F54"/>
    <mergeCell ref="E23:F32"/>
    <mergeCell ref="E33:F38"/>
    <mergeCell ref="G38:I38"/>
    <mergeCell ref="G31:I31"/>
    <mergeCell ref="M31:M32"/>
    <mergeCell ref="AD9:AG9"/>
    <mergeCell ref="E47:F51"/>
    <mergeCell ref="K50:K51"/>
    <mergeCell ref="G23:I23"/>
    <mergeCell ref="J34:J35"/>
    <mergeCell ref="K34:K35"/>
    <mergeCell ref="G26:I27"/>
    <mergeCell ref="N34:N35"/>
    <mergeCell ref="G37:I37"/>
    <mergeCell ref="K31:K32"/>
    <mergeCell ref="G33:I33"/>
    <mergeCell ref="G22:I22"/>
    <mergeCell ref="G50:I50"/>
    <mergeCell ref="M50:M51"/>
    <mergeCell ref="G56:I56"/>
    <mergeCell ref="L50:L51"/>
    <mergeCell ref="B3:P3"/>
    <mergeCell ref="B4:P4"/>
    <mergeCell ref="I5:P5"/>
    <mergeCell ref="I6:P8"/>
    <mergeCell ref="B5:C5"/>
    <mergeCell ref="B6:C6"/>
    <mergeCell ref="B7:C8"/>
    <mergeCell ref="D5:G5"/>
    <mergeCell ref="D6:G6"/>
    <mergeCell ref="H6:H8"/>
    <mergeCell ref="D7:G8"/>
    <mergeCell ref="G43:I43"/>
    <mergeCell ref="M34:M35"/>
    <mergeCell ref="G28:I28"/>
    <mergeCell ref="L31:L32"/>
    <mergeCell ref="E20:F22"/>
    <mergeCell ref="G12:I12"/>
    <mergeCell ref="G13:I13"/>
    <mergeCell ref="E14:F16"/>
    <mergeCell ref="G20:I20"/>
    <mergeCell ref="G21:I21"/>
    <mergeCell ref="C58:D59"/>
    <mergeCell ref="C60:D62"/>
    <mergeCell ref="G67:I67"/>
    <mergeCell ref="G68:I68"/>
    <mergeCell ref="G58:I58"/>
    <mergeCell ref="G65:I65"/>
    <mergeCell ref="E59:F59"/>
    <mergeCell ref="G59:I59"/>
    <mergeCell ref="G51:I51"/>
    <mergeCell ref="E52:F52"/>
    <mergeCell ref="G52:I52"/>
    <mergeCell ref="E63:F68"/>
    <mergeCell ref="E55:F55"/>
    <mergeCell ref="E56:F56"/>
    <mergeCell ref="E57:F57"/>
    <mergeCell ref="G64:I64"/>
    <mergeCell ref="G63:I63"/>
    <mergeCell ref="C63:D68"/>
    <mergeCell ref="G66:I66"/>
    <mergeCell ref="C10:D10"/>
    <mergeCell ref="G15:I15"/>
    <mergeCell ref="C11:D16"/>
    <mergeCell ref="E12:F13"/>
    <mergeCell ref="G11:I11"/>
    <mergeCell ref="G19:I19"/>
    <mergeCell ref="E17:F19"/>
    <mergeCell ref="G17:I17"/>
    <mergeCell ref="G18:I18"/>
    <mergeCell ref="G16:I16"/>
    <mergeCell ref="G14:I14"/>
    <mergeCell ref="E10:F10"/>
    <mergeCell ref="E11:F11"/>
    <mergeCell ref="G10:I10"/>
    <mergeCell ref="P61:P62"/>
    <mergeCell ref="P26:P27"/>
    <mergeCell ref="P34:P35"/>
    <mergeCell ref="C52:D57"/>
    <mergeCell ref="G62:I62"/>
    <mergeCell ref="P24:P25"/>
    <mergeCell ref="E60:F62"/>
    <mergeCell ref="G44:I44"/>
    <mergeCell ref="G45:I45"/>
    <mergeCell ref="G46:I46"/>
    <mergeCell ref="G47:I47"/>
    <mergeCell ref="G24:I24"/>
    <mergeCell ref="G25:I25"/>
    <mergeCell ref="G29:I29"/>
    <mergeCell ref="G39:I39"/>
    <mergeCell ref="G41:I41"/>
    <mergeCell ref="G34:I34"/>
    <mergeCell ref="G57:I57"/>
    <mergeCell ref="G61:I61"/>
    <mergeCell ref="G54:I54"/>
    <mergeCell ref="G53:I53"/>
    <mergeCell ref="G55:I55"/>
    <mergeCell ref="G60:I60"/>
    <mergeCell ref="N61:N62"/>
    <mergeCell ref="Y31:Y32"/>
    <mergeCell ref="S36:S37"/>
    <mergeCell ref="O26:O27"/>
    <mergeCell ref="N31:N32"/>
    <mergeCell ref="AB11:AB16"/>
    <mergeCell ref="AB17:AB22"/>
    <mergeCell ref="T23:T24"/>
    <mergeCell ref="AB23:AB51"/>
    <mergeCell ref="S26:S27"/>
    <mergeCell ref="T26:T27"/>
    <mergeCell ref="S31:S32"/>
    <mergeCell ref="T31:T32"/>
    <mergeCell ref="T36:T38"/>
    <mergeCell ref="Y26:Y27"/>
    <mergeCell ref="Y36:Y38"/>
    <mergeCell ref="O20:O21"/>
    <mergeCell ref="N50:N51"/>
    <mergeCell ref="O50:O51"/>
    <mergeCell ref="O31:O32"/>
    <mergeCell ref="N24:N25"/>
    <mergeCell ref="O34:O35"/>
    <mergeCell ref="O36:O38"/>
    <mergeCell ref="N36:N38"/>
    <mergeCell ref="S6:AA6"/>
    <mergeCell ref="AD69:AF69"/>
    <mergeCell ref="C71:G71"/>
    <mergeCell ref="AG52:AG57"/>
    <mergeCell ref="AG63:AG68"/>
    <mergeCell ref="AG60:AG62"/>
    <mergeCell ref="AG11:AG16"/>
    <mergeCell ref="AG23:AG51"/>
    <mergeCell ref="AG58:AG59"/>
    <mergeCell ref="Y9:AB9"/>
    <mergeCell ref="W11:W16"/>
    <mergeCell ref="W17:W22"/>
    <mergeCell ref="W23:W51"/>
    <mergeCell ref="W52:W57"/>
    <mergeCell ref="W58:W59"/>
    <mergeCell ref="W60:W62"/>
    <mergeCell ref="W63:W68"/>
    <mergeCell ref="R9:W9"/>
    <mergeCell ref="T69:V69"/>
    <mergeCell ref="AB52:AB57"/>
    <mergeCell ref="AB58:AB59"/>
    <mergeCell ref="AB60:AB62"/>
    <mergeCell ref="AB63:AB68"/>
    <mergeCell ref="Y69:AA69"/>
  </mergeCells>
  <dataValidations count="1">
    <dataValidation allowBlank="1" showErrorMessage="1" sqref="J10:J11" xr:uid="{00000000-0002-0000-0400-000000000000}">
      <formula1>0</formula1>
      <formula2>0</formula2>
    </dataValidation>
  </dataValidations>
  <hyperlinks>
    <hyperlink ref="T63" r:id="rId1" xr:uid="{00000000-0004-0000-0400-000000000000}"/>
  </hyperlinks>
  <printOptions horizontalCentered="1" verticalCentered="1"/>
  <pageMargins left="0.19685039370078741" right="0.51181102362204722" top="0.35433070866141736" bottom="0.15748031496062992" header="0.11811023622047245" footer="0.11811023622047245"/>
  <pageSetup scale="42" fitToHeight="5" orientation="landscape" r:id="rId2"/>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9"/>
  <sheetViews>
    <sheetView topLeftCell="A19" zoomScale="70" zoomScaleNormal="70" workbookViewId="0">
      <selection activeCell="L19" sqref="L19:M19"/>
    </sheetView>
  </sheetViews>
  <sheetFormatPr baseColWidth="10" defaultColWidth="9.140625" defaultRowHeight="12.75"/>
  <cols>
    <col min="1" max="1" width="16.85546875" style="62" customWidth="1"/>
    <col min="2" max="2" width="8.85546875" style="62" customWidth="1"/>
    <col min="3" max="3" width="1.140625" style="62" customWidth="1"/>
    <col min="4" max="4" width="25.140625" style="62" customWidth="1"/>
    <col min="5" max="5" width="10.85546875" style="62" customWidth="1"/>
    <col min="6" max="6" width="16.85546875" style="62" customWidth="1"/>
    <col min="7" max="7" width="19.42578125" style="62" customWidth="1"/>
    <col min="8" max="8" width="8.85546875" style="62" customWidth="1"/>
    <col min="9" max="9" width="19.42578125" style="62" customWidth="1"/>
    <col min="10" max="10" width="4" style="62" customWidth="1"/>
    <col min="11" max="11" width="11.85546875" style="62" customWidth="1"/>
    <col min="12" max="12" width="5" style="62" customWidth="1"/>
    <col min="13" max="13" width="11.7109375" style="62" customWidth="1"/>
    <col min="14" max="14" width="12.28515625" style="62" customWidth="1"/>
    <col min="15" max="15" width="9" style="62" customWidth="1"/>
    <col min="16" max="16" width="16" style="62" customWidth="1"/>
    <col min="17" max="18" width="17" style="62" customWidth="1"/>
    <col min="19" max="16384" width="9.140625" style="62"/>
  </cols>
  <sheetData>
    <row r="1" spans="1:18" ht="15.95" customHeight="1" thickBot="1">
      <c r="A1" s="802" t="s">
        <v>325</v>
      </c>
      <c r="B1" s="802"/>
      <c r="C1" s="802"/>
      <c r="D1" s="802"/>
      <c r="E1" s="802"/>
      <c r="F1" s="802"/>
      <c r="G1" s="802"/>
      <c r="H1" s="802"/>
      <c r="I1" s="802"/>
      <c r="J1" s="802"/>
      <c r="K1" s="802"/>
      <c r="L1" s="802"/>
      <c r="M1" s="802"/>
      <c r="N1" s="802"/>
      <c r="O1" s="802"/>
      <c r="P1" s="66"/>
      <c r="Q1" s="66"/>
      <c r="R1" s="66"/>
    </row>
    <row r="2" spans="1:18" ht="24.95" customHeight="1" thickBot="1">
      <c r="A2" s="803" t="s">
        <v>337</v>
      </c>
      <c r="B2" s="803"/>
      <c r="C2" s="804" t="s">
        <v>336</v>
      </c>
      <c r="D2" s="804"/>
      <c r="E2" s="804"/>
      <c r="F2" s="804"/>
      <c r="G2" s="804"/>
      <c r="H2" s="804"/>
      <c r="I2" s="66"/>
      <c r="J2" s="66"/>
      <c r="K2" s="66"/>
      <c r="L2" s="66"/>
      <c r="M2" s="66"/>
      <c r="N2" s="66"/>
      <c r="O2" s="66"/>
      <c r="P2" s="66"/>
      <c r="Q2" s="66"/>
      <c r="R2" s="66"/>
    </row>
    <row r="3" spans="1:18" ht="9" customHeight="1" thickBot="1">
      <c r="A3" s="66"/>
      <c r="B3" s="66"/>
      <c r="C3" s="66"/>
      <c r="D3" s="66"/>
      <c r="E3" s="66"/>
      <c r="F3" s="66"/>
      <c r="G3" s="66"/>
      <c r="H3" s="66"/>
      <c r="I3" s="66"/>
      <c r="J3" s="66"/>
      <c r="K3" s="803" t="s">
        <v>335</v>
      </c>
      <c r="L3" s="803"/>
      <c r="M3" s="804" t="s">
        <v>334</v>
      </c>
      <c r="N3" s="804"/>
      <c r="O3" s="804"/>
      <c r="P3" s="66"/>
      <c r="Q3" s="66"/>
      <c r="R3" s="66"/>
    </row>
    <row r="4" spans="1:18" ht="15.95" customHeight="1" thickBot="1">
      <c r="A4" s="803" t="s">
        <v>333</v>
      </c>
      <c r="B4" s="803"/>
      <c r="C4" s="804" t="s">
        <v>332</v>
      </c>
      <c r="D4" s="804"/>
      <c r="E4" s="804"/>
      <c r="F4" s="804"/>
      <c r="G4" s="804"/>
      <c r="H4" s="804"/>
      <c r="I4" s="66"/>
      <c r="J4" s="66"/>
      <c r="K4" s="803"/>
      <c r="L4" s="803"/>
      <c r="M4" s="804"/>
      <c r="N4" s="804"/>
      <c r="O4" s="804"/>
      <c r="P4" s="66"/>
      <c r="Q4" s="66"/>
      <c r="R4" s="66"/>
    </row>
    <row r="5" spans="1:18" ht="9" customHeight="1" thickBot="1">
      <c r="A5" s="803"/>
      <c r="B5" s="803"/>
      <c r="C5" s="804"/>
      <c r="D5" s="804"/>
      <c r="E5" s="804"/>
      <c r="F5" s="804"/>
      <c r="G5" s="804"/>
      <c r="H5" s="804"/>
      <c r="I5" s="66"/>
      <c r="J5" s="66"/>
      <c r="K5" s="66"/>
      <c r="L5" s="66"/>
      <c r="M5" s="66"/>
      <c r="N5" s="66"/>
      <c r="O5" s="66"/>
      <c r="P5" s="66"/>
      <c r="Q5" s="66"/>
      <c r="R5" s="66"/>
    </row>
    <row r="6" spans="1:18" ht="9" customHeight="1" thickBot="1">
      <c r="A6" s="66"/>
      <c r="B6" s="66"/>
      <c r="C6" s="66"/>
      <c r="D6" s="66"/>
      <c r="E6" s="66"/>
      <c r="F6" s="66"/>
      <c r="G6" s="66"/>
      <c r="H6" s="66"/>
      <c r="I6" s="66"/>
      <c r="J6" s="66"/>
      <c r="K6" s="803" t="s">
        <v>331</v>
      </c>
      <c r="L6" s="803"/>
      <c r="M6" s="804" t="s">
        <v>330</v>
      </c>
      <c r="N6" s="804"/>
      <c r="O6" s="804"/>
      <c r="P6" s="66"/>
      <c r="Q6" s="66"/>
      <c r="R6" s="66"/>
    </row>
    <row r="7" spans="1:18" ht="15.95" customHeight="1" thickBot="1">
      <c r="A7" s="803" t="s">
        <v>329</v>
      </c>
      <c r="B7" s="803"/>
      <c r="C7" s="804" t="s">
        <v>328</v>
      </c>
      <c r="D7" s="804"/>
      <c r="E7" s="804"/>
      <c r="F7" s="804"/>
      <c r="G7" s="804"/>
      <c r="H7" s="804"/>
      <c r="I7" s="66"/>
      <c r="J7" s="66"/>
      <c r="K7" s="803"/>
      <c r="L7" s="803"/>
      <c r="M7" s="804"/>
      <c r="N7" s="804"/>
      <c r="O7" s="804"/>
      <c r="P7" s="66"/>
      <c r="Q7" s="66"/>
      <c r="R7" s="66"/>
    </row>
    <row r="8" spans="1:18" ht="6" customHeight="1" thickBot="1">
      <c r="A8" s="803"/>
      <c r="B8" s="803"/>
      <c r="C8" s="804"/>
      <c r="D8" s="804"/>
      <c r="E8" s="804"/>
      <c r="F8" s="804"/>
      <c r="G8" s="804"/>
      <c r="H8" s="804"/>
      <c r="I8" s="66"/>
      <c r="J8" s="66"/>
      <c r="K8" s="66"/>
      <c r="L8" s="66"/>
      <c r="M8" s="66"/>
      <c r="N8" s="66"/>
      <c r="O8" s="66"/>
      <c r="P8" s="66"/>
      <c r="Q8" s="66"/>
      <c r="R8" s="66"/>
    </row>
    <row r="9" spans="1:18" ht="3" customHeight="1" thickBot="1">
      <c r="A9" s="803"/>
      <c r="B9" s="803"/>
      <c r="C9" s="804"/>
      <c r="D9" s="804"/>
      <c r="E9" s="804"/>
      <c r="F9" s="804"/>
      <c r="G9" s="804"/>
      <c r="H9" s="804"/>
      <c r="I9" s="66"/>
      <c r="J9" s="66"/>
      <c r="K9" s="802" t="s">
        <v>325</v>
      </c>
      <c r="L9" s="802"/>
      <c r="M9" s="802"/>
      <c r="N9" s="802"/>
      <c r="O9" s="802"/>
      <c r="P9" s="66"/>
      <c r="Q9" s="66"/>
      <c r="R9" s="66"/>
    </row>
    <row r="10" spans="1:18" ht="11.1" customHeight="1" thickBot="1">
      <c r="A10" s="66"/>
      <c r="B10" s="66"/>
      <c r="C10" s="66"/>
      <c r="D10" s="66"/>
      <c r="E10" s="66"/>
      <c r="F10" s="66"/>
      <c r="G10" s="66"/>
      <c r="H10" s="66"/>
      <c r="I10" s="66"/>
      <c r="J10" s="66"/>
      <c r="K10" s="802"/>
      <c r="L10" s="802"/>
      <c r="M10" s="802"/>
      <c r="N10" s="802"/>
      <c r="O10" s="802"/>
      <c r="P10" s="66"/>
      <c r="Q10" s="66"/>
      <c r="R10" s="66"/>
    </row>
    <row r="11" spans="1:18" ht="6" customHeight="1" thickBot="1">
      <c r="A11" s="803" t="s">
        <v>327</v>
      </c>
      <c r="B11" s="803"/>
      <c r="C11" s="804" t="s">
        <v>326</v>
      </c>
      <c r="D11" s="804"/>
      <c r="E11" s="804"/>
      <c r="F11" s="804"/>
      <c r="G11" s="804"/>
      <c r="H11" s="804"/>
      <c r="I11" s="66"/>
      <c r="J11" s="66"/>
      <c r="K11" s="802"/>
      <c r="L11" s="802"/>
      <c r="M11" s="802"/>
      <c r="N11" s="802"/>
      <c r="O11" s="802"/>
      <c r="P11" s="66"/>
      <c r="Q11" s="66"/>
      <c r="R11" s="66"/>
    </row>
    <row r="12" spans="1:18" ht="18.95" customHeight="1" thickBot="1">
      <c r="A12" s="803"/>
      <c r="B12" s="803"/>
      <c r="C12" s="804"/>
      <c r="D12" s="804"/>
      <c r="E12" s="804"/>
      <c r="F12" s="804"/>
      <c r="G12" s="804"/>
      <c r="H12" s="804"/>
      <c r="I12" s="66"/>
      <c r="J12" s="66"/>
      <c r="K12" s="66"/>
      <c r="L12" s="66"/>
      <c r="M12" s="66"/>
      <c r="N12" s="66"/>
      <c r="O12" s="66"/>
      <c r="P12" s="66"/>
      <c r="Q12" s="66"/>
      <c r="R12" s="66"/>
    </row>
    <row r="13" spans="1:18" ht="20.100000000000001" customHeight="1" thickBot="1">
      <c r="A13" s="802" t="s">
        <v>325</v>
      </c>
      <c r="B13" s="802"/>
      <c r="C13" s="802"/>
      <c r="D13" s="802"/>
      <c r="E13" s="802"/>
      <c r="F13" s="802"/>
      <c r="G13" s="802"/>
      <c r="H13" s="802"/>
      <c r="I13" s="802"/>
      <c r="J13" s="802"/>
      <c r="K13" s="802"/>
      <c r="L13" s="802"/>
      <c r="M13" s="802"/>
      <c r="N13" s="802"/>
      <c r="O13" s="802"/>
      <c r="P13" s="66"/>
      <c r="Q13" s="66"/>
      <c r="R13" s="66"/>
    </row>
    <row r="14" spans="1:18" ht="42" customHeight="1" thickBot="1">
      <c r="A14" s="805" t="s">
        <v>324</v>
      </c>
      <c r="B14" s="805"/>
      <c r="C14" s="805"/>
      <c r="D14" s="805"/>
      <c r="E14" s="805"/>
      <c r="F14" s="805" t="s">
        <v>323</v>
      </c>
      <c r="G14" s="805"/>
      <c r="H14" s="805"/>
      <c r="I14" s="805"/>
      <c r="J14" s="805"/>
      <c r="K14" s="805"/>
      <c r="L14" s="805"/>
      <c r="M14" s="805"/>
      <c r="N14" s="805" t="s">
        <v>322</v>
      </c>
      <c r="O14" s="805"/>
      <c r="P14" s="805"/>
      <c r="Q14" s="805"/>
      <c r="R14" s="805"/>
    </row>
    <row r="15" spans="1:18" ht="57.95" customHeight="1" thickBot="1">
      <c r="A15" s="65" t="s">
        <v>321</v>
      </c>
      <c r="B15" s="805" t="s">
        <v>320</v>
      </c>
      <c r="C15" s="805"/>
      <c r="D15" s="65" t="s">
        <v>319</v>
      </c>
      <c r="E15" s="65" t="s">
        <v>318</v>
      </c>
      <c r="F15" s="65" t="s">
        <v>317</v>
      </c>
      <c r="G15" s="65" t="s">
        <v>316</v>
      </c>
      <c r="H15" s="805" t="s">
        <v>315</v>
      </c>
      <c r="I15" s="805"/>
      <c r="J15" s="805" t="s">
        <v>314</v>
      </c>
      <c r="K15" s="805"/>
      <c r="L15" s="805" t="s">
        <v>313</v>
      </c>
      <c r="M15" s="805"/>
      <c r="N15" s="65" t="s">
        <v>312</v>
      </c>
      <c r="O15" s="805" t="s">
        <v>311</v>
      </c>
      <c r="P15" s="805"/>
      <c r="Q15" s="65" t="s">
        <v>310</v>
      </c>
      <c r="R15" s="65" t="s">
        <v>309</v>
      </c>
    </row>
    <row r="16" spans="1:18" ht="126.95" customHeight="1" thickBot="1">
      <c r="A16" s="63" t="s">
        <v>292</v>
      </c>
      <c r="B16" s="806" t="s">
        <v>308</v>
      </c>
      <c r="C16" s="806"/>
      <c r="D16" s="63" t="s">
        <v>307</v>
      </c>
      <c r="E16" s="63" t="s">
        <v>289</v>
      </c>
      <c r="F16" s="63" t="s">
        <v>306</v>
      </c>
      <c r="G16" s="63" t="s">
        <v>305</v>
      </c>
      <c r="H16" s="806" t="s">
        <v>304</v>
      </c>
      <c r="I16" s="806"/>
      <c r="J16" s="806" t="s">
        <v>303</v>
      </c>
      <c r="K16" s="806"/>
      <c r="L16" s="806" t="s">
        <v>302</v>
      </c>
      <c r="M16" s="806"/>
      <c r="N16" s="64" t="s">
        <v>283</v>
      </c>
      <c r="O16" s="807" t="s">
        <v>282</v>
      </c>
      <c r="P16" s="807"/>
      <c r="Q16" s="63" t="s">
        <v>301</v>
      </c>
      <c r="R16" s="63" t="s">
        <v>280</v>
      </c>
    </row>
    <row r="17" spans="1:18" ht="138.94999999999999" customHeight="1" thickBot="1">
      <c r="A17" s="63" t="s">
        <v>292</v>
      </c>
      <c r="B17" s="806" t="s">
        <v>291</v>
      </c>
      <c r="C17" s="806"/>
      <c r="D17" s="63" t="s">
        <v>290</v>
      </c>
      <c r="E17" s="63" t="s">
        <v>289</v>
      </c>
      <c r="F17" s="63" t="s">
        <v>300</v>
      </c>
      <c r="G17" s="63" t="s">
        <v>299</v>
      </c>
      <c r="H17" s="806" t="s">
        <v>298</v>
      </c>
      <c r="I17" s="806"/>
      <c r="J17" s="806" t="s">
        <v>285</v>
      </c>
      <c r="K17" s="806"/>
      <c r="L17" s="806" t="s">
        <v>297</v>
      </c>
      <c r="M17" s="806"/>
      <c r="N17" s="64" t="s">
        <v>283</v>
      </c>
      <c r="O17" s="807" t="s">
        <v>282</v>
      </c>
      <c r="P17" s="807"/>
      <c r="Q17" s="63" t="s">
        <v>281</v>
      </c>
      <c r="R17" s="63" t="s">
        <v>280</v>
      </c>
    </row>
    <row r="18" spans="1:18" ht="231.95" customHeight="1" thickBot="1">
      <c r="A18" s="63" t="s">
        <v>292</v>
      </c>
      <c r="B18" s="806" t="s">
        <v>291</v>
      </c>
      <c r="C18" s="806"/>
      <c r="D18" s="63" t="s">
        <v>290</v>
      </c>
      <c r="E18" s="63" t="s">
        <v>289</v>
      </c>
      <c r="F18" s="63" t="s">
        <v>296</v>
      </c>
      <c r="G18" s="63" t="s">
        <v>295</v>
      </c>
      <c r="H18" s="806" t="s">
        <v>294</v>
      </c>
      <c r="I18" s="806"/>
      <c r="J18" s="806" t="s">
        <v>285</v>
      </c>
      <c r="K18" s="806"/>
      <c r="L18" s="806" t="s">
        <v>293</v>
      </c>
      <c r="M18" s="806"/>
      <c r="N18" s="64" t="s">
        <v>283</v>
      </c>
      <c r="O18" s="807" t="s">
        <v>282</v>
      </c>
      <c r="P18" s="807"/>
      <c r="Q18" s="63" t="s">
        <v>281</v>
      </c>
      <c r="R18" s="63" t="s">
        <v>280</v>
      </c>
    </row>
    <row r="19" spans="1:18" ht="409.6" customHeight="1" thickBot="1">
      <c r="A19" s="63" t="s">
        <v>292</v>
      </c>
      <c r="B19" s="806" t="s">
        <v>291</v>
      </c>
      <c r="C19" s="806"/>
      <c r="D19" s="63" t="s">
        <v>290</v>
      </c>
      <c r="E19" s="63" t="s">
        <v>289</v>
      </c>
      <c r="F19" s="63" t="s">
        <v>288</v>
      </c>
      <c r="G19" s="63" t="s">
        <v>287</v>
      </c>
      <c r="H19" s="806" t="s">
        <v>286</v>
      </c>
      <c r="I19" s="806"/>
      <c r="J19" s="806" t="s">
        <v>285</v>
      </c>
      <c r="K19" s="806"/>
      <c r="L19" s="806" t="s">
        <v>284</v>
      </c>
      <c r="M19" s="806"/>
      <c r="N19" s="64" t="s">
        <v>283</v>
      </c>
      <c r="O19" s="807" t="s">
        <v>282</v>
      </c>
      <c r="P19" s="807"/>
      <c r="Q19" s="63" t="s">
        <v>281</v>
      </c>
      <c r="R19" s="63" t="s">
        <v>280</v>
      </c>
    </row>
  </sheetData>
  <mergeCells count="43">
    <mergeCell ref="B18:C18"/>
    <mergeCell ref="H18:I18"/>
    <mergeCell ref="J18:K18"/>
    <mergeCell ref="L18:M18"/>
    <mergeCell ref="O18:P18"/>
    <mergeCell ref="B19:C19"/>
    <mergeCell ref="H19:I19"/>
    <mergeCell ref="J19:K19"/>
    <mergeCell ref="L19:M19"/>
    <mergeCell ref="O19:P19"/>
    <mergeCell ref="B16:C16"/>
    <mergeCell ref="H16:I16"/>
    <mergeCell ref="J16:K16"/>
    <mergeCell ref="L16:M16"/>
    <mergeCell ref="O16:P16"/>
    <mergeCell ref="B17:C17"/>
    <mergeCell ref="H17:I17"/>
    <mergeCell ref="J17:K17"/>
    <mergeCell ref="L17:M17"/>
    <mergeCell ref="O17:P17"/>
    <mergeCell ref="A13:O13"/>
    <mergeCell ref="A14:E14"/>
    <mergeCell ref="F14:M14"/>
    <mergeCell ref="N14:R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 right="0" top="0" bottom="0" header="0.5" footer="0.5"/>
  <pageSetup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8</vt:i4>
      </vt:variant>
    </vt:vector>
  </HeadingPairs>
  <TitlesOfParts>
    <vt:vector size="8" baseType="lpstr">
      <vt:lpstr>versión1 2022</vt:lpstr>
      <vt:lpstr>Seguim. Marzo</vt:lpstr>
      <vt:lpstr>Responsables</vt:lpstr>
      <vt:lpstr>SEGUIM. II CUATRIMESTRE</vt:lpstr>
      <vt:lpstr>MAPA RIESGOS CORRUPCIÓN</vt:lpstr>
      <vt:lpstr>SEGUIMIENTO SUIT</vt:lpstr>
      <vt:lpstr>PAAC 2021</vt:lpstr>
      <vt:lpstr>Estrategia Racionaliz Tramites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AD1CIN19</cp:lastModifiedBy>
  <cp:lastPrinted>2021-08-05T17:05:57Z</cp:lastPrinted>
  <dcterms:created xsi:type="dcterms:W3CDTF">2020-05-07T15:09:28Z</dcterms:created>
  <dcterms:modified xsi:type="dcterms:W3CDTF">2022-09-14T21:21:21Z</dcterms:modified>
</cp:coreProperties>
</file>